
<file path=[Content_Types].xml><?xml version="1.0" encoding="utf-8"?>
<Types xmlns="http://schemas.openxmlformats.org/package/2006/content-types">
  <Override PartName="/xl/ctrlProps/ctrlProp49.xml" ContentType="application/vnd.ms-excel.controlproperties+xml"/>
  <Override PartName="/xl/ctrlProps/ctrlProp78.xml" ContentType="application/vnd.ms-excel.controlproperties+xml"/>
  <Override PartName="/xl/ctrlProps/ctrlProp96.xml" ContentType="application/vnd.ms-excel.controlproperties+xml"/>
  <Override PartName="/xl/styles.xml" ContentType="application/vnd.openxmlformats-officedocument.spreadsheetml.styles+xml"/>
  <Override PartName="/xl/ctrlProps/ctrlProp38.xml" ContentType="application/vnd.ms-excel.controlproperties+xml"/>
  <Override PartName="/xl/ctrlProps/ctrlProp67.xml" ContentType="application/vnd.ms-excel.controlproperties+xml"/>
  <Override PartName="/xl/ctrlProps/ctrlProp85.xml" ContentType="application/vnd.ms-excel.controlproperties+xml"/>
  <Override PartName="/xl/ctrlProps/ctrlProp92.xml" ContentType="application/vnd.ms-excel.controlproperties+xml"/>
  <Override PartName="/xl/ctrlProps/ctrlProp27.xml" ContentType="application/vnd.ms-excel.controlproperties+xml"/>
  <Override PartName="/xl/ctrlProps/ctrlProp45.xml" ContentType="application/vnd.ms-excel.controlproperties+xml"/>
  <Override PartName="/xl/ctrlProps/ctrlProp74.xml" ContentType="application/vnd.ms-excel.controlproperties+xml"/>
  <Override PartName="/xl/ctrlProps/ctrlProp56.xml" ContentType="application/vnd.ms-excel.controlproperties+xml"/>
  <Default Extension="xml" ContentType="application/xml"/>
  <Override PartName="/xl/drawings/drawing2.xml" ContentType="application/vnd.openxmlformats-officedocument.drawing+xml"/>
  <Override PartName="/xl/ctrlProps/ctrlProp107.xml" ContentType="application/vnd.ms-excel.controlproperties+xml"/>
  <Override PartName="/xl/ctrlProps/ctrlProp52.xml" ContentType="application/vnd.ms-excel.controlproperties+xml"/>
  <Override PartName="/xl/ctrlProps/ctrlProp81.xml" ContentType="application/vnd.ms-excel.controlproperties+xml"/>
  <Override PartName="/xl/ctrlProps/ctrlProp34.xml" ContentType="application/vnd.ms-excel.controlproperties+xml"/>
  <Override PartName="/xl/ctrlProps/ctrlProp63.xml" ContentType="application/vnd.ms-excel.controlproperties+xml"/>
  <Override PartName="/xl/ctrlProps/ctrlProp16.xml" ContentType="application/vnd.ms-excel.controlproperties+xml"/>
  <Override PartName="/xl/worksheets/sheet3.xml" ContentType="application/vnd.openxmlformats-officedocument.spreadsheetml.worksheet+xml"/>
  <Override PartName="/xl/ctrlProps/ctrlProp23.xml" ContentType="application/vnd.ms-excel.controlproperties+xml"/>
  <Override PartName="/xl/ctrlProps/ctrlProp41.xml" ContentType="application/vnd.ms-excel.controlproperties+xml"/>
  <Override PartName="/xl/ctrlProps/ctrlProp70.xml" ContentType="application/vnd.ms-excel.controlproperties+xml"/>
  <Override PartName="/xl/ctrlProps/ctrlProp103.xml" ContentType="application/vnd.ms-excel.controlproperties+xml"/>
  <Override PartName="/xl/ctrlProps/ctrlProp30.xml" ContentType="application/vnd.ms-excel.controlproperties+xml"/>
  <Override PartName="/xl/ctrlProps/ctrlProp12.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trlProps/ctrlProp101.xml" ContentType="application/vnd.ms-excel.controlproperties+xml"/>
  <Override PartName="/xl/ctrlProps/ctrlProp4.xml" ContentType="application/vnd.ms-excel.controlproperties+xml"/>
  <Override PartName="/xl/ctrlProps/ctrlProp10.xml" ContentType="application/vnd.ms-excel.controlproperties+xml"/>
  <Override PartName="/xl/ctrlProps/ctrlProp110.xml" ContentType="application/vnd.ms-excel.controlproperties+xml"/>
  <Override PartName="/xl/ctrlProps/ctrlProp99.xml" ContentType="application/vnd.ms-excel.controlproperties+xml"/>
  <Override PartName="/xl/ctrlProps/ctrlProp2.xml" ContentType="application/vnd.ms-excel.controlproperties+xml"/>
  <Default Extension="bin" ContentType="application/vnd.openxmlformats-officedocument.spreadsheetml.printerSettings"/>
  <Override PartName="/xl/ctrlProps/ctrlProp97.xml" ContentType="application/vnd.ms-excel.controlproperties+xml"/>
  <Override PartName="/xl/ctrlProps/ctrlProp68.xml" ContentType="application/vnd.ms-excel.controlproperties+xml"/>
  <Override PartName="/xl/ctrlProps/ctrlProp79.xml" ContentType="application/vnd.ms-excel.controlproperties+xml"/>
  <Override PartName="/xl/ctrlProps/ctrlProp77.xml" ContentType="application/vnd.ms-excel.controlproperties+xml"/>
  <Override PartName="/xl/ctrlProps/ctrlProp59.xml" ContentType="application/vnd.ms-excel.controlproperties+xml"/>
  <Override PartName="/xl/ctrlProps/ctrlProp88.xml" ContentType="application/vnd.ms-excel.controlproperties+xml"/>
  <Override PartName="/xl/ctrlProps/ctrlProp39.xml" ContentType="application/vnd.ms-excel.controlproperties+xml"/>
  <Override PartName="/xl/ctrlProps/ctrlProp86.xml" ContentType="application/vnd.ms-excel.controlproperties+xml"/>
  <Override PartName="/xl/ctrlProps/ctrlProp19.xml" ContentType="application/vnd.ms-excel.controlproperties+xml"/>
  <Override PartName="/xl/ctrlProps/ctrlProp66.xml" ContentType="application/vnd.ms-excel.controlproperties+xml"/>
  <Override PartName="/xl/ctrlProps/ctrlProp48.xml" ContentType="application/vnd.ms-excel.controlproperties+xml"/>
  <Override PartName="/xl/ctrlProps/ctrlProp95.xml" ContentType="application/vnd.ms-excel.controlproperties+xml"/>
  <Override PartName="/xl/ctrlProps/ctrlProp28.xml" ContentType="application/vnd.ms-excel.controlproperties+xml"/>
  <Override PartName="/xl/ctrlProps/ctrlProp57.xml" ContentType="application/vnd.ms-excel.controlproperties+xml"/>
  <Override PartName="/xl/ctrlProps/ctrlProp75.xml" ContentType="application/vnd.ms-excel.controlproperties+xml"/>
  <Default Extension="emf" ContentType="image/x-emf"/>
  <Override PartName="/xl/ctrlProps/ctrlProp73.xml" ContentType="application/vnd.ms-excel.controlproperties+xml"/>
  <Override PartName="/xl/ctrlProps/ctrlProp26.xml" ContentType="application/vnd.ms-excel.controlproperties+xml"/>
  <Override PartName="/xl/ctrlProps/ctrlProp37.xml" ContentType="application/vnd.ms-excel.controlproperties+xml"/>
  <Override PartName="/xl/ctrlProps/ctrlProp55.xml" ContentType="application/vnd.ms-excel.controlproperties+xml"/>
  <Override PartName="/xl/ctrlProps/ctrlProp84.xml" ContentType="application/vnd.ms-excel.controlproperties+xml"/>
  <Override PartName="/xl/ctrlProps/ctrlProp64.xml" ContentType="application/vnd.ms-excel.controlproperties+xml"/>
  <Override PartName="/xl/ctrlProps/ctrlProp17.xml" ContentType="application/vnd.ms-excel.controlproperties+xml"/>
  <Override PartName="/xl/ctrlProps/ctrlProp93.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ctrlProps/ctrlProp108.xml" ContentType="application/vnd.ms-excel.controlproperties+xml"/>
  <Override PartName="/xl/ctrlProps/ctrlProp44.xml" ContentType="application/vnd.ms-excel.controlproperties+xml"/>
  <Override PartName="/xl/ctrlProps/ctrlProp71.xml" ContentType="application/vnd.ms-excel.controlproperties+xml"/>
  <Override PartName="/xl/ctrlProps/ctrlProp24.xml" ContentType="application/vnd.ms-excel.controlproperties+xml"/>
  <Override PartName="/xl/ctrlProps/ctrlProp53.xml" ContentType="application/vnd.ms-excel.controlproperties+xml"/>
  <Override PartName="/xl/ctrlProps/ctrlProp82.xml" ContentType="application/vnd.ms-excel.controlproperties+xml"/>
  <Override PartName="/xl/ctrlProps/ctrlProp9.xml" ContentType="application/vnd.ms-excel.controlproperties+xml"/>
  <Override PartName="/xl/ctrlProps/ctrlProp35.xml" ContentType="application/vnd.ms-excel.controlproperties+xml"/>
  <Override PartName="/xl/ctrlProps/ctrlProp62.xml" ContentType="application/vnd.ms-excel.controlproperties+xml"/>
  <Override PartName="/xl/ctrlProps/ctrlProp91.xml" ContentType="application/vnd.ms-excel.controlproperties+xml"/>
  <Override PartName="/xl/ctrlProps/ctrlProp15.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trlProps/ctrlProp106.xml" ContentType="application/vnd.ms-excel.controlproperties+xml"/>
  <Override PartName="/xl/ctrlProps/ctrlProp60.xml" ContentType="application/vnd.ms-excel.controlproperties+xml"/>
  <Override PartName="/xl/ctrlProps/ctrlProp13.xml" ContentType="application/vnd.ms-excel.controlproperties+xml"/>
  <Override PartName="/xl/ctrlProps/ctrlProp42.xml" ContentType="application/vnd.ms-excel.controlproperties+xml"/>
  <Override PartName="/xl/ctrlProps/ctrlProp22.xml" ContentType="application/vnd.ms-excel.controlproperties+xml"/>
  <Override PartName="/xl/ctrlProps/ctrlProp51.xml" ContentType="application/vnd.ms-excel.controlproperties+xml"/>
  <Override PartName="/xl/ctrlProps/ctrlProp80.xml" ContentType="application/vnd.ms-excel.controlproperties+xml"/>
  <Override PartName="/xl/ctrlProps/ctrlProp33.xml" ContentType="application/vnd.ms-excel.controlproperties+xml"/>
  <Override PartName="/xl/ctrlProps/ctrlProp7.xml" ContentType="application/vnd.ms-excel.controlproperties+xml"/>
  <Default Extension="vml" ContentType="application/vnd.openxmlformats-officedocument.vmlDrawing"/>
  <Override PartName="/xl/calcChain.xml" ContentType="application/vnd.openxmlformats-officedocument.spreadsheetml.calcChain+xml"/>
  <Override PartName="/xl/ctrlProps/ctrlProp104.xml" ContentType="application/vnd.ms-excel.controlproperties+xml"/>
  <Override PartName="/xl/ctrlProps/ctrlProp31.xml" ContentType="application/vnd.ms-excel.controlproperties+xml"/>
  <Override PartName="/xl/ctrlProps/ctrlProp11.xml" ContentType="application/vnd.ms-excel.controlproperties+xml"/>
  <Override PartName="/xl/ctrlProps/ctrlProp40.xml" ContentType="application/vnd.ms-excel.controlproperties+xml"/>
  <Override PartName="/xl/ctrlProps/ctrlProp5.xml" ContentType="application/vnd.ms-excel.controlproperties+xml"/>
  <Override PartName="/xl/ctrlProps/ctrlProp20.xml" ContentType="application/vnd.ms-excel.controlproperties+xml"/>
  <Override PartName="/xl/ctrlProps/ctrlProp111.xml" ContentType="application/vnd.ms-excel.controlproperties+xml"/>
  <Override PartName="/xl/ctrlProps/ctrlProp102.xml" ContentType="application/vnd.ms-excel.controlproperties+xml"/>
  <Override PartName="/xl/ctrlProps/ctrlProp3.xml" ContentType="application/vnd.ms-excel.controlproperties+xml"/>
  <Override PartName="/xl/ctrlProps/ctrlProp100.xml" ContentType="application/vnd.ms-excel.controlproperties+xml"/>
  <Override PartName="/xl/ctrlProps/ctrlProp98.xml" ContentType="application/vnd.ms-excel.controlproperties+xml"/>
  <Override PartName="/xl/ctrlProps/ctrlProp89.xml" ContentType="application/vnd.ms-excel.controlproperties+xml"/>
  <Override PartName="/xl/ctrlProps/ctrlProp1.xml" ContentType="application/vnd.ms-excel.controlproperties+xml"/>
  <Override PartName="/docProps/core.xml" ContentType="application/vnd.openxmlformats-package.core-properties+xml"/>
  <Override PartName="/xl/ctrlProps/ctrlProp87.xml" ContentType="application/vnd.ms-excel.controlproperties+xml"/>
  <Override PartName="/xl/ctrlProps/ctrlProp69.xml" ContentType="application/vnd.ms-excel.controlproperties+xml"/>
  <Override PartName="/xl/theme/theme1.xml" ContentType="application/vnd.openxmlformats-officedocument.theme+xml"/>
  <Override PartName="/xl/ctrlProps/ctrlProp47.xml" ContentType="application/vnd.ms-excel.controlproperties+xml"/>
  <Override PartName="/xl/ctrlProps/ctrlProp94.xml" ContentType="application/vnd.ms-excel.controlproperties+xml"/>
  <Override PartName="/xl/ctrlProps/ctrlProp29.xml" ContentType="application/vnd.ms-excel.controlproperties+xml"/>
  <Override PartName="/xl/ctrlProps/ctrlProp76.xml" ContentType="application/vnd.ms-excel.controlproperties+xml"/>
  <Override PartName="/xl/ctrlProps/ctrlProp58.xml" ContentType="application/vnd.ms-excel.controlproperties+xml"/>
  <Override PartName="/xl/ctrlProps/ctrlProp18.xml" ContentType="application/vnd.ms-excel.controlproperties+xml"/>
  <Override PartName="/xl/ctrlProps/ctrlProp65.xml" ContentType="application/vnd.ms-excel.controlproperties+xml"/>
  <Override PartName="/xl/ctrlProps/ctrlProp83.xml" ContentType="application/vnd.ms-excel.controlproperties+xml"/>
  <Override PartName="/xl/ctrlProps/ctrlProp36.xml" ContentType="application/vnd.ms-excel.controlproperties+xml"/>
  <Default Extension="rels" ContentType="application/vnd.openxmlformats-package.relationships+xml"/>
  <Override PartName="/xl/worksheets/sheet5.xml" ContentType="application/vnd.openxmlformats-officedocument.spreadsheetml.worksheet+xml"/>
  <Override PartName="/xl/ctrlProps/ctrlProp109.xml" ContentType="application/vnd.ms-excel.controlproperties+xml"/>
  <Override PartName="/xl/ctrlProps/ctrlProp90.xml" ContentType="application/vnd.ms-excel.controlproperties+xml"/>
  <Override PartName="/xl/ctrlProps/ctrlProp43.xml" ContentType="application/vnd.ms-excel.controlproperties+xml"/>
  <Override PartName="/xl/ctrlProps/ctrlProp72.xml" ContentType="application/vnd.ms-excel.controlproperties+xml"/>
  <Override PartName="/xl/ctrlProps/ctrlProp25.xml" ContentType="application/vnd.ms-excel.controlproperties+xml"/>
  <Override PartName="/xl/ctrlProps/ctrlProp54.xml" ContentType="application/vnd.ms-excel.controlproperties+xml"/>
  <Override PartName="/xl/ctrlProps/ctrlProp105.xml" ContentType="application/vnd.ms-excel.controlproperties+xml"/>
  <Override PartName="/xl/ctrlProps/ctrlProp8.xml" ContentType="application/vnd.ms-excel.controlproperties+xml"/>
  <Override PartName="/xl/ctrlProps/ctrlProp50.xml" ContentType="application/vnd.ms-excel.controlproperties+xml"/>
  <Override PartName="/xl/ctrlProps/ctrlProp32.xml" ContentType="application/vnd.ms-excel.controlproperties+xml"/>
  <Override PartName="/xl/ctrlProps/ctrlProp61.xml" ContentType="application/vnd.ms-excel.controlproperties+xml"/>
  <Override PartName="/xl/ctrlProps/ctrlProp14.xml" ContentType="application/vnd.ms-excel.controlproperties+xml"/>
  <Override PartName="/xl/worksheets/sheet1.xml" ContentType="application/vnd.openxmlformats-officedocument.spreadsheetml.worksheet+xml"/>
  <Override PartName="/xl/ctrlProps/ctrlProp21.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785" yWindow="-15" windowWidth="4800" windowHeight="11760"/>
  </bookViews>
  <sheets>
    <sheet name="輸血に関するアンケート調査票（A)" sheetId="12" r:id="rId1"/>
    <sheet name="輸血に関するアンケート調査票 (B)" sheetId="36" r:id="rId2"/>
    <sheet name="別紙 " sheetId="35" r:id="rId3"/>
    <sheet name="血漿分画製剤の種類等" sheetId="15" state="hidden" r:id="rId4"/>
    <sheet name="問題点" sheetId="6" state="hidden" r:id="rId5"/>
  </sheets>
  <definedNames>
    <definedName name="_xlnm.Print_Area" localSheetId="1">'輸血に関するアンケート調査票 (B)'!$A$1:$N$162</definedName>
    <definedName name="_xlnm.Print_Area" localSheetId="0">'輸血に関するアンケート調査票（A)'!$A$1:$N$410</definedName>
  </definedNames>
  <calcPr calcId="125725"/>
</workbook>
</file>

<file path=xl/calcChain.xml><?xml version="1.0" encoding="utf-8"?>
<calcChain xmlns="http://schemas.openxmlformats.org/spreadsheetml/2006/main">
  <c r="K149" i="36"/>
  <c r="I149"/>
  <c r="K92"/>
  <c r="I92"/>
  <c r="K75"/>
  <c r="I75"/>
  <c r="K58"/>
  <c r="I58"/>
  <c r="X10"/>
  <c r="W10"/>
  <c r="V10"/>
  <c r="U10"/>
  <c r="T10"/>
  <c r="S10"/>
  <c r="R10"/>
  <c r="Q10"/>
  <c r="O10"/>
  <c r="N10"/>
  <c r="K153" l="1"/>
  <c r="N11"/>
  <c r="Q11"/>
  <c r="I153"/>
  <c r="N26"/>
  <c r="J240" i="12"/>
  <c r="J190"/>
  <c r="L359" l="1"/>
  <c r="L358"/>
  <c r="L357"/>
  <c r="L356"/>
  <c r="L355"/>
  <c r="L342"/>
  <c r="L341"/>
  <c r="L340"/>
  <c r="L339"/>
  <c r="L338"/>
  <c r="L325"/>
  <c r="L324"/>
  <c r="L323"/>
  <c r="L322"/>
  <c r="L321"/>
  <c r="L309"/>
  <c r="L310"/>
  <c r="L311"/>
  <c r="L312"/>
  <c r="L308"/>
  <c r="C275" l="1"/>
  <c r="C274"/>
  <c r="V111" l="1"/>
  <c r="U111"/>
  <c r="U112" l="1"/>
  <c r="Q137" l="1"/>
  <c r="P137"/>
  <c r="O137"/>
  <c r="N137"/>
  <c r="D190" l="1"/>
  <c r="N251" l="1"/>
  <c r="O251"/>
  <c r="H290"/>
  <c r="I286"/>
  <c r="G282"/>
  <c r="M252" l="1"/>
  <c r="O301"/>
  <c r="N301"/>
  <c r="N302" l="1"/>
  <c r="N268"/>
  <c r="O268"/>
  <c r="N133"/>
  <c r="P133"/>
  <c r="O133"/>
  <c r="Q133"/>
  <c r="S133"/>
  <c r="N123"/>
  <c r="T133"/>
  <c r="Q124"/>
  <c r="O123"/>
  <c r="S117"/>
  <c r="R117"/>
  <c r="Q117"/>
  <c r="P117"/>
  <c r="O117"/>
  <c r="N117"/>
  <c r="S111"/>
  <c r="R111"/>
  <c r="Q111"/>
  <c r="P111"/>
  <c r="O111"/>
  <c r="N111"/>
  <c r="N105"/>
  <c r="N118" l="1"/>
  <c r="N112"/>
  <c r="N138"/>
  <c r="N124"/>
  <c r="O269"/>
  <c r="S105"/>
  <c r="T105"/>
  <c r="Q105"/>
  <c r="P105"/>
  <c r="O105"/>
  <c r="T93"/>
  <c r="S93"/>
  <c r="R93"/>
  <c r="Q93"/>
  <c r="O93"/>
  <c r="N93"/>
  <c r="U52"/>
  <c r="T52"/>
  <c r="S52"/>
  <c r="R52"/>
  <c r="P52"/>
  <c r="O52"/>
  <c r="N52"/>
  <c r="N106" l="1"/>
  <c r="S106"/>
  <c r="N53"/>
  <c r="Q94"/>
  <c r="N94"/>
  <c r="P44"/>
  <c r="O44"/>
  <c r="N44"/>
  <c r="J313"/>
  <c r="J326"/>
  <c r="J360"/>
  <c r="J343"/>
  <c r="L85"/>
  <c r="F360"/>
  <c r="D360"/>
  <c r="F343"/>
  <c r="D343"/>
  <c r="F326"/>
  <c r="D326"/>
  <c r="O37"/>
  <c r="N37"/>
  <c r="S31"/>
  <c r="R31"/>
  <c r="P31"/>
  <c r="O31"/>
  <c r="Q31"/>
  <c r="N31"/>
  <c r="X10"/>
  <c r="W10"/>
  <c r="V10"/>
  <c r="U10"/>
  <c r="T10"/>
  <c r="S10"/>
  <c r="R10"/>
  <c r="Q10"/>
  <c r="O10"/>
  <c r="N10"/>
  <c r="N45" l="1"/>
  <c r="N32"/>
  <c r="N38"/>
  <c r="R32"/>
  <c r="N11"/>
  <c r="Q11"/>
  <c r="H257"/>
  <c r="H240" l="1"/>
  <c r="F240"/>
  <c r="D240"/>
  <c r="F190"/>
  <c r="F313"/>
  <c r="D313"/>
  <c r="H190" l="1"/>
  <c r="H253" l="1"/>
  <c r="H313" l="1"/>
  <c r="L313" s="1"/>
  <c r="H360"/>
  <c r="L360" s="1"/>
  <c r="H343"/>
  <c r="L343" s="1"/>
  <c r="H326"/>
  <c r="L326" s="1"/>
</calcChain>
</file>

<file path=xl/sharedStrings.xml><?xml version="1.0" encoding="utf-8"?>
<sst xmlns="http://schemas.openxmlformats.org/spreadsheetml/2006/main" count="1112" uniqueCount="685">
  <si>
    <t>フィブリノゲン配合剤</t>
    <rPh sb="7" eb="10">
      <t>ハイゴウザイ</t>
    </rPh>
    <phoneticPr fontId="2"/>
  </si>
  <si>
    <t>薬剤師</t>
    <rPh sb="0" eb="3">
      <t>ヤクザイシ</t>
    </rPh>
    <phoneticPr fontId="2"/>
  </si>
  <si>
    <t>看護師</t>
    <rPh sb="0" eb="3">
      <t>カンゴシ</t>
    </rPh>
    <phoneticPr fontId="2"/>
  </si>
  <si>
    <t>その他</t>
    <rPh sb="2" eb="3">
      <t>タ</t>
    </rPh>
    <phoneticPr fontId="2"/>
  </si>
  <si>
    <t>合計</t>
    <rPh sb="0" eb="2">
      <t>ゴウケイ</t>
    </rPh>
    <phoneticPr fontId="2"/>
  </si>
  <si>
    <t>提出日：</t>
    <rPh sb="0" eb="2">
      <t>テイシュツ</t>
    </rPh>
    <rPh sb="2" eb="3">
      <t>ビ</t>
    </rPh>
    <phoneticPr fontId="2"/>
  </si>
  <si>
    <t>１）輸血療法委員会の設置</t>
    <rPh sb="2" eb="4">
      <t>ユケツ</t>
    </rPh>
    <rPh sb="4" eb="6">
      <t>リョウホウ</t>
    </rPh>
    <rPh sb="6" eb="9">
      <t>イインカイ</t>
    </rPh>
    <rPh sb="10" eb="12">
      <t>セッチ</t>
    </rPh>
    <phoneticPr fontId="2"/>
  </si>
  <si>
    <t>①指導する医師がいない</t>
    <rPh sb="1" eb="3">
      <t>シドウ</t>
    </rPh>
    <rPh sb="5" eb="7">
      <t>イシ</t>
    </rPh>
    <phoneticPr fontId="2"/>
  </si>
  <si>
    <t>④その他</t>
    <rPh sb="3" eb="4">
      <t>タ</t>
    </rPh>
    <phoneticPr fontId="2"/>
  </si>
  <si>
    <t>１）輸血部門の設置</t>
    <rPh sb="2" eb="4">
      <t>ユケツ</t>
    </rPh>
    <rPh sb="4" eb="5">
      <t>ブ</t>
    </rPh>
    <rPh sb="5" eb="6">
      <t>モン</t>
    </rPh>
    <rPh sb="7" eb="9">
      <t>セッチ</t>
    </rPh>
    <phoneticPr fontId="2"/>
  </si>
  <si>
    <t>－ 問題点 －</t>
    <rPh sb="2" eb="5">
      <t>モンダイテン</t>
    </rPh>
    <phoneticPr fontId="2"/>
  </si>
  <si>
    <t>・血液製剤の使用量と廃棄量について</t>
    <rPh sb="1" eb="3">
      <t>ケツエキ</t>
    </rPh>
    <rPh sb="3" eb="5">
      <t>セイザイ</t>
    </rPh>
    <rPh sb="6" eb="9">
      <t>シヨウリョウ</t>
    </rPh>
    <rPh sb="10" eb="12">
      <t>ハイキ</t>
    </rPh>
    <rPh sb="12" eb="13">
      <t>リョウ</t>
    </rPh>
    <phoneticPr fontId="2"/>
  </si>
  <si>
    <t>　使用量と廃棄量を合わせると、供給量より上回る医療機関があった。</t>
    <rPh sb="1" eb="4">
      <t>シヨウリョウ</t>
    </rPh>
    <rPh sb="5" eb="7">
      <t>ハイキ</t>
    </rPh>
    <rPh sb="7" eb="8">
      <t>リョウ</t>
    </rPh>
    <rPh sb="9" eb="10">
      <t>ア</t>
    </rPh>
    <rPh sb="15" eb="17">
      <t>キョウキュウ</t>
    </rPh>
    <rPh sb="17" eb="18">
      <t>リョウ</t>
    </rPh>
    <rPh sb="20" eb="22">
      <t>ウワマワ</t>
    </rPh>
    <rPh sb="23" eb="25">
      <t>イリョウ</t>
    </rPh>
    <rPh sb="25" eb="27">
      <t>キカン</t>
    </rPh>
    <phoneticPr fontId="2"/>
  </si>
  <si>
    <t>・アンケート結果の一覧表がいくつかシートに分かれているため、</t>
    <rPh sb="6" eb="8">
      <t>ケッカ</t>
    </rPh>
    <rPh sb="9" eb="11">
      <t>イチラン</t>
    </rPh>
    <rPh sb="11" eb="12">
      <t>ヒョウ</t>
    </rPh>
    <rPh sb="21" eb="22">
      <t>ワ</t>
    </rPh>
    <phoneticPr fontId="2"/>
  </si>
  <si>
    <t>　ピボット管理が難しい。</t>
    <rPh sb="5" eb="7">
      <t>カンリ</t>
    </rPh>
    <rPh sb="8" eb="9">
      <t>ムズカ</t>
    </rPh>
    <phoneticPr fontId="2"/>
  </si>
  <si>
    <t>　使用量と廃棄量が全く同じなので、廃棄率が大きくなった。</t>
    <rPh sb="1" eb="4">
      <t>シヨウリョウ</t>
    </rPh>
    <rPh sb="5" eb="7">
      <t>ハイキ</t>
    </rPh>
    <rPh sb="7" eb="8">
      <t>リョウ</t>
    </rPh>
    <rPh sb="9" eb="10">
      <t>マッタ</t>
    </rPh>
    <rPh sb="11" eb="12">
      <t>オナ</t>
    </rPh>
    <rPh sb="17" eb="19">
      <t>ハイキ</t>
    </rPh>
    <rPh sb="19" eb="20">
      <t>リツ</t>
    </rPh>
    <rPh sb="21" eb="22">
      <t>オオ</t>
    </rPh>
    <phoneticPr fontId="2"/>
  </si>
  <si>
    <t>　（シートごとに医療機関の順番が揃っていないため、ミスしやすい）</t>
    <rPh sb="8" eb="10">
      <t>イリョウ</t>
    </rPh>
    <rPh sb="10" eb="12">
      <t>キカン</t>
    </rPh>
    <rPh sb="13" eb="15">
      <t>ジュンバン</t>
    </rPh>
    <rPh sb="16" eb="17">
      <t>ソロ</t>
    </rPh>
    <phoneticPr fontId="2"/>
  </si>
  <si>
    <t>・セルの色がブルーのところだけ入力してもらう。</t>
    <rPh sb="4" eb="5">
      <t>イロ</t>
    </rPh>
    <rPh sb="15" eb="17">
      <t>ニュウリョク</t>
    </rPh>
    <phoneticPr fontId="2"/>
  </si>
  <si>
    <t>・使用量と廃棄量が今までは、様式が似ているため、間違えやすいこともあるので、</t>
    <rPh sb="1" eb="4">
      <t>シヨウリョウ</t>
    </rPh>
    <rPh sb="5" eb="7">
      <t>ハイキ</t>
    </rPh>
    <rPh sb="7" eb="8">
      <t>リョウ</t>
    </rPh>
    <rPh sb="9" eb="10">
      <t>イマ</t>
    </rPh>
    <rPh sb="14" eb="16">
      <t>ヨウシキ</t>
    </rPh>
    <rPh sb="17" eb="18">
      <t>ニ</t>
    </rPh>
    <rPh sb="24" eb="26">
      <t>マチガ</t>
    </rPh>
    <phoneticPr fontId="2"/>
  </si>
  <si>
    <t>　一つのシートに上下に分けて入力してもらう。</t>
    <rPh sb="1" eb="2">
      <t>ヒト</t>
    </rPh>
    <rPh sb="8" eb="10">
      <t>ジョウゲ</t>
    </rPh>
    <rPh sb="11" eb="12">
      <t>ワ</t>
    </rPh>
    <rPh sb="14" eb="16">
      <t>ニュウリョク</t>
    </rPh>
    <phoneticPr fontId="2"/>
  </si>
  <si>
    <t>　（各血液製剤ごとに廃棄率も出せば、入力ミスが減るのでは？）</t>
    <rPh sb="2" eb="3">
      <t>カク</t>
    </rPh>
    <rPh sb="3" eb="5">
      <t>ケツエキ</t>
    </rPh>
    <rPh sb="5" eb="7">
      <t>セイザイ</t>
    </rPh>
    <rPh sb="10" eb="12">
      <t>ハイキ</t>
    </rPh>
    <rPh sb="12" eb="13">
      <t>リツ</t>
    </rPh>
    <rPh sb="14" eb="15">
      <t>ダ</t>
    </rPh>
    <rPh sb="18" eb="20">
      <t>ニュウリョク</t>
    </rPh>
    <rPh sb="23" eb="24">
      <t>ヘ</t>
    </rPh>
    <phoneticPr fontId="2"/>
  </si>
  <si>
    <t>・アンケートの記入用紙は、見やすくするため、いつくかのシートで分けるが、</t>
    <rPh sb="7" eb="9">
      <t>キニュウ</t>
    </rPh>
    <rPh sb="9" eb="11">
      <t>ヨウシ</t>
    </rPh>
    <rPh sb="13" eb="14">
      <t>ミ</t>
    </rPh>
    <rPh sb="31" eb="32">
      <t>ワ</t>
    </rPh>
    <phoneticPr fontId="2"/>
  </si>
  <si>
    <t>　別シートに一覧表を作成しておき、入力したらリンクを貼って再度入力する</t>
    <rPh sb="1" eb="2">
      <t>ベツ</t>
    </rPh>
    <rPh sb="6" eb="8">
      <t>イチラン</t>
    </rPh>
    <rPh sb="8" eb="9">
      <t>ヒョウ</t>
    </rPh>
    <rPh sb="10" eb="12">
      <t>サクセイ</t>
    </rPh>
    <rPh sb="17" eb="19">
      <t>ニュウリョク</t>
    </rPh>
    <rPh sb="26" eb="27">
      <t>ハ</t>
    </rPh>
    <rPh sb="29" eb="31">
      <t>サイド</t>
    </rPh>
    <rPh sb="31" eb="33">
      <t>ニュウリョク</t>
    </rPh>
    <phoneticPr fontId="2"/>
  </si>
  <si>
    <t>　手間を省く。（入力間違いが減る）</t>
    <rPh sb="1" eb="3">
      <t>テマ</t>
    </rPh>
    <rPh sb="4" eb="5">
      <t>ハブ</t>
    </rPh>
    <rPh sb="8" eb="10">
      <t>ニュウリョク</t>
    </rPh>
    <rPh sb="10" eb="12">
      <t>マチガ</t>
    </rPh>
    <rPh sb="14" eb="15">
      <t>ヘ</t>
    </rPh>
    <phoneticPr fontId="2"/>
  </si>
  <si>
    <t>赤血球</t>
    <rPh sb="0" eb="3">
      <t>セッケッキュウ</t>
    </rPh>
    <phoneticPr fontId="2"/>
  </si>
  <si>
    <t>血漿</t>
    <rPh sb="0" eb="2">
      <t>ケッショウ</t>
    </rPh>
    <phoneticPr fontId="2"/>
  </si>
  <si>
    <t>　　　　　　</t>
    <phoneticPr fontId="2"/>
  </si>
  <si>
    <t>平成23年度の輸血に関するアンケート記入について</t>
    <rPh sb="7" eb="9">
      <t>ユケツ</t>
    </rPh>
    <rPh sb="10" eb="11">
      <t>カン</t>
    </rPh>
    <rPh sb="18" eb="20">
      <t>キニュウ</t>
    </rPh>
    <phoneticPr fontId="2"/>
  </si>
  <si>
    <t>－ 改善目的 －</t>
    <rPh sb="2" eb="4">
      <t>カイゼン</t>
    </rPh>
    <rPh sb="4" eb="6">
      <t>モクテキ</t>
    </rPh>
    <phoneticPr fontId="2"/>
  </si>
  <si>
    <t>血液製剤の使用指針に関する事、使用量と廃棄量、自己血、年代別輸血状況を</t>
    <rPh sb="0" eb="2">
      <t>ケツエキ</t>
    </rPh>
    <rPh sb="2" eb="4">
      <t>セイザイ</t>
    </rPh>
    <rPh sb="5" eb="7">
      <t>シヨウ</t>
    </rPh>
    <rPh sb="7" eb="9">
      <t>シシン</t>
    </rPh>
    <rPh sb="10" eb="11">
      <t>カン</t>
    </rPh>
    <rPh sb="13" eb="14">
      <t>コト</t>
    </rPh>
    <rPh sb="15" eb="18">
      <t>シヨウリョウ</t>
    </rPh>
    <rPh sb="19" eb="21">
      <t>ハイキ</t>
    </rPh>
    <rPh sb="21" eb="22">
      <t>リョウ</t>
    </rPh>
    <rPh sb="23" eb="25">
      <t>ジコ</t>
    </rPh>
    <rPh sb="25" eb="26">
      <t>ケツ</t>
    </rPh>
    <rPh sb="27" eb="30">
      <t>ネンダイベツ</t>
    </rPh>
    <rPh sb="30" eb="32">
      <t>ユケツ</t>
    </rPh>
    <rPh sb="32" eb="34">
      <t>ジョウキョウ</t>
    </rPh>
    <phoneticPr fontId="2"/>
  </si>
  <si>
    <t>リンクさせること。（いろいろな分析ができる）</t>
    <rPh sb="15" eb="17">
      <t>ブンセキ</t>
    </rPh>
    <phoneticPr fontId="2"/>
  </si>
  <si>
    <t>－ 実施項目 －</t>
    <rPh sb="2" eb="4">
      <t>ジッシ</t>
    </rPh>
    <rPh sb="4" eb="6">
      <t>コウモク</t>
    </rPh>
    <phoneticPr fontId="2"/>
  </si>
  <si>
    <t>男</t>
    <rPh sb="0" eb="1">
      <t>オトコ</t>
    </rPh>
    <phoneticPr fontId="2"/>
  </si>
  <si>
    <t>女</t>
    <rPh sb="0" eb="1">
      <t>オンナ</t>
    </rPh>
    <phoneticPr fontId="2"/>
  </si>
  <si>
    <t>泌尿器科</t>
    <rPh sb="0" eb="4">
      <t>ヒニョウキカ</t>
    </rPh>
    <phoneticPr fontId="2"/>
  </si>
  <si>
    <t>　①輸血療法委員会の設置</t>
    <rPh sb="2" eb="4">
      <t>ユケツ</t>
    </rPh>
    <rPh sb="4" eb="6">
      <t>リョウホウ</t>
    </rPh>
    <rPh sb="6" eb="9">
      <t>イインカイ</t>
    </rPh>
    <rPh sb="10" eb="12">
      <t>セッチ</t>
    </rPh>
    <phoneticPr fontId="2"/>
  </si>
  <si>
    <t>500床以上</t>
    <rPh sb="3" eb="4">
      <t>ショウ</t>
    </rPh>
    <rPh sb="4" eb="6">
      <t>イジョウ</t>
    </rPh>
    <phoneticPr fontId="2"/>
  </si>
  <si>
    <t>300-499床</t>
    <rPh sb="7" eb="8">
      <t>ショウ</t>
    </rPh>
    <phoneticPr fontId="2"/>
  </si>
  <si>
    <t>100-299床</t>
    <rPh sb="7" eb="8">
      <t>ショウ</t>
    </rPh>
    <phoneticPr fontId="2"/>
  </si>
  <si>
    <t>※それぞれの使用量のトップ10など、ピボットを使うと調整可能</t>
    <rPh sb="6" eb="9">
      <t>シヨウリョウ</t>
    </rPh>
    <rPh sb="23" eb="24">
      <t>ツカ</t>
    </rPh>
    <rPh sb="26" eb="28">
      <t>チョウセイ</t>
    </rPh>
    <rPh sb="28" eb="30">
      <t>カノウ</t>
    </rPh>
    <phoneticPr fontId="2"/>
  </si>
  <si>
    <t>　②使用量・廃棄量</t>
    <rPh sb="2" eb="4">
      <t>シヨウ</t>
    </rPh>
    <rPh sb="4" eb="5">
      <t>リョウ</t>
    </rPh>
    <rPh sb="6" eb="8">
      <t>ハイキ</t>
    </rPh>
    <rPh sb="8" eb="9">
      <t>リョウ</t>
    </rPh>
    <phoneticPr fontId="2"/>
  </si>
  <si>
    <t>100床未満</t>
    <rPh sb="3" eb="4">
      <t>ショウ</t>
    </rPh>
    <rPh sb="4" eb="6">
      <t>ミマン</t>
    </rPh>
    <phoneticPr fontId="2"/>
  </si>
  <si>
    <t>（例３参照）</t>
    <rPh sb="1" eb="2">
      <t>レイ</t>
    </rPh>
    <rPh sb="3" eb="5">
      <t>サンショウ</t>
    </rPh>
    <phoneticPr fontId="2"/>
  </si>
  <si>
    <t>　③年代別輸血状況など</t>
    <rPh sb="2" eb="5">
      <t>ネンダイベツ</t>
    </rPh>
    <rPh sb="5" eb="7">
      <t>ユケツ</t>
    </rPh>
    <rPh sb="7" eb="9">
      <t>ジョウキョウ</t>
    </rPh>
    <phoneticPr fontId="2"/>
  </si>
  <si>
    <t>病院の選択</t>
    <rPh sb="0" eb="2">
      <t>ビョウイン</t>
    </rPh>
    <rPh sb="3" eb="5">
      <t>センタク</t>
    </rPh>
    <phoneticPr fontId="2"/>
  </si>
  <si>
    <t>・アンケートの回答は、できるだけメールで返信していただく(誤入力の防止）</t>
    <rPh sb="7" eb="9">
      <t>カイトウ</t>
    </rPh>
    <rPh sb="20" eb="22">
      <t>ヘンシン</t>
    </rPh>
    <rPh sb="29" eb="30">
      <t>ゴ</t>
    </rPh>
    <rPh sb="30" eb="32">
      <t>ニュウリョク</t>
    </rPh>
    <rPh sb="33" eb="35">
      <t>ボウシ</t>
    </rPh>
    <phoneticPr fontId="2"/>
  </si>
  <si>
    <t>（ホームページの作成？）</t>
    <rPh sb="8" eb="10">
      <t>サクセイ</t>
    </rPh>
    <phoneticPr fontId="2"/>
  </si>
  <si>
    <t>静注用免疫グロブリン</t>
    <rPh sb="0" eb="1">
      <t>セイ</t>
    </rPh>
    <rPh sb="1" eb="2">
      <t>チュウ</t>
    </rPh>
    <rPh sb="2" eb="3">
      <t>ヨウ</t>
    </rPh>
    <rPh sb="3" eb="5">
      <t>メンエキ</t>
    </rPh>
    <phoneticPr fontId="2"/>
  </si>
  <si>
    <t>抗HBs人免疫グロブリン</t>
    <rPh sb="0" eb="1">
      <t>コウ</t>
    </rPh>
    <rPh sb="4" eb="5">
      <t>ヒト</t>
    </rPh>
    <rPh sb="5" eb="7">
      <t>メンエキ</t>
    </rPh>
    <phoneticPr fontId="2"/>
  </si>
  <si>
    <t>グロブリン製剤</t>
    <rPh sb="5" eb="7">
      <t>セイザイ</t>
    </rPh>
    <phoneticPr fontId="2"/>
  </si>
  <si>
    <t>筋注用免疫グロブリン</t>
    <rPh sb="0" eb="1">
      <t>キン</t>
    </rPh>
    <rPh sb="1" eb="2">
      <t>チュウ</t>
    </rPh>
    <rPh sb="2" eb="3">
      <t>ヨウ</t>
    </rPh>
    <rPh sb="3" eb="5">
      <t>メンエキ</t>
    </rPh>
    <phoneticPr fontId="2"/>
  </si>
  <si>
    <t>抗破傷風人免疫グロブリン</t>
    <rPh sb="0" eb="1">
      <t>コウ</t>
    </rPh>
    <rPh sb="1" eb="4">
      <t>ハショウフウ</t>
    </rPh>
    <rPh sb="4" eb="5">
      <t>ヒト</t>
    </rPh>
    <rPh sb="5" eb="7">
      <t>メンエキ</t>
    </rPh>
    <phoneticPr fontId="2"/>
  </si>
  <si>
    <t>乾燥抗D(Rho)人グロブリン</t>
    <rPh sb="0" eb="2">
      <t>カンソウ</t>
    </rPh>
    <rPh sb="2" eb="3">
      <t>コウ</t>
    </rPh>
    <rPh sb="9" eb="10">
      <t>ヒト</t>
    </rPh>
    <phoneticPr fontId="2"/>
  </si>
  <si>
    <t>人血清アルブミン</t>
    <rPh sb="0" eb="1">
      <t>ヒト</t>
    </rPh>
    <rPh sb="1" eb="3">
      <t>ケッセイ</t>
    </rPh>
    <phoneticPr fontId="2"/>
  </si>
  <si>
    <t>たん白製剤</t>
    <rPh sb="2" eb="3">
      <t>ハク</t>
    </rPh>
    <rPh sb="3" eb="5">
      <t>セイザイ</t>
    </rPh>
    <phoneticPr fontId="2"/>
  </si>
  <si>
    <t>区　　分</t>
    <rPh sb="0" eb="1">
      <t>ク</t>
    </rPh>
    <rPh sb="3" eb="4">
      <t>ブン</t>
    </rPh>
    <phoneticPr fontId="2"/>
  </si>
  <si>
    <t>第　Ⅶ　因　子</t>
    <rPh sb="0" eb="1">
      <t>ダイ</t>
    </rPh>
    <rPh sb="4" eb="5">
      <t>イン</t>
    </rPh>
    <rPh sb="6" eb="7">
      <t>コ</t>
    </rPh>
    <phoneticPr fontId="2"/>
  </si>
  <si>
    <t>1g</t>
    <phoneticPr fontId="2"/>
  </si>
  <si>
    <t>2.5g</t>
    <phoneticPr fontId="2"/>
  </si>
  <si>
    <t>5g</t>
    <phoneticPr fontId="2"/>
  </si>
  <si>
    <t>１０００単位</t>
    <rPh sb="4" eb="6">
      <t>タンイ</t>
    </rPh>
    <phoneticPr fontId="2"/>
  </si>
  <si>
    <t>２５０単位</t>
    <rPh sb="3" eb="5">
      <t>タンイ</t>
    </rPh>
    <phoneticPr fontId="2"/>
  </si>
  <si>
    <t>１５００単位</t>
    <rPh sb="4" eb="6">
      <t>タンイ</t>
    </rPh>
    <phoneticPr fontId="2"/>
  </si>
  <si>
    <t>１０００倍</t>
    <rPh sb="4" eb="5">
      <t>バイ</t>
    </rPh>
    <phoneticPr fontId="2"/>
  </si>
  <si>
    <t>ｴﾌﾟﾀｺｸﾞｱﾙﾌｧ</t>
    <phoneticPr fontId="2"/>
  </si>
  <si>
    <t>５００単位</t>
    <rPh sb="3" eb="5">
      <t>タンイ</t>
    </rPh>
    <phoneticPr fontId="2"/>
  </si>
  <si>
    <t>２０００単位</t>
    <rPh sb="4" eb="6">
      <t>タンイ</t>
    </rPh>
    <phoneticPr fontId="2"/>
  </si>
  <si>
    <t>ｵｸﾄｺｸﾞｱﾙﾌｧ</t>
    <phoneticPr fontId="2"/>
  </si>
  <si>
    <t>ﾙﾘｵｸﾄｺｸﾞｱﾙﾌｧ</t>
    <phoneticPr fontId="2"/>
  </si>
  <si>
    <t>第　Ⅸ　因　子
（遺伝子組み換え）</t>
    <rPh sb="0" eb="1">
      <t>ダイ</t>
    </rPh>
    <rPh sb="4" eb="5">
      <t>イン</t>
    </rPh>
    <rPh sb="6" eb="7">
      <t>コ</t>
    </rPh>
    <rPh sb="9" eb="12">
      <t>イデンシ</t>
    </rPh>
    <rPh sb="12" eb="13">
      <t>ク</t>
    </rPh>
    <rPh sb="14" eb="15">
      <t>カ</t>
    </rPh>
    <phoneticPr fontId="2"/>
  </si>
  <si>
    <t>第　ⅩⅢ　因　子</t>
    <rPh sb="0" eb="1">
      <t>ダイ</t>
    </rPh>
    <rPh sb="5" eb="6">
      <t>イン</t>
    </rPh>
    <rPh sb="7" eb="8">
      <t>コ</t>
    </rPh>
    <phoneticPr fontId="2"/>
  </si>
  <si>
    <t>４００単位</t>
    <rPh sb="3" eb="5">
      <t>タンイ</t>
    </rPh>
    <phoneticPr fontId="2"/>
  </si>
  <si>
    <t>合　　　計</t>
    <rPh sb="0" eb="1">
      <t>ゴウ</t>
    </rPh>
    <rPh sb="4" eb="5">
      <t>ケイ</t>
    </rPh>
    <phoneticPr fontId="2"/>
  </si>
  <si>
    <t>製　品　名</t>
    <rPh sb="0" eb="1">
      <t>セイ</t>
    </rPh>
    <rPh sb="2" eb="3">
      <t>ヒン</t>
    </rPh>
    <rPh sb="4" eb="5">
      <t>メイ</t>
    </rPh>
    <phoneticPr fontId="2"/>
  </si>
  <si>
    <t>フィブリノゲン加第ⅩⅢ因子</t>
    <rPh sb="7" eb="8">
      <t>カ</t>
    </rPh>
    <rPh sb="8" eb="9">
      <t>ダイ</t>
    </rPh>
    <rPh sb="11" eb="13">
      <t>インシ</t>
    </rPh>
    <phoneticPr fontId="2"/>
  </si>
  <si>
    <t>５０００単位</t>
    <rPh sb="4" eb="6">
      <t>タンイ</t>
    </rPh>
    <phoneticPr fontId="2"/>
  </si>
  <si>
    <t>１００００単位</t>
    <rPh sb="5" eb="7">
      <t>タンイ</t>
    </rPh>
    <phoneticPr fontId="2"/>
  </si>
  <si>
    <t>３ｍＬ</t>
    <phoneticPr fontId="2"/>
  </si>
  <si>
    <t>２ｍＬ</t>
    <phoneticPr fontId="2"/>
  </si>
  <si>
    <t>３.０×２.５ｃｍ</t>
    <phoneticPr fontId="2"/>
  </si>
  <si>
    <t>医療機関の名称</t>
    <rPh sb="0" eb="2">
      <t>イリョウ</t>
    </rPh>
    <rPh sb="2" eb="4">
      <t>キカン</t>
    </rPh>
    <rPh sb="5" eb="7">
      <t>メイショウ</t>
    </rPh>
    <phoneticPr fontId="2"/>
  </si>
  <si>
    <t>電　話</t>
    <rPh sb="0" eb="1">
      <t>デン</t>
    </rPh>
    <rPh sb="2" eb="3">
      <t>ハナシ</t>
    </rPh>
    <phoneticPr fontId="2"/>
  </si>
  <si>
    <t>所　在　地</t>
    <rPh sb="0" eb="1">
      <t>ショ</t>
    </rPh>
    <rPh sb="2" eb="3">
      <t>ザイ</t>
    </rPh>
    <rPh sb="4" eb="5">
      <t>チ</t>
    </rPh>
    <phoneticPr fontId="2"/>
  </si>
  <si>
    <t>記　入　者</t>
    <rPh sb="0" eb="1">
      <t>キ</t>
    </rPh>
    <rPh sb="2" eb="3">
      <t>ニュウ</t>
    </rPh>
    <rPh sb="4" eb="5">
      <t>シャ</t>
    </rPh>
    <phoneticPr fontId="2"/>
  </si>
  <si>
    <t>年</t>
    <rPh sb="0" eb="1">
      <t>ネン</t>
    </rPh>
    <phoneticPr fontId="2"/>
  </si>
  <si>
    <t>設置の有無</t>
    <rPh sb="0" eb="2">
      <t>セッチ</t>
    </rPh>
    <rPh sb="3" eb="5">
      <t>ウム</t>
    </rPh>
    <phoneticPr fontId="2"/>
  </si>
  <si>
    <t>②他の委員会の議題として協議しているので、新たに設置する予定はない</t>
    <rPh sb="1" eb="2">
      <t>ホカ</t>
    </rPh>
    <rPh sb="3" eb="6">
      <t>イインカイ</t>
    </rPh>
    <rPh sb="7" eb="9">
      <t>ギダイ</t>
    </rPh>
    <rPh sb="12" eb="14">
      <t>キョウギ</t>
    </rPh>
    <rPh sb="21" eb="22">
      <t>アラ</t>
    </rPh>
    <rPh sb="24" eb="26">
      <t>セッチ</t>
    </rPh>
    <rPh sb="28" eb="30">
      <t>ヨテイ</t>
    </rPh>
    <phoneticPr fontId="2"/>
  </si>
  <si>
    <t>③血液製剤等の使用がほとんどないので、設置していない</t>
    <rPh sb="1" eb="3">
      <t>ケツエキ</t>
    </rPh>
    <rPh sb="3" eb="5">
      <t>セイザイ</t>
    </rPh>
    <rPh sb="5" eb="6">
      <t>トウ</t>
    </rPh>
    <rPh sb="7" eb="9">
      <t>シヨウ</t>
    </rPh>
    <rPh sb="19" eb="21">
      <t>セッチ</t>
    </rPh>
    <phoneticPr fontId="2"/>
  </si>
  <si>
    <t>医　師</t>
    <rPh sb="0" eb="1">
      <t>イ</t>
    </rPh>
    <rPh sb="2" eb="3">
      <t>シ</t>
    </rPh>
    <phoneticPr fontId="2"/>
  </si>
  <si>
    <t>事　務</t>
    <rPh sb="0" eb="1">
      <t>コト</t>
    </rPh>
    <rPh sb="2" eb="3">
      <t>ツトム</t>
    </rPh>
    <phoneticPr fontId="2"/>
  </si>
  <si>
    <t>専門科目</t>
    <rPh sb="0" eb="2">
      <t>センモン</t>
    </rPh>
    <rPh sb="2" eb="4">
      <t>カモク</t>
    </rPh>
    <phoneticPr fontId="2"/>
  </si>
  <si>
    <t>開催回数</t>
    <rPh sb="0" eb="2">
      <t>カイサイ</t>
    </rPh>
    <rPh sb="2" eb="4">
      <t>カイスウ</t>
    </rPh>
    <phoneticPr fontId="2"/>
  </si>
  <si>
    <t>管理料の種類</t>
    <rPh sb="0" eb="2">
      <t>カンリ</t>
    </rPh>
    <rPh sb="2" eb="3">
      <t>リョウ</t>
    </rPh>
    <rPh sb="4" eb="6">
      <t>シュルイ</t>
    </rPh>
    <phoneticPr fontId="2"/>
  </si>
  <si>
    <t>I&amp;A取得状況</t>
    <rPh sb="3" eb="5">
      <t>シュトク</t>
    </rPh>
    <rPh sb="5" eb="7">
      <t>ジョウキョウ</t>
    </rPh>
    <phoneticPr fontId="2"/>
  </si>
  <si>
    <t>役職名</t>
    <rPh sb="0" eb="2">
      <t>ヤクショク</t>
    </rPh>
    <rPh sb="2" eb="3">
      <t>メイ</t>
    </rPh>
    <phoneticPr fontId="2"/>
  </si>
  <si>
    <t>２）輸血部門の設置場所</t>
    <rPh sb="2" eb="4">
      <t>ユケツ</t>
    </rPh>
    <rPh sb="4" eb="5">
      <t>ブ</t>
    </rPh>
    <rPh sb="5" eb="6">
      <t>モン</t>
    </rPh>
    <rPh sb="7" eb="9">
      <t>セッチ</t>
    </rPh>
    <rPh sb="9" eb="11">
      <t>バショ</t>
    </rPh>
    <phoneticPr fontId="2"/>
  </si>
  <si>
    <t>期間：</t>
    <rPh sb="0" eb="2">
      <t>キカン</t>
    </rPh>
    <phoneticPr fontId="2"/>
  </si>
  <si>
    <t>別紙</t>
    <rPh sb="0" eb="2">
      <t>ベッシ</t>
    </rPh>
    <phoneticPr fontId="2"/>
  </si>
  <si>
    <t>本調査の対象となる「血漿分画製剤」は、薬効分類「634 血液製剤類」に分類されている製剤です。</t>
    <rPh sb="0" eb="1">
      <t>ホン</t>
    </rPh>
    <rPh sb="1" eb="3">
      <t>チョウサ</t>
    </rPh>
    <rPh sb="4" eb="6">
      <t>タイショウ</t>
    </rPh>
    <rPh sb="10" eb="12">
      <t>ケッショウ</t>
    </rPh>
    <rPh sb="12" eb="14">
      <t>ブンカク</t>
    </rPh>
    <rPh sb="14" eb="16">
      <t>セイザイ</t>
    </rPh>
    <rPh sb="19" eb="21">
      <t>ヤッコウ</t>
    </rPh>
    <rPh sb="21" eb="23">
      <t>ブンルイ</t>
    </rPh>
    <rPh sb="28" eb="30">
      <t>ケツエキ</t>
    </rPh>
    <rPh sb="30" eb="32">
      <t>セイザイ</t>
    </rPh>
    <rPh sb="32" eb="33">
      <t>ルイ</t>
    </rPh>
    <rPh sb="35" eb="37">
      <t>ブンルイ</t>
    </rPh>
    <rPh sb="42" eb="44">
      <t>セイザイ</t>
    </rPh>
    <phoneticPr fontId="2"/>
  </si>
  <si>
    <t>ｸﾞﾛﾌﾞﾘﾝ
製剤</t>
    <rPh sb="8" eb="10">
      <t>セイザイ</t>
    </rPh>
    <phoneticPr fontId="2"/>
  </si>
  <si>
    <t>たん白
製剤</t>
    <rPh sb="2" eb="3">
      <t>シロ</t>
    </rPh>
    <rPh sb="4" eb="6">
      <t>セイザイ</t>
    </rPh>
    <phoneticPr fontId="2"/>
  </si>
  <si>
    <t>血液凝固
因子製剤</t>
    <rPh sb="0" eb="2">
      <t>ケツエキ</t>
    </rPh>
    <rPh sb="2" eb="4">
      <t>ギョウコ</t>
    </rPh>
    <rPh sb="5" eb="7">
      <t>インシ</t>
    </rPh>
    <rPh sb="7" eb="9">
      <t>セイザイ</t>
    </rPh>
    <phoneticPr fontId="2"/>
  </si>
  <si>
    <t>製剤の規格</t>
    <rPh sb="0" eb="2">
      <t>セイザイ</t>
    </rPh>
    <rPh sb="3" eb="5">
      <t>キカク</t>
    </rPh>
    <phoneticPr fontId="2"/>
  </si>
  <si>
    <t>第Ⅶ因子</t>
    <rPh sb="0" eb="1">
      <t>ダイ</t>
    </rPh>
    <rPh sb="2" eb="4">
      <t>インシ</t>
    </rPh>
    <phoneticPr fontId="2"/>
  </si>
  <si>
    <t>2.2mL</t>
    <phoneticPr fontId="2"/>
  </si>
  <si>
    <t>商　品　名</t>
    <rPh sb="0" eb="1">
      <t>ショウ</t>
    </rPh>
    <rPh sb="2" eb="3">
      <t>ヒン</t>
    </rPh>
    <rPh sb="4" eb="5">
      <t>メイ</t>
    </rPh>
    <phoneticPr fontId="2"/>
  </si>
  <si>
    <t>　（遺伝子組み換え）</t>
    <rPh sb="2" eb="5">
      <t>イデンシ</t>
    </rPh>
    <rPh sb="5" eb="6">
      <t>ク</t>
    </rPh>
    <rPh sb="7" eb="8">
      <t>カ</t>
    </rPh>
    <phoneticPr fontId="2"/>
  </si>
  <si>
    <t>○</t>
    <phoneticPr fontId="2"/>
  </si>
  <si>
    <t>8.5mL</t>
    <phoneticPr fontId="2"/>
  </si>
  <si>
    <t>4.8mg</t>
    <phoneticPr fontId="2"/>
  </si>
  <si>
    <t>注射用ノボセブン</t>
    <rPh sb="0" eb="3">
      <t>チュウシャヨウ</t>
    </rPh>
    <phoneticPr fontId="2"/>
  </si>
  <si>
    <t>250、500、1000、2000単位</t>
    <rPh sb="17" eb="19">
      <t>タンイ</t>
    </rPh>
    <phoneticPr fontId="2"/>
  </si>
  <si>
    <t>コージネイトＦＳ注射用</t>
    <rPh sb="8" eb="11">
      <t>チュウシャヨウ</t>
    </rPh>
    <phoneticPr fontId="2"/>
  </si>
  <si>
    <t>エプタコグアルファ(活性型)</t>
    <rPh sb="10" eb="13">
      <t>カッセイガタ</t>
    </rPh>
    <phoneticPr fontId="2"/>
  </si>
  <si>
    <t>オクトコグアルファ</t>
    <phoneticPr fontId="2"/>
  </si>
  <si>
    <t>加熱人血しょうたん白</t>
    <rPh sb="0" eb="2">
      <t>カネツ</t>
    </rPh>
    <rPh sb="2" eb="3">
      <t>ヒト</t>
    </rPh>
    <rPh sb="3" eb="4">
      <t>ケッ</t>
    </rPh>
    <rPh sb="9" eb="10">
      <t>ハク</t>
    </rPh>
    <phoneticPr fontId="2"/>
  </si>
  <si>
    <t>乾燥イオン交換樹脂処理</t>
    <rPh sb="0" eb="2">
      <t>カンソウ</t>
    </rPh>
    <rPh sb="5" eb="7">
      <t>コウカン</t>
    </rPh>
    <rPh sb="7" eb="9">
      <t>ジュシ</t>
    </rPh>
    <rPh sb="9" eb="11">
      <t>ショリ</t>
    </rPh>
    <phoneticPr fontId="2"/>
  </si>
  <si>
    <t>人免疫グロブリン</t>
    <rPh sb="0" eb="1">
      <t>ヒト</t>
    </rPh>
    <rPh sb="1" eb="3">
      <t>メンエキ</t>
    </rPh>
    <phoneticPr fontId="2"/>
  </si>
  <si>
    <t>乾燥抗ＨＢｓ</t>
    <rPh sb="0" eb="2">
      <t>カンソウ</t>
    </rPh>
    <rPh sb="2" eb="3">
      <t>コウ</t>
    </rPh>
    <phoneticPr fontId="2"/>
  </si>
  <si>
    <t>乾燥抗Ｄ（Rho）</t>
    <rPh sb="0" eb="2">
      <t>カンソウ</t>
    </rPh>
    <rPh sb="2" eb="3">
      <t>コウ</t>
    </rPh>
    <phoneticPr fontId="2"/>
  </si>
  <si>
    <t>乾燥抗破傷風</t>
    <rPh sb="0" eb="2">
      <t>カンソウ</t>
    </rPh>
    <rPh sb="2" eb="3">
      <t>コウ</t>
    </rPh>
    <rPh sb="3" eb="6">
      <t>ハショウフウ</t>
    </rPh>
    <phoneticPr fontId="2"/>
  </si>
  <si>
    <t>乾燥スルホ化</t>
    <rPh sb="0" eb="2">
      <t>カンソウ</t>
    </rPh>
    <rPh sb="5" eb="6">
      <t>カ</t>
    </rPh>
    <phoneticPr fontId="2"/>
  </si>
  <si>
    <t>1.2mg</t>
    <phoneticPr fontId="2"/>
  </si>
  <si>
    <t>静注</t>
    <rPh sb="0" eb="1">
      <t>セイ</t>
    </rPh>
    <rPh sb="1" eb="2">
      <t>チュウ</t>
    </rPh>
    <phoneticPr fontId="2"/>
  </si>
  <si>
    <t>筋注</t>
    <rPh sb="0" eb="1">
      <t>キン</t>
    </rPh>
    <rPh sb="1" eb="2">
      <t>チュウ</t>
    </rPh>
    <phoneticPr fontId="2"/>
  </si>
  <si>
    <t>100mL</t>
    <phoneticPr fontId="2"/>
  </si>
  <si>
    <t>250mL</t>
    <phoneticPr fontId="2"/>
  </si>
  <si>
    <t>2.5g 50mL</t>
    <phoneticPr fontId="2"/>
  </si>
  <si>
    <t>200単位</t>
    <rPh sb="3" eb="5">
      <t>タンイ</t>
    </rPh>
    <phoneticPr fontId="2"/>
  </si>
  <si>
    <t>1mL</t>
    <phoneticPr fontId="2"/>
  </si>
  <si>
    <t>1000単位</t>
    <rPh sb="4" eb="6">
      <t>タンイ</t>
    </rPh>
    <phoneticPr fontId="2"/>
  </si>
  <si>
    <t>5mL</t>
    <phoneticPr fontId="2"/>
  </si>
  <si>
    <t>1000倍</t>
    <rPh sb="4" eb="5">
      <t>バイ</t>
    </rPh>
    <phoneticPr fontId="2"/>
  </si>
  <si>
    <t>250国際単位</t>
    <rPh sb="3" eb="5">
      <t>コクサイ</t>
    </rPh>
    <rPh sb="5" eb="7">
      <t>タンイ</t>
    </rPh>
    <phoneticPr fontId="2"/>
  </si>
  <si>
    <t>500mg</t>
    <phoneticPr fontId="2"/>
  </si>
  <si>
    <t>10mL</t>
    <phoneticPr fontId="2"/>
  </si>
  <si>
    <t>20mL</t>
    <phoneticPr fontId="2"/>
  </si>
  <si>
    <t>50mL</t>
    <phoneticPr fontId="2"/>
  </si>
  <si>
    <t>5g</t>
    <phoneticPr fontId="2"/>
  </si>
  <si>
    <t>100ｍL：献血ｱﾙﾌﾞﾐﾈｰﾄ(日本製薬=武田)、250mL：献血ｱﾙﾌﾞﾐﾈｰﾄ(日本製薬=武田)、ﾌﾟﾗｽﾞﾏﾌﾟﾛﾃｨﾝﾌﾗｸｼｮﾝ(ﾊﾞｸｽﾀｰ)</t>
    <rPh sb="6" eb="8">
      <t>ケンケツ</t>
    </rPh>
    <rPh sb="17" eb="19">
      <t>ニホン</t>
    </rPh>
    <rPh sb="19" eb="21">
      <t>セイヤク</t>
    </rPh>
    <rPh sb="22" eb="24">
      <t>タケダ</t>
    </rPh>
    <rPh sb="32" eb="34">
      <t>ケンケツ</t>
    </rPh>
    <rPh sb="43" eb="45">
      <t>ニホン</t>
    </rPh>
    <rPh sb="45" eb="47">
      <t>セイヤク</t>
    </rPh>
    <rPh sb="48" eb="50">
      <t>タケダ</t>
    </rPh>
    <phoneticPr fontId="2"/>
  </si>
  <si>
    <t>加熱人
血しょう</t>
    <rPh sb="0" eb="2">
      <t>カネツ</t>
    </rPh>
    <rPh sb="2" eb="3">
      <t>ヒト</t>
    </rPh>
    <rPh sb="4" eb="5">
      <t>ケッ</t>
    </rPh>
    <phoneticPr fontId="2"/>
  </si>
  <si>
    <t>ガンマガード(バクスター)</t>
    <phoneticPr fontId="2"/>
  </si>
  <si>
    <t>献血ベニロン－Ⅰ(化血研＝帝人ファーマ)</t>
    <rPh sb="0" eb="2">
      <t>ケンケツ</t>
    </rPh>
    <rPh sb="9" eb="10">
      <t>カ</t>
    </rPh>
    <rPh sb="10" eb="11">
      <t>ケツ</t>
    </rPh>
    <rPh sb="11" eb="12">
      <t>ケン</t>
    </rPh>
    <rPh sb="13" eb="15">
      <t>テイジン</t>
    </rPh>
    <phoneticPr fontId="2"/>
  </si>
  <si>
    <t>500、1500単位</t>
    <rPh sb="8" eb="10">
      <t>タンイ</t>
    </rPh>
    <phoneticPr fontId="2"/>
  </si>
  <si>
    <t>500単位：ｱﾝｽﾛﾋﾞﾝP(化血研＝CSLﾍﾞｰﾘﾝｸﾞ)、献血ﾉﾝｽﾛﾝ500注射用(日本製薬＝武田)、ﾉｲｱｰﾄ(ﾍﾞﾈｼｽ=田辺製薬)</t>
    <rPh sb="3" eb="5">
      <t>タンイ</t>
    </rPh>
    <rPh sb="15" eb="16">
      <t>カ</t>
    </rPh>
    <rPh sb="16" eb="17">
      <t>ケツ</t>
    </rPh>
    <rPh sb="17" eb="18">
      <t>ケン</t>
    </rPh>
    <rPh sb="31" eb="33">
      <t>ケンケツ</t>
    </rPh>
    <rPh sb="41" eb="44">
      <t>チュウシャヨウ</t>
    </rPh>
    <rPh sb="45" eb="47">
      <t>ニホン</t>
    </rPh>
    <rPh sb="47" eb="49">
      <t>セイヤク</t>
    </rPh>
    <rPh sb="50" eb="52">
      <t>タケダ</t>
    </rPh>
    <rPh sb="66" eb="70">
      <t>タナベセイヤク</t>
    </rPh>
    <phoneticPr fontId="2"/>
  </si>
  <si>
    <t>乾燥濃縮</t>
    <rPh sb="0" eb="2">
      <t>カンソウ</t>
    </rPh>
    <rPh sb="2" eb="4">
      <t>ノウシュク</t>
    </rPh>
    <phoneticPr fontId="2"/>
  </si>
  <si>
    <t>人活性化プロテインC</t>
    <rPh sb="0" eb="1">
      <t>ヒト</t>
    </rPh>
    <rPh sb="1" eb="4">
      <t>カッセイカ</t>
    </rPh>
    <phoneticPr fontId="2"/>
  </si>
  <si>
    <t>2500単位</t>
    <rPh sb="4" eb="6">
      <t>タンイ</t>
    </rPh>
    <phoneticPr fontId="2"/>
  </si>
  <si>
    <t>注射用アナクトC2,500単位(化血研＝帝人ファーマ)</t>
    <rPh sb="0" eb="3">
      <t>チュウシャヨウ</t>
    </rPh>
    <rPh sb="13" eb="15">
      <t>タンイ</t>
    </rPh>
    <rPh sb="16" eb="17">
      <t>カ</t>
    </rPh>
    <rPh sb="17" eb="18">
      <t>ケツ</t>
    </rPh>
    <rPh sb="18" eb="19">
      <t>ケン</t>
    </rPh>
    <rPh sb="20" eb="22">
      <t>テイジン</t>
    </rPh>
    <phoneticPr fontId="2"/>
  </si>
  <si>
    <t>人血液凝固第Ⅸ因子</t>
    <rPh sb="0" eb="1">
      <t>ヒト</t>
    </rPh>
    <rPh sb="1" eb="3">
      <t>ケツエキ</t>
    </rPh>
    <rPh sb="3" eb="5">
      <t>ギョウコ</t>
    </rPh>
    <rPh sb="5" eb="6">
      <t>ダイ</t>
    </rPh>
    <rPh sb="7" eb="9">
      <t>インシ</t>
    </rPh>
    <phoneticPr fontId="2"/>
  </si>
  <si>
    <t>人アンチトロンビンⅢ</t>
    <rPh sb="0" eb="1">
      <t>ヒト</t>
    </rPh>
    <phoneticPr fontId="2"/>
  </si>
  <si>
    <t>第Ⅷ因子</t>
    <rPh sb="0" eb="1">
      <t>ダイ</t>
    </rPh>
    <rPh sb="2" eb="4">
      <t>インシ</t>
    </rPh>
    <phoneticPr fontId="2"/>
  </si>
  <si>
    <t>250、500、750、1000単位</t>
    <rPh sb="16" eb="18">
      <t>タンイ</t>
    </rPh>
    <phoneticPr fontId="2"/>
  </si>
  <si>
    <t>250単位：ｸﾛｽｴｲﾄM250(日赤)、ｺﾝﾌｧｸﾄF(化血研=ｱｽﾃﾗｽ)</t>
    <rPh sb="3" eb="5">
      <t>タンイ</t>
    </rPh>
    <rPh sb="17" eb="19">
      <t>ニッセキ</t>
    </rPh>
    <rPh sb="29" eb="30">
      <t>カ</t>
    </rPh>
    <rPh sb="30" eb="31">
      <t>ケツ</t>
    </rPh>
    <rPh sb="31" eb="32">
      <t>ケン</t>
    </rPh>
    <phoneticPr fontId="2"/>
  </si>
  <si>
    <t>ﾍﾓﾌｨﾙM500(ﾊﾞｸｽﾀｰ)</t>
    <phoneticPr fontId="2"/>
  </si>
  <si>
    <t>1000単位：ｸﾛｽｴｲﾄM1000(日赤)、ｺﾝﾌｧｸﾄF(化血研＝ｱｽﾃﾗｽ)</t>
    <rPh sb="4" eb="6">
      <t>タンイ</t>
    </rPh>
    <rPh sb="19" eb="21">
      <t>ニッセキ</t>
    </rPh>
    <rPh sb="31" eb="32">
      <t>カ</t>
    </rPh>
    <rPh sb="32" eb="33">
      <t>ケツ</t>
    </rPh>
    <rPh sb="33" eb="34">
      <t>ケン</t>
    </rPh>
    <phoneticPr fontId="2"/>
  </si>
  <si>
    <t>人血液凝固第Ⅷ因子</t>
    <rPh sb="0" eb="1">
      <t>ヒト</t>
    </rPh>
    <rPh sb="1" eb="3">
      <t>ケツエキ</t>
    </rPh>
    <rPh sb="3" eb="5">
      <t>ギョウコ</t>
    </rPh>
    <rPh sb="5" eb="6">
      <t>ダイ</t>
    </rPh>
    <rPh sb="7" eb="9">
      <t>インシ</t>
    </rPh>
    <phoneticPr fontId="2"/>
  </si>
  <si>
    <t>第Ⅸ因子</t>
    <rPh sb="0" eb="1">
      <t>ダイ</t>
    </rPh>
    <rPh sb="2" eb="4">
      <t>インシ</t>
    </rPh>
    <phoneticPr fontId="2"/>
  </si>
  <si>
    <t>400、800、1000単位</t>
    <rPh sb="12" eb="14">
      <t>タンイ</t>
    </rPh>
    <phoneticPr fontId="2"/>
  </si>
  <si>
    <t>800単位：ﾉﾊﾞｸﾄM(化血研＝ｱｽﾃﾗｽ)</t>
    <rPh sb="3" eb="5">
      <t>タンイ</t>
    </rPh>
    <rPh sb="13" eb="16">
      <t>カケツケン</t>
    </rPh>
    <phoneticPr fontId="2"/>
  </si>
  <si>
    <t>1000単位：ｸﾘｽﾏｼﾝ－M(ﾍﾞﾈｼｽ=三菱ｳｪﾙﾌｧｰﾏ)</t>
    <rPh sb="4" eb="6">
      <t>タンイ</t>
    </rPh>
    <rPh sb="22" eb="24">
      <t>ミツビシ</t>
    </rPh>
    <phoneticPr fontId="2"/>
  </si>
  <si>
    <t>乾燥濃縮人C1－</t>
    <rPh sb="0" eb="2">
      <t>カンソウ</t>
    </rPh>
    <rPh sb="2" eb="4">
      <t>ノウシュク</t>
    </rPh>
    <rPh sb="4" eb="5">
      <t>ヒト</t>
    </rPh>
    <phoneticPr fontId="2"/>
  </si>
  <si>
    <t>インアクチベーター</t>
    <phoneticPr fontId="2"/>
  </si>
  <si>
    <t>乾燥人血液凝固因子</t>
    <rPh sb="0" eb="2">
      <t>カンソウ</t>
    </rPh>
    <rPh sb="2" eb="3">
      <t>ヒト</t>
    </rPh>
    <rPh sb="3" eb="5">
      <t>ケツエキ</t>
    </rPh>
    <rPh sb="5" eb="7">
      <t>ギョウコ</t>
    </rPh>
    <rPh sb="7" eb="9">
      <t>インシ</t>
    </rPh>
    <phoneticPr fontId="2"/>
  </si>
  <si>
    <t>抗体迂回活性複合体</t>
    <rPh sb="0" eb="2">
      <t>コウタイ</t>
    </rPh>
    <rPh sb="2" eb="4">
      <t>ウカイ</t>
    </rPh>
    <rPh sb="4" eb="6">
      <t>カッセイ</t>
    </rPh>
    <rPh sb="6" eb="9">
      <t>フクゴウタイ</t>
    </rPh>
    <phoneticPr fontId="2"/>
  </si>
  <si>
    <t>乾燥人血液凝固</t>
    <rPh sb="0" eb="2">
      <t>カンソウ</t>
    </rPh>
    <rPh sb="2" eb="3">
      <t>ヒト</t>
    </rPh>
    <rPh sb="3" eb="5">
      <t>ケツエキ</t>
    </rPh>
    <rPh sb="5" eb="7">
      <t>ギョウコ</t>
    </rPh>
    <phoneticPr fontId="2"/>
  </si>
  <si>
    <t>第Ⅸ因子複合体</t>
    <rPh sb="0" eb="1">
      <t>ダイ</t>
    </rPh>
    <rPh sb="2" eb="4">
      <t>インシ</t>
    </rPh>
    <rPh sb="4" eb="7">
      <t>フクゴウタイ</t>
    </rPh>
    <phoneticPr fontId="2"/>
  </si>
  <si>
    <t>乾燥人フィブリノゲン</t>
    <rPh sb="0" eb="2">
      <t>カンソウ</t>
    </rPh>
    <rPh sb="2" eb="3">
      <t>ヒト</t>
    </rPh>
    <phoneticPr fontId="2"/>
  </si>
  <si>
    <t>乾燥pH4処理</t>
    <rPh sb="0" eb="2">
      <t>カンソウ</t>
    </rPh>
    <rPh sb="5" eb="7">
      <t>ショリ</t>
    </rPh>
    <phoneticPr fontId="2"/>
  </si>
  <si>
    <t>乾燥ペプシン処理</t>
    <rPh sb="0" eb="2">
      <t>カンソウ</t>
    </rPh>
    <rPh sb="6" eb="8">
      <t>ショリ</t>
    </rPh>
    <phoneticPr fontId="2"/>
  </si>
  <si>
    <t>乾燥ボリエチレングリコー</t>
    <rPh sb="0" eb="2">
      <t>カンソウ</t>
    </rPh>
    <phoneticPr fontId="2"/>
  </si>
  <si>
    <t>処理人免疫グロブリン</t>
    <rPh sb="0" eb="2">
      <t>ショリ</t>
    </rPh>
    <rPh sb="2" eb="3">
      <t>ヒト</t>
    </rPh>
    <rPh sb="3" eb="5">
      <t>メンエキ</t>
    </rPh>
    <phoneticPr fontId="2"/>
  </si>
  <si>
    <t>正常人血漿1mL中</t>
    <rPh sb="0" eb="2">
      <t>セイジョウ</t>
    </rPh>
    <rPh sb="2" eb="3">
      <t>ヒト</t>
    </rPh>
    <rPh sb="3" eb="5">
      <t>ケッショウ</t>
    </rPh>
    <rPh sb="8" eb="9">
      <t>チュウ</t>
    </rPh>
    <phoneticPr fontId="2"/>
  </si>
  <si>
    <t>含有量の500倍</t>
    <rPh sb="0" eb="3">
      <t>ガンユウリョウ</t>
    </rPh>
    <rPh sb="7" eb="8">
      <t>バイ</t>
    </rPh>
    <phoneticPr fontId="2"/>
  </si>
  <si>
    <t>500単位</t>
    <rPh sb="3" eb="5">
      <t>タンイ</t>
    </rPh>
    <phoneticPr fontId="2"/>
  </si>
  <si>
    <t>200、400、500、1000単位</t>
    <rPh sb="16" eb="18">
      <t>タンイ</t>
    </rPh>
    <phoneticPr fontId="2"/>
  </si>
  <si>
    <t>ベリナートP(CSLベーリング)</t>
    <phoneticPr fontId="2"/>
  </si>
  <si>
    <t>ファイバ(バクスター)</t>
    <phoneticPr fontId="2"/>
  </si>
  <si>
    <t>PPSB-HT「ニチヤク」(日本製薬=武田)</t>
    <rPh sb="14" eb="16">
      <t>ニホン</t>
    </rPh>
    <rPh sb="16" eb="18">
      <t>セイヤク</t>
    </rPh>
    <rPh sb="19" eb="21">
      <t>タケダ</t>
    </rPh>
    <phoneticPr fontId="2"/>
  </si>
  <si>
    <t>フィブリノゲンHT－ベネシス(ベネシス=田辺三菱)</t>
    <rPh sb="20" eb="22">
      <t>タナベ</t>
    </rPh>
    <rPh sb="22" eb="24">
      <t>ミツビシ</t>
    </rPh>
    <phoneticPr fontId="2"/>
  </si>
  <si>
    <t>400単位：ｸﾘｽﾏｼﾝｰM(ﾍﾞﾈｼｽ=田辺三菱)、ﾉﾊﾞｸﾄM(化血研＝ｱｽﾃﾗｽ)</t>
    <rPh sb="3" eb="5">
      <t>タンイ</t>
    </rPh>
    <rPh sb="22" eb="24">
      <t>ミツビシ</t>
    </rPh>
    <rPh sb="24" eb="25">
      <t>）</t>
    </rPh>
    <rPh sb="34" eb="37">
      <t>カケツケン</t>
    </rPh>
    <phoneticPr fontId="2"/>
  </si>
  <si>
    <t>500単位：ｸﾛｽｴｲﾄM500(日赤)、ｺﾝｺｴｲﾄ－HT(ﾍﾞﾈｼｽ=田辺三菱)、ｺﾝﾌｧｸﾄF(化血研=ｱｽﾃﾗｽ)、</t>
    <rPh sb="3" eb="5">
      <t>タンイ</t>
    </rPh>
    <rPh sb="17" eb="19">
      <t>ニッセキ</t>
    </rPh>
    <rPh sb="38" eb="40">
      <t>ミツビシ</t>
    </rPh>
    <rPh sb="40" eb="41">
      <t>）</t>
    </rPh>
    <rPh sb="51" eb="52">
      <t>カ</t>
    </rPh>
    <rPh sb="52" eb="53">
      <t>ケツ</t>
    </rPh>
    <rPh sb="53" eb="54">
      <t>ケン</t>
    </rPh>
    <phoneticPr fontId="2"/>
  </si>
  <si>
    <t>乾燥HBｸﾞﾛﾌﾞﾘﾝ－ﾆﾁﾔｸ(日本製薬＝武田)、ﾍﾌﾟｽﾌﾟﾘﾝ(ﾍﾞﾈｼｽ＝田辺三菱)</t>
    <rPh sb="0" eb="2">
      <t>カンソウ</t>
    </rPh>
    <rPh sb="17" eb="19">
      <t>ニホン</t>
    </rPh>
    <rPh sb="19" eb="21">
      <t>セイヤク</t>
    </rPh>
    <rPh sb="22" eb="24">
      <t>タケダ</t>
    </rPh>
    <rPh sb="41" eb="43">
      <t>タナベ</t>
    </rPh>
    <rPh sb="43" eb="45">
      <t>ミツビシ</t>
    </rPh>
    <phoneticPr fontId="2"/>
  </si>
  <si>
    <t>抗Ｄｸﾞﾛﾋﾞﾘﾝ－ﾆﾁﾔｸ(日本製薬＝武田)、抗Ｄ人免疫ｸﾞﾛﾌﾞﾘﾝ－ﾍﾞﾈｼｽ(ﾍﾞﾈｼｽ＝田辺三菱)</t>
    <rPh sb="0" eb="1">
      <t>コウ</t>
    </rPh>
    <rPh sb="15" eb="17">
      <t>ニホン</t>
    </rPh>
    <rPh sb="17" eb="19">
      <t>セイヤク</t>
    </rPh>
    <rPh sb="20" eb="22">
      <t>タケダ</t>
    </rPh>
    <rPh sb="24" eb="25">
      <t>コウ</t>
    </rPh>
    <rPh sb="26" eb="27">
      <t>ヒト</t>
    </rPh>
    <rPh sb="27" eb="29">
      <t>メンエキ</t>
    </rPh>
    <rPh sb="49" eb="51">
      <t>タナベ</t>
    </rPh>
    <rPh sb="51" eb="53">
      <t>ミツビシ</t>
    </rPh>
    <phoneticPr fontId="2"/>
  </si>
  <si>
    <t>ﾃﾀﾉｾｰﾗ(化血研=ｱｽﾃﾗｽ)、ﾃﾀﾉﾌﾞﾘﾝ(ﾍﾞﾈｼｽ＝田辺三菱)、破傷風ｸﾞﾛﾌﾞﾘﾝ－ﾆﾁﾔｸ(日本製薬＝武田)</t>
    <rPh sb="7" eb="8">
      <t>カ</t>
    </rPh>
    <rPh sb="8" eb="9">
      <t>ケツ</t>
    </rPh>
    <rPh sb="9" eb="10">
      <t>ケン</t>
    </rPh>
    <rPh sb="32" eb="34">
      <t>ミツビシ</t>
    </rPh>
    <rPh sb="34" eb="35">
      <t>）</t>
    </rPh>
    <rPh sb="35" eb="36">
      <t>、</t>
    </rPh>
    <rPh sb="36" eb="39">
      <t>ハショウフウ</t>
    </rPh>
    <rPh sb="38" eb="41">
      <t>ハショウフウ</t>
    </rPh>
    <rPh sb="54" eb="56">
      <t>ニホン</t>
    </rPh>
    <rPh sb="56" eb="58">
      <t>セイヤク</t>
    </rPh>
    <rPh sb="59" eb="61">
      <t>タケダ</t>
    </rPh>
    <phoneticPr fontId="2"/>
  </si>
  <si>
    <t>1500単位：ｱﾝｽﾛﾋﾞﾝP1500(化血研=CSLﾍﾞｰﾘﾝｸﾞ)、献血ﾉﾝｽﾛﾝ1500注射用(日本製薬=武田)、ﾉｲｱｰﾄ(ﾍﾞﾈｼｽ＝田辺三菱)</t>
    <rPh sb="4" eb="6">
      <t>タンイ</t>
    </rPh>
    <rPh sb="20" eb="21">
      <t>カ</t>
    </rPh>
    <rPh sb="21" eb="22">
      <t>ケツ</t>
    </rPh>
    <rPh sb="22" eb="23">
      <t>ケン</t>
    </rPh>
    <rPh sb="36" eb="38">
      <t>ケンケツ</t>
    </rPh>
    <rPh sb="47" eb="50">
      <t>チュウシャヨウ</t>
    </rPh>
    <rPh sb="51" eb="53">
      <t>ニホン</t>
    </rPh>
    <rPh sb="53" eb="55">
      <t>セイヤク</t>
    </rPh>
    <rPh sb="56" eb="58">
      <t>タケダ</t>
    </rPh>
    <rPh sb="72" eb="73">
      <t>）</t>
    </rPh>
    <phoneticPr fontId="2"/>
  </si>
  <si>
    <t>サングロポール（CSLベーリング）</t>
    <phoneticPr fontId="2"/>
  </si>
  <si>
    <t>500mg：ｶﾞﾝﾏ-F「日赤」(日赤)</t>
    <rPh sb="13" eb="15">
      <t>ニッセキ</t>
    </rPh>
    <rPh sb="17" eb="19">
      <t>ニッセキ</t>
    </rPh>
    <phoneticPr fontId="2"/>
  </si>
  <si>
    <t>2.5g：ｶﾞﾝﾏｰF「日赤」(日赤)、献血静注ｸﾞﾛﾌﾞﾘﾝ"化血研"(化血研=ｱﾙﾌﾚｯｻﾌｧｰﾏ=CSLﾍﾞｰﾘﾝｸﾞ)</t>
    <rPh sb="12" eb="14">
      <t>ニッセキ</t>
    </rPh>
    <rPh sb="16" eb="18">
      <t>ニッセキ</t>
    </rPh>
    <rPh sb="20" eb="22">
      <t>ケンケツ</t>
    </rPh>
    <rPh sb="22" eb="23">
      <t>セイ</t>
    </rPh>
    <rPh sb="23" eb="24">
      <t>チュウ</t>
    </rPh>
    <rPh sb="32" eb="33">
      <t>カ</t>
    </rPh>
    <rPh sb="33" eb="34">
      <t>ケツ</t>
    </rPh>
    <rPh sb="34" eb="35">
      <t>ケン</t>
    </rPh>
    <rPh sb="37" eb="38">
      <t>カ</t>
    </rPh>
    <rPh sb="38" eb="39">
      <t>ケツ</t>
    </rPh>
    <rPh sb="39" eb="40">
      <t>ケン</t>
    </rPh>
    <phoneticPr fontId="2"/>
  </si>
  <si>
    <t>献血グロベニン－Ⅰ(日本製薬=武田)</t>
    <rPh sb="0" eb="2">
      <t>ケンケツ</t>
    </rPh>
    <rPh sb="10" eb="12">
      <t>ニホン</t>
    </rPh>
    <rPh sb="12" eb="14">
      <t>セイヤク</t>
    </rPh>
    <rPh sb="15" eb="17">
      <t>タケダ</t>
    </rPh>
    <phoneticPr fontId="2"/>
  </si>
  <si>
    <t>抗HBs人グロブリン「日赤」(日赤)、ヘパトセーラ(化血研=アステラス)</t>
    <rPh sb="0" eb="1">
      <t>コウ</t>
    </rPh>
    <rPh sb="4" eb="5">
      <t>ヒト</t>
    </rPh>
    <rPh sb="11" eb="13">
      <t>ニッセキ</t>
    </rPh>
    <rPh sb="15" eb="17">
      <t>ニッセキ</t>
    </rPh>
    <rPh sb="26" eb="27">
      <t>カ</t>
    </rPh>
    <rPh sb="27" eb="28">
      <t>ケツ</t>
    </rPh>
    <rPh sb="28" eb="29">
      <t>ケン</t>
    </rPh>
    <phoneticPr fontId="2"/>
  </si>
  <si>
    <t>品　名</t>
    <rPh sb="0" eb="1">
      <t>ヒン</t>
    </rPh>
    <rPh sb="2" eb="3">
      <t>メイ</t>
    </rPh>
    <phoneticPr fontId="2"/>
  </si>
  <si>
    <t>区　分</t>
    <rPh sb="0" eb="1">
      <t>ク</t>
    </rPh>
    <rPh sb="2" eb="3">
      <t>ブン</t>
    </rPh>
    <phoneticPr fontId="2"/>
  </si>
  <si>
    <t>血しょう分画製剤の種類等</t>
    <rPh sb="0" eb="1">
      <t>ケッ</t>
    </rPh>
    <rPh sb="4" eb="6">
      <t>ブンカク</t>
    </rPh>
    <rPh sb="6" eb="8">
      <t>セイザイ</t>
    </rPh>
    <rPh sb="9" eb="11">
      <t>シュルイ</t>
    </rPh>
    <rPh sb="11" eb="12">
      <t>トウ</t>
    </rPh>
    <phoneticPr fontId="2"/>
  </si>
  <si>
    <t>別紙</t>
    <rPh sb="0" eb="2">
      <t>ベッシ</t>
    </rPh>
    <phoneticPr fontId="4"/>
  </si>
  <si>
    <t>血しょう分画製剤の種類等</t>
    <rPh sb="0" eb="1">
      <t>ケッ</t>
    </rPh>
    <rPh sb="4" eb="5">
      <t>ブン</t>
    </rPh>
    <rPh sb="5" eb="6">
      <t>ガ</t>
    </rPh>
    <rPh sb="6" eb="8">
      <t>セイザイ</t>
    </rPh>
    <rPh sb="9" eb="11">
      <t>シュルイ</t>
    </rPh>
    <rPh sb="11" eb="12">
      <t>トウ</t>
    </rPh>
    <phoneticPr fontId="4"/>
  </si>
  <si>
    <t>　本調査の対象となる「血しょう分画製剤」は、薬効分類「634　血液製剤類」に分類されている製剤です。</t>
  </si>
  <si>
    <t>ｸﾞﾛﾌﾞﾘﾝ</t>
  </si>
  <si>
    <t>たん白</t>
  </si>
  <si>
    <t>血液凝固</t>
  </si>
  <si>
    <t>その他</t>
  </si>
  <si>
    <t>区　分</t>
  </si>
  <si>
    <t>製　剤</t>
  </si>
  <si>
    <t>因子製剤</t>
  </si>
  <si>
    <t>○</t>
  </si>
  <si>
    <t>第Ⅶ因子</t>
  </si>
  <si>
    <t>第Ⅷ因子</t>
  </si>
  <si>
    <t>静　　注</t>
  </si>
  <si>
    <t>筋　　注</t>
  </si>
  <si>
    <t>第Ⅸ因子</t>
  </si>
  <si>
    <t>第ⅩⅢ因子</t>
  </si>
  <si>
    <t>人血清アルブミン</t>
    <rPh sb="0" eb="1">
      <t>ヒト</t>
    </rPh>
    <rPh sb="1" eb="3">
      <t>ケッセイ</t>
    </rPh>
    <phoneticPr fontId="4"/>
  </si>
  <si>
    <t>トロンビン（人由来）</t>
  </si>
  <si>
    <t>フィブリノゲン加第第ⅩⅢ因子</t>
  </si>
  <si>
    <t>フィブリノゲン配合剤</t>
  </si>
  <si>
    <t>ヒスタミン加人免疫グロブリン</t>
    <rPh sb="5" eb="6">
      <t>カ</t>
    </rPh>
    <rPh sb="6" eb="7">
      <t>ヒト</t>
    </rPh>
    <rPh sb="7" eb="9">
      <t>メンエキ</t>
    </rPh>
    <phoneticPr fontId="2"/>
  </si>
  <si>
    <t>乾燥濃縮人血液凝固第Ⅷ因子</t>
    <rPh sb="0" eb="2">
      <t>カンソウ</t>
    </rPh>
    <rPh sb="2" eb="4">
      <t>ノウシュク</t>
    </rPh>
    <rPh sb="4" eb="5">
      <t>ヒト</t>
    </rPh>
    <rPh sb="5" eb="7">
      <t>ケツエキ</t>
    </rPh>
    <rPh sb="7" eb="9">
      <t>ギョウコ</t>
    </rPh>
    <rPh sb="9" eb="10">
      <t>ダイ</t>
    </rPh>
    <rPh sb="11" eb="13">
      <t>インシ</t>
    </rPh>
    <phoneticPr fontId="2"/>
  </si>
  <si>
    <t>乾燥濃縮人血液凝固第Ⅸ因子</t>
    <rPh sb="0" eb="2">
      <t>カンソウ</t>
    </rPh>
    <rPh sb="2" eb="4">
      <t>ノウシュク</t>
    </rPh>
    <rPh sb="4" eb="5">
      <t>ヒト</t>
    </rPh>
    <rPh sb="5" eb="7">
      <t>ケツエキ</t>
    </rPh>
    <rPh sb="7" eb="9">
      <t>ギョウコ</t>
    </rPh>
    <rPh sb="9" eb="10">
      <t>ダイ</t>
    </rPh>
    <rPh sb="11" eb="13">
      <t>インシ</t>
    </rPh>
    <phoneticPr fontId="2"/>
  </si>
  <si>
    <t>→</t>
    <phoneticPr fontId="2"/>
  </si>
  <si>
    <t>0～4歳</t>
    <rPh sb="3" eb="4">
      <t>サイ</t>
    </rPh>
    <phoneticPr fontId="2"/>
  </si>
  <si>
    <t>5～9歳</t>
    <rPh sb="3" eb="4">
      <t>サイ</t>
    </rPh>
    <phoneticPr fontId="2"/>
  </si>
  <si>
    <t>10～19歳</t>
    <rPh sb="5" eb="6">
      <t>サイ</t>
    </rPh>
    <phoneticPr fontId="2"/>
  </si>
  <si>
    <t>20～29歳</t>
    <rPh sb="5" eb="6">
      <t>サイ</t>
    </rPh>
    <phoneticPr fontId="2"/>
  </si>
  <si>
    <t>30～39歳</t>
    <rPh sb="5" eb="6">
      <t>サイ</t>
    </rPh>
    <phoneticPr fontId="2"/>
  </si>
  <si>
    <t>40～49歳</t>
    <rPh sb="5" eb="6">
      <t>サイ</t>
    </rPh>
    <phoneticPr fontId="2"/>
  </si>
  <si>
    <t>50～59歳</t>
    <rPh sb="5" eb="6">
      <t>サイ</t>
    </rPh>
    <phoneticPr fontId="2"/>
  </si>
  <si>
    <t>60～69歳</t>
    <rPh sb="5" eb="6">
      <t>サイ</t>
    </rPh>
    <phoneticPr fontId="2"/>
  </si>
  <si>
    <t>２５０ｍＬ</t>
    <phoneticPr fontId="2"/>
  </si>
  <si>
    <t>乾燥濃縮人血液凝固第Ⅷ因子</t>
    <phoneticPr fontId="2"/>
  </si>
  <si>
    <t>乾燥濃縮人血液凝固第Ⅸ因子</t>
    <phoneticPr fontId="2"/>
  </si>
  <si>
    <t>ﾉﾅｺｸﾞｱﾙﾌｧ</t>
    <phoneticPr fontId="2"/>
  </si>
  <si>
    <t>トロンビン</t>
    <phoneticPr fontId="2"/>
  </si>
  <si>
    <t>ベリプラストＰ</t>
    <phoneticPr fontId="2"/>
  </si>
  <si>
    <t>０.５ｍＬ</t>
    <phoneticPr fontId="2"/>
  </si>
  <si>
    <t>５ｍＬ</t>
    <phoneticPr fontId="2"/>
  </si>
  <si>
    <t>ボルヒール</t>
    <phoneticPr fontId="2"/>
  </si>
  <si>
    <t>１ｍＬ</t>
    <phoneticPr fontId="2"/>
  </si>
  <si>
    <t>４.８×４.８ｃｍ</t>
    <phoneticPr fontId="2"/>
  </si>
  <si>
    <t>９.５×４.８ｃｍ</t>
    <phoneticPr fontId="2"/>
  </si>
  <si>
    <t>血液製剤の常備在庫</t>
    <rPh sb="0" eb="2">
      <t>ケツエキ</t>
    </rPh>
    <rPh sb="2" eb="4">
      <t>セイザイ</t>
    </rPh>
    <rPh sb="5" eb="7">
      <t>ジョウビ</t>
    </rPh>
    <rPh sb="7" eb="9">
      <t>ザイコ</t>
    </rPh>
    <phoneticPr fontId="2"/>
  </si>
  <si>
    <t>保健所管轄地</t>
    <rPh sb="0" eb="3">
      <t>ホケンジョ</t>
    </rPh>
    <rPh sb="3" eb="5">
      <t>カンカツ</t>
    </rPh>
    <rPh sb="5" eb="6">
      <t>チ</t>
    </rPh>
    <phoneticPr fontId="2"/>
  </si>
  <si>
    <t>１ｍｇ</t>
    <phoneticPr fontId="2"/>
  </si>
  <si>
    <t>２ｍｇ</t>
    <phoneticPr fontId="2"/>
  </si>
  <si>
    <t>５ｍｇ</t>
    <phoneticPr fontId="2"/>
  </si>
  <si>
    <t>自己血輸血</t>
    <rPh sb="0" eb="2">
      <t>ジコ</t>
    </rPh>
    <rPh sb="2" eb="3">
      <t>ケツ</t>
    </rPh>
    <rPh sb="3" eb="5">
      <t>ユケツ</t>
    </rPh>
    <phoneticPr fontId="2"/>
  </si>
  <si>
    <t>グロブリン製剤合計</t>
    <rPh sb="5" eb="7">
      <t>セイザイ</t>
    </rPh>
    <rPh sb="7" eb="9">
      <t>ゴウケイ</t>
    </rPh>
    <phoneticPr fontId="2"/>
  </si>
  <si>
    <t>たん白製剤合計</t>
    <rPh sb="2" eb="3">
      <t>パク</t>
    </rPh>
    <rPh sb="3" eb="5">
      <t>セイザイ</t>
    </rPh>
    <rPh sb="5" eb="7">
      <t>ゴウケイ</t>
    </rPh>
    <phoneticPr fontId="2"/>
  </si>
  <si>
    <t>赤血球製剤</t>
    <rPh sb="0" eb="3">
      <t>セッケッキュウ</t>
    </rPh>
    <rPh sb="3" eb="5">
      <t>セイザイ</t>
    </rPh>
    <phoneticPr fontId="2"/>
  </si>
  <si>
    <t>血小板製剤</t>
    <rPh sb="0" eb="3">
      <t>ケッショウバン</t>
    </rPh>
    <rPh sb="3" eb="5">
      <t>セイザイ</t>
    </rPh>
    <phoneticPr fontId="2"/>
  </si>
  <si>
    <t>血漿製剤</t>
    <rPh sb="0" eb="2">
      <t>ケッショウ</t>
    </rPh>
    <rPh sb="2" eb="4">
      <t>セイザイ</t>
    </rPh>
    <phoneticPr fontId="2"/>
  </si>
  <si>
    <t>消化器</t>
    <rPh sb="0" eb="3">
      <t>ショウカキ</t>
    </rPh>
    <phoneticPr fontId="2"/>
  </si>
  <si>
    <t>循環器</t>
    <rPh sb="0" eb="3">
      <t>ジュンカンキ</t>
    </rPh>
    <phoneticPr fontId="2"/>
  </si>
  <si>
    <t>呼吸器</t>
    <rPh sb="0" eb="3">
      <t>コキュウキ</t>
    </rPh>
    <phoneticPr fontId="2"/>
  </si>
  <si>
    <t>心臓血管</t>
    <rPh sb="0" eb="2">
      <t>シンゾウ</t>
    </rPh>
    <rPh sb="2" eb="4">
      <t>ケッカン</t>
    </rPh>
    <phoneticPr fontId="2"/>
  </si>
  <si>
    <t>形成</t>
    <rPh sb="0" eb="2">
      <t>ケイセイ</t>
    </rPh>
    <phoneticPr fontId="2"/>
  </si>
  <si>
    <t>整形</t>
    <rPh sb="0" eb="2">
      <t>セイケイ</t>
    </rPh>
    <phoneticPr fontId="2"/>
  </si>
  <si>
    <t>脳神経</t>
    <rPh sb="0" eb="3">
      <t>ノウシンケイ</t>
    </rPh>
    <phoneticPr fontId="2"/>
  </si>
  <si>
    <t>その他</t>
    <rPh sb="2" eb="3">
      <t>タ</t>
    </rPh>
    <phoneticPr fontId="2"/>
  </si>
  <si>
    <t>小児科</t>
    <rPh sb="0" eb="3">
      <t>ショウニカ</t>
    </rPh>
    <phoneticPr fontId="2"/>
  </si>
  <si>
    <t>産婦人科</t>
    <rPh sb="0" eb="4">
      <t>サンフジンカ</t>
    </rPh>
    <phoneticPr fontId="2"/>
  </si>
  <si>
    <t>泌尿器科</t>
    <rPh sb="0" eb="4">
      <t>ヒニョウキカ</t>
    </rPh>
    <phoneticPr fontId="2"/>
  </si>
  <si>
    <t>麻酔・救急集中治療科</t>
    <rPh sb="0" eb="2">
      <t>マスイ</t>
    </rPh>
    <rPh sb="3" eb="5">
      <t>キュウキュウ</t>
    </rPh>
    <rPh sb="5" eb="7">
      <t>シュウチュウ</t>
    </rPh>
    <rPh sb="7" eb="9">
      <t>チリョウ</t>
    </rPh>
    <rPh sb="9" eb="10">
      <t>カ</t>
    </rPh>
    <phoneticPr fontId="2"/>
  </si>
  <si>
    <t>合計</t>
    <rPh sb="0" eb="2">
      <t>ゴウケイ</t>
    </rPh>
    <phoneticPr fontId="2"/>
  </si>
  <si>
    <t>全血製剤</t>
    <rPh sb="0" eb="2">
      <t>ゼンケツ</t>
    </rPh>
    <rPh sb="2" eb="4">
      <t>セイザイ</t>
    </rPh>
    <phoneticPr fontId="2"/>
  </si>
  <si>
    <t>男</t>
    <rPh sb="0" eb="1">
      <t>オトコ</t>
    </rPh>
    <phoneticPr fontId="2"/>
  </si>
  <si>
    <t>女</t>
    <rPh sb="0" eb="1">
      <t>オンナ</t>
    </rPh>
    <phoneticPr fontId="2"/>
  </si>
  <si>
    <t>血漿分画製剤使用</t>
    <phoneticPr fontId="2"/>
  </si>
  <si>
    <t>輸血管理料</t>
    <phoneticPr fontId="2"/>
  </si>
  <si>
    <t>２）輸血療法委員会を設置していない理由（複数回答可）</t>
    <phoneticPr fontId="2"/>
  </si>
  <si>
    <t>規　　格</t>
    <phoneticPr fontId="2"/>
  </si>
  <si>
    <t>1.医療機関について</t>
    <rPh sb="2" eb="4">
      <t>イリョウ</t>
    </rPh>
    <rPh sb="4" eb="6">
      <t>キカン</t>
    </rPh>
    <phoneticPr fontId="2"/>
  </si>
  <si>
    <t>I&amp;Aの認定状況について、選択してください。</t>
    <phoneticPr fontId="2"/>
  </si>
  <si>
    <t>4.輸血用血液製剤使用状況</t>
    <rPh sb="2" eb="5">
      <t>ユケツヨウ</t>
    </rPh>
    <rPh sb="5" eb="7">
      <t>ケツエキ</t>
    </rPh>
    <rPh sb="7" eb="9">
      <t>セイザイ</t>
    </rPh>
    <rPh sb="9" eb="11">
      <t>シヨウ</t>
    </rPh>
    <rPh sb="11" eb="13">
      <t>ジョウキョウ</t>
    </rPh>
    <phoneticPr fontId="2"/>
  </si>
  <si>
    <t>２００単位 １ｍL</t>
    <rPh sb="3" eb="5">
      <t>タンイ</t>
    </rPh>
    <phoneticPr fontId="2"/>
  </si>
  <si>
    <t>１０００単位 ５ｍL</t>
    <rPh sb="4" eb="6">
      <t>タンイ</t>
    </rPh>
    <phoneticPr fontId="2"/>
  </si>
  <si>
    <t>１g ２０ｍL</t>
    <phoneticPr fontId="2"/>
  </si>
  <si>
    <t>５ｇ １００ｍL</t>
  </si>
  <si>
    <t>２.５ｇ ５０ｍL</t>
    <phoneticPr fontId="2"/>
  </si>
  <si>
    <t>１０g １００mL</t>
    <phoneticPr fontId="2"/>
  </si>
  <si>
    <t>５ｇ ５０ｍL</t>
    <phoneticPr fontId="2"/>
  </si>
  <si>
    <t>３０００単位</t>
    <rPh sb="4" eb="6">
      <t>タンイ</t>
    </rPh>
    <phoneticPr fontId="2"/>
  </si>
  <si>
    <t>１２ｍｇ １.５ｍＬ</t>
    <phoneticPr fontId="2"/>
  </si>
  <si>
    <t>５％ １００ｍＬ</t>
    <phoneticPr fontId="2"/>
  </si>
  <si>
    <t>５％ ２５０ｍＬ</t>
    <phoneticPr fontId="2"/>
  </si>
  <si>
    <t>２０％ ２０ｍＬ</t>
    <phoneticPr fontId="2"/>
  </si>
  <si>
    <t>２０％ ５０ｍＬ</t>
    <phoneticPr fontId="2"/>
  </si>
  <si>
    <t>２５％ ２０ｍＬ</t>
    <phoneticPr fontId="2"/>
  </si>
  <si>
    <t>２５％ ５０ｍＬ</t>
    <phoneticPr fontId="2"/>
  </si>
  <si>
    <t>回/年</t>
    <rPh sb="0" eb="1">
      <t>カイ</t>
    </rPh>
    <rPh sb="2" eb="3">
      <t>ネン</t>
    </rPh>
    <phoneticPr fontId="2"/>
  </si>
  <si>
    <t>人</t>
    <rPh sb="0" eb="1">
      <t>ニン</t>
    </rPh>
    <phoneticPr fontId="2"/>
  </si>
  <si>
    <t>人</t>
    <rPh sb="0" eb="1">
      <t>ヒト</t>
    </rPh>
    <phoneticPr fontId="2"/>
  </si>
  <si>
    <t>2) 輸血用血液製剤の在庫状況</t>
    <rPh sb="3" eb="5">
      <t>ユケツ</t>
    </rPh>
    <rPh sb="5" eb="6">
      <t>ヨウ</t>
    </rPh>
    <rPh sb="6" eb="8">
      <t>ケツエキ</t>
    </rPh>
    <rPh sb="8" eb="10">
      <t>セイザイ</t>
    </rPh>
    <rPh sb="11" eb="13">
      <t>ザイコ</t>
    </rPh>
    <rPh sb="13" eb="15">
      <t>ジョウキョウ</t>
    </rPh>
    <phoneticPr fontId="2"/>
  </si>
  <si>
    <t>1.全血製剤</t>
    <rPh sb="2" eb="4">
      <t>ゼンケツ</t>
    </rPh>
    <rPh sb="4" eb="6">
      <t>セイザイ</t>
    </rPh>
    <phoneticPr fontId="2"/>
  </si>
  <si>
    <t>3.血漿製剤</t>
    <rPh sb="2" eb="4">
      <t>ケッショウ</t>
    </rPh>
    <rPh sb="4" eb="6">
      <t>セイザイ</t>
    </rPh>
    <phoneticPr fontId="2"/>
  </si>
  <si>
    <t>4.血小板製剤</t>
    <phoneticPr fontId="2"/>
  </si>
  <si>
    <t>静注用免疫グロブリン
(献血由来)</t>
    <rPh sb="0" eb="1">
      <t>セイ</t>
    </rPh>
    <rPh sb="1" eb="2">
      <t>チュウ</t>
    </rPh>
    <rPh sb="2" eb="3">
      <t>ヨウ</t>
    </rPh>
    <rPh sb="3" eb="5">
      <t>メンエキ</t>
    </rPh>
    <rPh sb="12" eb="14">
      <t>ケンケツ</t>
    </rPh>
    <rPh sb="14" eb="16">
      <t>ユライ</t>
    </rPh>
    <phoneticPr fontId="2"/>
  </si>
  <si>
    <t>乾燥抗HBs人免疫グロブリン</t>
    <rPh sb="0" eb="2">
      <t>カンソウ</t>
    </rPh>
    <rPh sb="2" eb="3">
      <t>コウ</t>
    </rPh>
    <rPh sb="6" eb="7">
      <t>ヒト</t>
    </rPh>
    <rPh sb="7" eb="9">
      <t>メンエキ</t>
    </rPh>
    <phoneticPr fontId="2"/>
  </si>
  <si>
    <t>乾燥濃縮人血液凝固加活性化第Ⅶ因子</t>
    <rPh sb="0" eb="2">
      <t>カンソウ</t>
    </rPh>
    <rPh sb="2" eb="4">
      <t>ノウシュク</t>
    </rPh>
    <rPh sb="4" eb="5">
      <t>ヒト</t>
    </rPh>
    <rPh sb="5" eb="7">
      <t>ケツエキ</t>
    </rPh>
    <rPh sb="7" eb="9">
      <t>ギョウコ</t>
    </rPh>
    <rPh sb="9" eb="10">
      <t>カ</t>
    </rPh>
    <rPh sb="10" eb="13">
      <t>カッセイカ</t>
    </rPh>
    <rPh sb="13" eb="14">
      <t>ダイ</t>
    </rPh>
    <rPh sb="15" eb="17">
      <t>インシ</t>
    </rPh>
    <phoneticPr fontId="2"/>
  </si>
  <si>
    <t>1.56mg</t>
    <phoneticPr fontId="2"/>
  </si>
  <si>
    <t>1）輸血管理料の取得について</t>
    <phoneticPr fontId="2"/>
  </si>
  <si>
    <t>↓</t>
    <phoneticPr fontId="2"/>
  </si>
  <si>
    <t>2.赤血球製剤</t>
    <rPh sb="2" eb="5">
      <t>セッケッキュウ</t>
    </rPh>
    <rPh sb="5" eb="7">
      <t>セイザイ</t>
    </rPh>
    <phoneticPr fontId="2"/>
  </si>
  <si>
    <t>トロンビン（局所止血剤）</t>
    <rPh sb="6" eb="8">
      <t>キョクショ</t>
    </rPh>
    <rPh sb="8" eb="11">
      <t>シケツザイ</t>
    </rPh>
    <phoneticPr fontId="2"/>
  </si>
  <si>
    <t>１００ｍＬ</t>
    <phoneticPr fontId="2"/>
  </si>
  <si>
    <t>人血清アルブミン（献血由来）</t>
    <rPh sb="0" eb="1">
      <t>ヒト</t>
    </rPh>
    <rPh sb="1" eb="3">
      <t>ケッセイ</t>
    </rPh>
    <rPh sb="9" eb="11">
      <t>ケンケツ</t>
    </rPh>
    <rPh sb="11" eb="13">
      <t>ユライ</t>
    </rPh>
    <phoneticPr fontId="2"/>
  </si>
  <si>
    <t>→</t>
    <phoneticPr fontId="2"/>
  </si>
  <si>
    <t>（　　　　　　　）</t>
    <phoneticPr fontId="2"/>
  </si>
  <si>
    <t>（　　　　　　　）</t>
    <phoneticPr fontId="2"/>
  </si>
  <si>
    <t>１）外来輸血の実施</t>
    <rPh sb="2" eb="4">
      <t>ガイライ</t>
    </rPh>
    <rPh sb="4" eb="6">
      <t>ユケツ</t>
    </rPh>
    <rPh sb="7" eb="9">
      <t>ジッシ</t>
    </rPh>
    <phoneticPr fontId="2"/>
  </si>
  <si>
    <t>200単位 1mL</t>
    <rPh sb="3" eb="5">
      <t>タンイ</t>
    </rPh>
    <phoneticPr fontId="2"/>
  </si>
  <si>
    <t>1000単位 5mL</t>
    <rPh sb="4" eb="6">
      <t>タンイ</t>
    </rPh>
    <phoneticPr fontId="2"/>
  </si>
  <si>
    <t>FFP-LR120</t>
    <phoneticPr fontId="2"/>
  </si>
  <si>
    <t>FFP-LR240</t>
    <phoneticPr fontId="2"/>
  </si>
  <si>
    <t>FFP-LR480</t>
    <phoneticPr fontId="2"/>
  </si>
  <si>
    <t>加熱人血漿たん白</t>
    <rPh sb="0" eb="2">
      <t>カネツ</t>
    </rPh>
    <rPh sb="2" eb="3">
      <t>ヒト</t>
    </rPh>
    <rPh sb="3" eb="5">
      <t>ケッショウ</t>
    </rPh>
    <rPh sb="7" eb="8">
      <t>シロ</t>
    </rPh>
    <phoneticPr fontId="2"/>
  </si>
  <si>
    <t>皮下注免疫グロブリン</t>
    <rPh sb="0" eb="3">
      <t>ヒカチュウ</t>
    </rPh>
    <rPh sb="3" eb="5">
      <t>メンエキ</t>
    </rPh>
    <phoneticPr fontId="2"/>
  </si>
  <si>
    <t>２g １０mL</t>
    <phoneticPr fontId="2"/>
  </si>
  <si>
    <t>４g ２０mL</t>
    <phoneticPr fontId="2"/>
  </si>
  <si>
    <t>ﾂﾛｸﾄｺｸﾞｱﾙﾌｧ</t>
    <phoneticPr fontId="2"/>
  </si>
  <si>
    <t>第　Ⅷ　因　子</t>
    <phoneticPr fontId="2"/>
  </si>
  <si>
    <t>第　Ⅷ　因　子
（遺伝子組み換え）</t>
    <rPh sb="9" eb="12">
      <t>イデンシ</t>
    </rPh>
    <rPh sb="12" eb="13">
      <t>ク</t>
    </rPh>
    <rPh sb="14" eb="15">
      <t>カ</t>
    </rPh>
    <phoneticPr fontId="2"/>
  </si>
  <si>
    <t>ｴﾌﾗﾛｸﾄｺｸﾞｱﾙﾌｧ</t>
    <phoneticPr fontId="2"/>
  </si>
  <si>
    <t>７５０単位</t>
    <rPh sb="3" eb="5">
      <t>タンイ</t>
    </rPh>
    <phoneticPr fontId="2"/>
  </si>
  <si>
    <t>第　Ⅸ　因　子</t>
    <phoneticPr fontId="2"/>
  </si>
  <si>
    <t>人血液凝固第Ⅸ因子複合体</t>
    <rPh sb="9" eb="12">
      <t>フクゴウタイ</t>
    </rPh>
    <phoneticPr fontId="2"/>
  </si>
  <si>
    <t>２００単位</t>
    <rPh sb="3" eb="5">
      <t>タンイ</t>
    </rPh>
    <phoneticPr fontId="2"/>
  </si>
  <si>
    <t>８００単位</t>
    <rPh sb="3" eb="5">
      <t>タンイ</t>
    </rPh>
    <phoneticPr fontId="2"/>
  </si>
  <si>
    <t>１６００単位</t>
    <rPh sb="4" eb="6">
      <t>タンイ</t>
    </rPh>
    <phoneticPr fontId="2"/>
  </si>
  <si>
    <t>ｴﾌﾄﾚﾉﾅｺｸﾞｱﾙﾌｧ</t>
    <phoneticPr fontId="2"/>
  </si>
  <si>
    <t>ﾉﾅｺｸﾞｶﾞﾝﾏ</t>
    <phoneticPr fontId="2"/>
  </si>
  <si>
    <t>タコシール</t>
    <phoneticPr fontId="2"/>
  </si>
  <si>
    <t>血液凝固因子迂回活性複合体</t>
    <rPh sb="6" eb="8">
      <t>ウカイ</t>
    </rPh>
    <rPh sb="8" eb="10">
      <t>カッセイ</t>
    </rPh>
    <rPh sb="10" eb="13">
      <t>フクゴウタイ</t>
    </rPh>
    <phoneticPr fontId="2"/>
  </si>
  <si>
    <t>乾燥人血液凝固因子抗体迂回活性複合体</t>
    <rPh sb="0" eb="2">
      <t>カンソウ</t>
    </rPh>
    <rPh sb="2" eb="3">
      <t>ヒト</t>
    </rPh>
    <rPh sb="3" eb="5">
      <t>ケツエキ</t>
    </rPh>
    <rPh sb="5" eb="7">
      <t>ギョウコ</t>
    </rPh>
    <rPh sb="7" eb="9">
      <t>インシ</t>
    </rPh>
    <rPh sb="9" eb="11">
      <t>コウタイ</t>
    </rPh>
    <rPh sb="11" eb="13">
      <t>ウカイ</t>
    </rPh>
    <rPh sb="13" eb="15">
      <t>カッセイ</t>
    </rPh>
    <rPh sb="15" eb="18">
      <t>フクゴウタイ</t>
    </rPh>
    <phoneticPr fontId="2"/>
  </si>
  <si>
    <t>乾燥濃縮人血液凝固第ⅩⅢ因子</t>
    <rPh sb="0" eb="2">
      <t>カンソウ</t>
    </rPh>
    <rPh sb="2" eb="4">
      <t>ノウシュク</t>
    </rPh>
    <rPh sb="4" eb="5">
      <t>ヒト</t>
    </rPh>
    <rPh sb="5" eb="7">
      <t>ケツエキ</t>
    </rPh>
    <rPh sb="7" eb="9">
      <t>ギョウコ</t>
    </rPh>
    <rPh sb="9" eb="10">
      <t>ダイ</t>
    </rPh>
    <rPh sb="12" eb="14">
      <t>インシ</t>
    </rPh>
    <phoneticPr fontId="2"/>
  </si>
  <si>
    <t>１ｍL中２４０倍</t>
    <rPh sb="3" eb="4">
      <t>チュウ</t>
    </rPh>
    <rPh sb="7" eb="8">
      <t>バイ</t>
    </rPh>
    <phoneticPr fontId="2"/>
  </si>
  <si>
    <t>１g</t>
    <phoneticPr fontId="2"/>
  </si>
  <si>
    <t>１ｍL中５００倍</t>
    <rPh sb="3" eb="4">
      <t>チュウ</t>
    </rPh>
    <rPh sb="7" eb="8">
      <t>バイ</t>
    </rPh>
    <phoneticPr fontId="2"/>
  </si>
  <si>
    <r>
      <t>病床数</t>
    </r>
    <r>
      <rPr>
        <sz val="8"/>
        <color theme="1"/>
        <rFont val="メイリオ"/>
        <family val="3"/>
        <charset val="128"/>
      </rPr>
      <t>(合計)</t>
    </r>
    <rPh sb="0" eb="3">
      <t>ビョウショウスウ</t>
    </rPh>
    <rPh sb="4" eb="6">
      <t>ゴウケイ</t>
    </rPh>
    <phoneticPr fontId="2"/>
  </si>
  <si>
    <t>内　線</t>
    <phoneticPr fontId="2"/>
  </si>
  <si>
    <t>所　　　属</t>
    <rPh sb="0" eb="1">
      <t>ショ</t>
    </rPh>
    <rPh sb="4" eb="5">
      <t>ゾク</t>
    </rPh>
    <phoneticPr fontId="2"/>
  </si>
  <si>
    <t>氏　　　名</t>
    <rPh sb="0" eb="1">
      <t>シ</t>
    </rPh>
    <rPh sb="4" eb="5">
      <t>メイ</t>
    </rPh>
    <phoneticPr fontId="2"/>
  </si>
  <si>
    <t>時　　　期</t>
    <rPh sb="0" eb="1">
      <t>トキ</t>
    </rPh>
    <rPh sb="4" eb="5">
      <t>キ</t>
    </rPh>
    <phoneticPr fontId="2"/>
  </si>
  <si>
    <t>職　　種</t>
    <rPh sb="0" eb="1">
      <t>ショク</t>
    </rPh>
    <rPh sb="3" eb="4">
      <t>タネ</t>
    </rPh>
    <phoneticPr fontId="2"/>
  </si>
  <si>
    <t>取得済、または取得予定の時期を記入してください</t>
    <rPh sb="0" eb="2">
      <t>シュトク</t>
    </rPh>
    <rPh sb="2" eb="3">
      <t>ズ</t>
    </rPh>
    <rPh sb="7" eb="9">
      <t>シュトク</t>
    </rPh>
    <rPh sb="9" eb="11">
      <t>ヨテイ</t>
    </rPh>
    <rPh sb="12" eb="14">
      <t>ジキ</t>
    </rPh>
    <rPh sb="15" eb="17">
      <t>キニュウ</t>
    </rPh>
    <phoneticPr fontId="2"/>
  </si>
  <si>
    <t>④その他を選択の場合、理由を記入してください</t>
    <rPh sb="3" eb="4">
      <t>タ</t>
    </rPh>
    <rPh sb="5" eb="7">
      <t>センタク</t>
    </rPh>
    <rPh sb="8" eb="10">
      <t>バアイ</t>
    </rPh>
    <rPh sb="11" eb="13">
      <t>リユウ</t>
    </rPh>
    <rPh sb="14" eb="16">
      <t>キニュウ</t>
    </rPh>
    <phoneticPr fontId="2"/>
  </si>
  <si>
    <t>認定輸血検査技師*</t>
    <rPh sb="0" eb="2">
      <t>ニンテイ</t>
    </rPh>
    <rPh sb="2" eb="4">
      <t>ユケツ</t>
    </rPh>
    <rPh sb="4" eb="6">
      <t>ケンサ</t>
    </rPh>
    <rPh sb="6" eb="8">
      <t>ギシ</t>
    </rPh>
    <phoneticPr fontId="2"/>
  </si>
  <si>
    <t xml:space="preserve">                                                                                                                             </t>
    <phoneticPr fontId="2"/>
  </si>
  <si>
    <t xml:space="preserve">                                                                                                                                                                                                                                                                                                                                                                                                                                                                                                                                                                                                                                                                                                                                                                                                                                                                                                         </t>
    <phoneticPr fontId="2"/>
  </si>
  <si>
    <t>内　　科</t>
    <rPh sb="0" eb="1">
      <t>ウチ</t>
    </rPh>
    <rPh sb="3" eb="4">
      <t>カ</t>
    </rPh>
    <phoneticPr fontId="2"/>
  </si>
  <si>
    <t>外　　科</t>
    <rPh sb="0" eb="1">
      <t>ソト</t>
    </rPh>
    <rPh sb="3" eb="4">
      <t>カ</t>
    </rPh>
    <phoneticPr fontId="2"/>
  </si>
  <si>
    <t>そ　の　他</t>
    <rPh sb="4" eb="5">
      <t>タ</t>
    </rPh>
    <phoneticPr fontId="2"/>
  </si>
  <si>
    <r>
      <t>※その他を選択の場合、</t>
    </r>
    <r>
      <rPr>
        <b/>
        <sz val="10"/>
        <color theme="1"/>
        <rFont val="メイリオ"/>
        <family val="3"/>
        <charset val="128"/>
      </rPr>
      <t>太枠内</t>
    </r>
    <r>
      <rPr>
        <sz val="10"/>
        <color theme="1"/>
        <rFont val="メイリオ"/>
        <family val="3"/>
        <charset val="128"/>
      </rPr>
      <t>に設置場所を記入してください。</t>
    </r>
    <phoneticPr fontId="2"/>
  </si>
  <si>
    <r>
      <t>※その他を選択の場合、</t>
    </r>
    <r>
      <rPr>
        <b/>
        <sz val="10"/>
        <color theme="1"/>
        <rFont val="メイリオ"/>
        <family val="3"/>
        <charset val="128"/>
      </rPr>
      <t>太枠内</t>
    </r>
    <r>
      <rPr>
        <sz val="10"/>
        <color theme="1"/>
        <rFont val="メイリオ"/>
        <family val="3"/>
        <charset val="128"/>
      </rPr>
      <t>に保管場所を記入してください。</t>
    </r>
    <phoneticPr fontId="2"/>
  </si>
  <si>
    <r>
      <t>※その他を選択の場合、</t>
    </r>
    <r>
      <rPr>
        <b/>
        <sz val="10"/>
        <color theme="1"/>
        <rFont val="メイリオ"/>
        <family val="3"/>
        <charset val="128"/>
      </rPr>
      <t>太枠内</t>
    </r>
    <r>
      <rPr>
        <sz val="10"/>
        <color theme="1"/>
        <rFont val="メイリオ"/>
        <family val="3"/>
        <charset val="128"/>
      </rPr>
      <t>に記録の頻度を記入してください。</t>
    </r>
    <phoneticPr fontId="2"/>
  </si>
  <si>
    <r>
      <t>※その他を選択の場合、</t>
    </r>
    <r>
      <rPr>
        <b/>
        <sz val="10"/>
        <color theme="1"/>
        <rFont val="メイリオ"/>
        <family val="3"/>
        <charset val="128"/>
      </rPr>
      <t>太枠内</t>
    </r>
    <r>
      <rPr>
        <sz val="10"/>
        <color theme="1"/>
        <rFont val="メイリオ"/>
        <family val="3"/>
        <charset val="128"/>
      </rPr>
      <t>に点検の頻度を記入してください。</t>
    </r>
    <phoneticPr fontId="2"/>
  </si>
  <si>
    <t>※期間を記入してください。</t>
    <rPh sb="1" eb="3">
      <t>キカン</t>
    </rPh>
    <rPh sb="4" eb="6">
      <t>キニュウ</t>
    </rPh>
    <phoneticPr fontId="2"/>
  </si>
  <si>
    <r>
      <t>※その他を選択の場合、</t>
    </r>
    <r>
      <rPr>
        <b/>
        <sz val="10"/>
        <color theme="1"/>
        <rFont val="メイリオ"/>
        <family val="3"/>
        <charset val="128"/>
      </rPr>
      <t>太枠内</t>
    </r>
    <r>
      <rPr>
        <sz val="10"/>
        <color theme="1"/>
        <rFont val="メイリオ"/>
        <family val="3"/>
        <charset val="128"/>
      </rPr>
      <t>に詳細を記入してください。</t>
    </r>
    <rPh sb="15" eb="17">
      <t>ショウサイ</t>
    </rPh>
    <phoneticPr fontId="2"/>
  </si>
  <si>
    <t>一　　般　　名</t>
    <rPh sb="0" eb="1">
      <t>イチ</t>
    </rPh>
    <rPh sb="3" eb="4">
      <t>ハン</t>
    </rPh>
    <rPh sb="6" eb="7">
      <t>メイ</t>
    </rPh>
    <phoneticPr fontId="4"/>
  </si>
  <si>
    <t>製　　品　　名</t>
    <rPh sb="0" eb="1">
      <t>セイ</t>
    </rPh>
    <rPh sb="3" eb="4">
      <t>ヒン</t>
    </rPh>
    <rPh sb="6" eb="7">
      <t>メイ</t>
    </rPh>
    <phoneticPr fontId="4"/>
  </si>
  <si>
    <t>ノボセブンＨＩ　静注用（ノボ）</t>
    <rPh sb="8" eb="10">
      <t>ジョウチュウ</t>
    </rPh>
    <rPh sb="10" eb="11">
      <t>ヨウ</t>
    </rPh>
    <phoneticPr fontId="4"/>
  </si>
  <si>
    <t>コージネイトＦＳ　バイオセット注（バイエル）</t>
    <rPh sb="15" eb="16">
      <t>チュウ</t>
    </rPh>
    <phoneticPr fontId="4"/>
  </si>
  <si>
    <t>献血アルブミネート　静注（日本製薬＝武田）
プラズマプロテインフラクション　静注液（バクスター）</t>
    <rPh sb="0" eb="2">
      <t>ケンケツ</t>
    </rPh>
    <rPh sb="10" eb="12">
      <t>ジョウチュウ</t>
    </rPh>
    <rPh sb="13" eb="15">
      <t>ニホン</t>
    </rPh>
    <rPh sb="15" eb="17">
      <t>セイヤク</t>
    </rPh>
    <rPh sb="18" eb="20">
      <t>タケダ</t>
    </rPh>
    <rPh sb="38" eb="40">
      <t>ジョウチュウ</t>
    </rPh>
    <rPh sb="40" eb="41">
      <t>エキ</t>
    </rPh>
    <phoneticPr fontId="4"/>
  </si>
  <si>
    <t>ガンマガード　静注用（バクスター）</t>
    <rPh sb="7" eb="9">
      <t>ジョウチュウ</t>
    </rPh>
    <rPh sb="9" eb="10">
      <t>ヨウ</t>
    </rPh>
    <phoneticPr fontId="4"/>
  </si>
  <si>
    <t>乾燥ＨＢグロブリン　筋注用（日本製薬＝武田）
ヘブスブリン　筋注用（日血機＝田辺三菱）</t>
    <rPh sb="0" eb="2">
      <t>カンソウ</t>
    </rPh>
    <rPh sb="10" eb="12">
      <t>キンチュウ</t>
    </rPh>
    <rPh sb="12" eb="13">
      <t>ヨウ</t>
    </rPh>
    <rPh sb="14" eb="16">
      <t>ニホン</t>
    </rPh>
    <rPh sb="16" eb="18">
      <t>セイヤク</t>
    </rPh>
    <rPh sb="19" eb="21">
      <t>タケダ</t>
    </rPh>
    <rPh sb="30" eb="32">
      <t>キンチュウ</t>
    </rPh>
    <rPh sb="32" eb="33">
      <t>ヨウ</t>
    </rPh>
    <rPh sb="34" eb="35">
      <t>ニチ</t>
    </rPh>
    <rPh sb="35" eb="36">
      <t>ケツ</t>
    </rPh>
    <rPh sb="36" eb="37">
      <t>キ</t>
    </rPh>
    <rPh sb="38" eb="40">
      <t>タナベ</t>
    </rPh>
    <phoneticPr fontId="4"/>
  </si>
  <si>
    <t>抗Ｄグロブリン「ニチヤク」　筋注用（日本製薬＝武田）
抗Ｄ人免疫グロブリン「ベネシス」　筋注用（日血機＝田辺三菱）</t>
    <rPh sb="0" eb="1">
      <t>コウ</t>
    </rPh>
    <rPh sb="14" eb="16">
      <t>キンチュウ</t>
    </rPh>
    <rPh sb="16" eb="17">
      <t>ヨウ</t>
    </rPh>
    <rPh sb="18" eb="20">
      <t>ニホン</t>
    </rPh>
    <rPh sb="20" eb="22">
      <t>セイヤク</t>
    </rPh>
    <rPh sb="23" eb="25">
      <t>タケダ</t>
    </rPh>
    <rPh sb="44" eb="46">
      <t>キンチュウ</t>
    </rPh>
    <rPh sb="46" eb="47">
      <t>ヨウ</t>
    </rPh>
    <rPh sb="48" eb="49">
      <t>ニチ</t>
    </rPh>
    <rPh sb="49" eb="50">
      <t>ケツ</t>
    </rPh>
    <rPh sb="50" eb="52">
      <t>ミツビシ</t>
    </rPh>
    <rPh sb="52" eb="54">
      <t>タナベ</t>
    </rPh>
    <phoneticPr fontId="4"/>
  </si>
  <si>
    <t>テタノセーラ　筋注用（化血研＝アステラス）
テタノブリン　筋注用（日血機＝田辺三菱）
破傷風グロブリン「ニチヤク」　筋注用（日本製薬＝武田）</t>
    <rPh sb="7" eb="9">
      <t>キンチュウ</t>
    </rPh>
    <rPh sb="9" eb="10">
      <t>ヨウ</t>
    </rPh>
    <rPh sb="11" eb="12">
      <t>カ</t>
    </rPh>
    <rPh sb="12" eb="13">
      <t>ケツ</t>
    </rPh>
    <rPh sb="13" eb="14">
      <t>ケン</t>
    </rPh>
    <rPh sb="29" eb="31">
      <t>キンチュウ</t>
    </rPh>
    <rPh sb="31" eb="32">
      <t>ヨウ</t>
    </rPh>
    <rPh sb="33" eb="34">
      <t>ニチ</t>
    </rPh>
    <rPh sb="34" eb="35">
      <t>ケツ</t>
    </rPh>
    <rPh sb="35" eb="36">
      <t>キ</t>
    </rPh>
    <rPh sb="37" eb="39">
      <t>タナベ</t>
    </rPh>
    <rPh sb="39" eb="41">
      <t>ミツビシ</t>
    </rPh>
    <rPh sb="58" eb="60">
      <t>キンチュウ</t>
    </rPh>
    <rPh sb="60" eb="61">
      <t>ヨウ</t>
    </rPh>
    <phoneticPr fontId="4"/>
  </si>
  <si>
    <t>献血ベニロン－Ⅰ　静注用（化血研＝帝人ファーマ）</t>
    <rPh sb="0" eb="2">
      <t>ケンケツ</t>
    </rPh>
    <rPh sb="9" eb="11">
      <t>ジョウチュウ</t>
    </rPh>
    <rPh sb="11" eb="12">
      <t>ヨウ</t>
    </rPh>
    <rPh sb="13" eb="14">
      <t>カ</t>
    </rPh>
    <rPh sb="14" eb="15">
      <t>ケツ</t>
    </rPh>
    <rPh sb="15" eb="16">
      <t>ケン</t>
    </rPh>
    <rPh sb="17" eb="19">
      <t>テイジン</t>
    </rPh>
    <phoneticPr fontId="4"/>
  </si>
  <si>
    <t>アンスロビンＰ　注射用（化血研＝ＣＳＬベーリング）
献血ノンスロン　注射用（日本製薬＝武田）
ノイアート　静注用（日血機＝田辺三菱）</t>
    <rPh sb="8" eb="11">
      <t>チュウシャヨウ</t>
    </rPh>
    <rPh sb="12" eb="13">
      <t>カ</t>
    </rPh>
    <rPh sb="13" eb="14">
      <t>ケツ</t>
    </rPh>
    <rPh sb="14" eb="15">
      <t>ケン</t>
    </rPh>
    <rPh sb="26" eb="28">
      <t>ケンケツ</t>
    </rPh>
    <rPh sb="34" eb="36">
      <t>チュウシャ</t>
    </rPh>
    <rPh sb="36" eb="37">
      <t>ヨウ</t>
    </rPh>
    <rPh sb="38" eb="40">
      <t>ニホン</t>
    </rPh>
    <rPh sb="40" eb="42">
      <t>セイヤク</t>
    </rPh>
    <rPh sb="43" eb="45">
      <t>タケダ</t>
    </rPh>
    <rPh sb="53" eb="55">
      <t>ジョウチュウ</t>
    </rPh>
    <rPh sb="55" eb="56">
      <t>ヨウ</t>
    </rPh>
    <rPh sb="57" eb="58">
      <t>ヒ</t>
    </rPh>
    <rPh sb="58" eb="59">
      <t>ケツ</t>
    </rPh>
    <rPh sb="60" eb="62">
      <t>ミツビシ</t>
    </rPh>
    <rPh sb="61" eb="63">
      <t>タナベ</t>
    </rPh>
    <rPh sb="63" eb="65">
      <t>ミツビシ</t>
    </rPh>
    <phoneticPr fontId="4"/>
  </si>
  <si>
    <t>注射用アナクトＣ　（化血研＝帝人ファーマ）</t>
    <rPh sb="0" eb="2">
      <t>チュウシャ</t>
    </rPh>
    <rPh sb="2" eb="3">
      <t>ヨウ</t>
    </rPh>
    <rPh sb="10" eb="11">
      <t>カ</t>
    </rPh>
    <rPh sb="11" eb="12">
      <t>ケツ</t>
    </rPh>
    <rPh sb="12" eb="13">
      <t>ケン</t>
    </rPh>
    <rPh sb="14" eb="16">
      <t>テイジン</t>
    </rPh>
    <phoneticPr fontId="4"/>
  </si>
  <si>
    <t>ベリナートＰ　静注用（ＣＳＬベーリング）</t>
    <rPh sb="7" eb="9">
      <t>ジョウチュウ</t>
    </rPh>
    <rPh sb="9" eb="10">
      <t>ヨウ</t>
    </rPh>
    <phoneticPr fontId="4"/>
  </si>
  <si>
    <t>乾燥人血液凝固因子
抗体迂回活性複合体</t>
    <rPh sb="12" eb="14">
      <t>ウカイ</t>
    </rPh>
    <phoneticPr fontId="4"/>
  </si>
  <si>
    <t>ファイバ　注射用（バクスター）</t>
    <rPh sb="5" eb="8">
      <t>チュウシャヨウ</t>
    </rPh>
    <phoneticPr fontId="4"/>
  </si>
  <si>
    <t>ＰＰＳＢ－ＨＴ「ニチヤク」　静注用（日本製薬＝武田）</t>
    <rPh sb="14" eb="16">
      <t>ジョウチュウ</t>
    </rPh>
    <rPh sb="16" eb="17">
      <t>ヨウ</t>
    </rPh>
    <rPh sb="18" eb="20">
      <t>ニホン</t>
    </rPh>
    <rPh sb="20" eb="22">
      <t>セイヤク</t>
    </rPh>
    <rPh sb="23" eb="25">
      <t>タケダ</t>
    </rPh>
    <phoneticPr fontId="4"/>
  </si>
  <si>
    <t>フィブリノゲンＨＴ「ベネシス」　静注用（日血機＝田辺三菱）</t>
    <rPh sb="16" eb="18">
      <t>ジョウチュウ</t>
    </rPh>
    <rPh sb="18" eb="19">
      <t>ヨウ</t>
    </rPh>
    <rPh sb="20" eb="21">
      <t>ヒ</t>
    </rPh>
    <rPh sb="21" eb="22">
      <t>ケツ</t>
    </rPh>
    <rPh sb="22" eb="23">
      <t>キ</t>
    </rPh>
    <rPh sb="24" eb="26">
      <t>タナベ</t>
    </rPh>
    <rPh sb="26" eb="28">
      <t>ミツビシ</t>
    </rPh>
    <phoneticPr fontId="4"/>
  </si>
  <si>
    <t>サングロポール　点滴静注用（ＣＳＬベーリング）</t>
    <rPh sb="8" eb="10">
      <t>テンテキ</t>
    </rPh>
    <rPh sb="10" eb="12">
      <t>ジョウチュウ</t>
    </rPh>
    <rPh sb="12" eb="13">
      <t>ヨウ</t>
    </rPh>
    <phoneticPr fontId="4"/>
  </si>
  <si>
    <t>献血グロブリン「化血研」　注射用（化血研＝アルフレッサファーマ）</t>
    <rPh sb="0" eb="2">
      <t>ケンケツ</t>
    </rPh>
    <rPh sb="8" eb="9">
      <t>カ</t>
    </rPh>
    <rPh sb="9" eb="10">
      <t>ケツ</t>
    </rPh>
    <rPh sb="10" eb="11">
      <t>ケン</t>
    </rPh>
    <rPh sb="13" eb="16">
      <t>チュウシャヨウ</t>
    </rPh>
    <rPh sb="17" eb="18">
      <t>カ</t>
    </rPh>
    <rPh sb="18" eb="19">
      <t>ケツ</t>
    </rPh>
    <rPh sb="19" eb="20">
      <t>ケン</t>
    </rPh>
    <phoneticPr fontId="4"/>
  </si>
  <si>
    <t>献血グロベニン－Ⅰ　静注用（日本製薬＝武田）</t>
    <rPh sb="0" eb="2">
      <t>ケンケツ</t>
    </rPh>
    <rPh sb="10" eb="12">
      <t>ジョウチュウ</t>
    </rPh>
    <rPh sb="12" eb="13">
      <t>ヨウ</t>
    </rPh>
    <rPh sb="14" eb="16">
      <t>ニホン</t>
    </rPh>
    <rPh sb="16" eb="18">
      <t>セイヤク</t>
    </rPh>
    <rPh sb="19" eb="21">
      <t>タケダ</t>
    </rPh>
    <phoneticPr fontId="4"/>
  </si>
  <si>
    <t>抗ＨＢｓ人免疫グロブリン「日赤」　筋注（日血機＝日赤）
ヘパトセーラ　筋注（化血研＝アステラス）</t>
    <rPh sb="0" eb="1">
      <t>コウ</t>
    </rPh>
    <rPh sb="4" eb="5">
      <t>ヒト</t>
    </rPh>
    <rPh sb="5" eb="7">
      <t>メンエキ</t>
    </rPh>
    <rPh sb="13" eb="15">
      <t>ニッセキ</t>
    </rPh>
    <rPh sb="17" eb="19">
      <t>キンチュウ</t>
    </rPh>
    <rPh sb="20" eb="21">
      <t>ヒ</t>
    </rPh>
    <rPh sb="21" eb="22">
      <t>ケツ</t>
    </rPh>
    <rPh sb="22" eb="23">
      <t>キ</t>
    </rPh>
    <rPh sb="24" eb="26">
      <t>ニッセキ</t>
    </rPh>
    <rPh sb="35" eb="37">
      <t>キンチュウ</t>
    </rPh>
    <rPh sb="38" eb="39">
      <t>カ</t>
    </rPh>
    <rPh sb="39" eb="40">
      <t>ケツ</t>
    </rPh>
    <rPh sb="40" eb="41">
      <t>ケン</t>
    </rPh>
    <phoneticPr fontId="4"/>
  </si>
  <si>
    <t>テタガムＰ　筋注シリンジ（ＣＳＬベーリング）</t>
    <rPh sb="6" eb="8">
      <t>キンチュウ</t>
    </rPh>
    <phoneticPr fontId="4"/>
  </si>
  <si>
    <t>乾燥濃縮人血液凝固第ⅩⅢ因子</t>
    <rPh sb="2" eb="4">
      <t>ノウシュク</t>
    </rPh>
    <rPh sb="4" eb="5">
      <t>ヒト</t>
    </rPh>
    <rPh sb="5" eb="7">
      <t>ケツエキ</t>
    </rPh>
    <rPh sb="7" eb="9">
      <t>ギョウコ</t>
    </rPh>
    <phoneticPr fontId="4"/>
  </si>
  <si>
    <t>フィブロガミンＰ　静注用（ＣＳＬベーリング）</t>
    <rPh sb="9" eb="11">
      <t>ジョウチュウ</t>
    </rPh>
    <rPh sb="11" eb="12">
      <t>ヨウ</t>
    </rPh>
    <phoneticPr fontId="4"/>
  </si>
  <si>
    <t>献血アルブミン「ベネシス」　静注（日血機＝田辺三菱）
献血アルブミン－ニチヤク　注（日本製薬＝武田）
アルブミナー　静注（ＣＳＬベーリング）
ブミネート　静注液（バクスター）
献血アルブミン“化血研” 注（化血研＝アステラス）
（化血研＝アルフレッサ）　
アルブミン－ベーリング　静注（ＣＳＬベーリング）
赤十字アルブミン　静注（日血機＝日赤）</t>
    <rPh sb="0" eb="2">
      <t>ケンケツ</t>
    </rPh>
    <rPh sb="14" eb="16">
      <t>ジョウチュウ</t>
    </rPh>
    <rPh sb="17" eb="18">
      <t>ヒ</t>
    </rPh>
    <rPh sb="18" eb="19">
      <t>ケツ</t>
    </rPh>
    <rPh sb="19" eb="20">
      <t>キ</t>
    </rPh>
    <rPh sb="21" eb="23">
      <t>タナベ</t>
    </rPh>
    <rPh sb="23" eb="25">
      <t>ミツビシ</t>
    </rPh>
    <rPh sb="27" eb="29">
      <t>ケンケツ</t>
    </rPh>
    <rPh sb="40" eb="41">
      <t>チュウ</t>
    </rPh>
    <rPh sb="42" eb="44">
      <t>ニホン</t>
    </rPh>
    <rPh sb="44" eb="46">
      <t>セイヤク</t>
    </rPh>
    <rPh sb="47" eb="49">
      <t>タケダ</t>
    </rPh>
    <rPh sb="58" eb="60">
      <t>ジョウチュウ</t>
    </rPh>
    <rPh sb="77" eb="79">
      <t>ジョウチュウ</t>
    </rPh>
    <rPh sb="79" eb="80">
      <t>エキ</t>
    </rPh>
    <rPh sb="88" eb="90">
      <t>ケンケツ</t>
    </rPh>
    <rPh sb="96" eb="97">
      <t>カ</t>
    </rPh>
    <rPh sb="97" eb="98">
      <t>ケツ</t>
    </rPh>
    <rPh sb="98" eb="99">
      <t>ケン</t>
    </rPh>
    <rPh sb="101" eb="102">
      <t>チュウ</t>
    </rPh>
    <rPh sb="103" eb="104">
      <t>カ</t>
    </rPh>
    <rPh sb="104" eb="105">
      <t>ケツ</t>
    </rPh>
    <rPh sb="105" eb="106">
      <t>ケン</t>
    </rPh>
    <rPh sb="115" eb="117">
      <t>カケツ</t>
    </rPh>
    <rPh sb="117" eb="118">
      <t>ケン</t>
    </rPh>
    <rPh sb="140" eb="142">
      <t>ジョウチュウ</t>
    </rPh>
    <rPh sb="153" eb="156">
      <t>セキジュウジ</t>
    </rPh>
    <rPh sb="162" eb="164">
      <t>ジョウチュウ</t>
    </rPh>
    <rPh sb="165" eb="166">
      <t>ヒ</t>
    </rPh>
    <rPh sb="166" eb="167">
      <t>ケツ</t>
    </rPh>
    <phoneticPr fontId="4"/>
  </si>
  <si>
    <t>人血清アルブミン（遺伝子組換え）</t>
    <rPh sb="0" eb="1">
      <t>ヒト</t>
    </rPh>
    <rPh sb="1" eb="3">
      <t>ケッセイ</t>
    </rPh>
    <rPh sb="9" eb="12">
      <t>イデンシ</t>
    </rPh>
    <rPh sb="12" eb="13">
      <t>ク</t>
    </rPh>
    <rPh sb="13" eb="14">
      <t>カ</t>
    </rPh>
    <phoneticPr fontId="4"/>
  </si>
  <si>
    <t>人血清
アルブミン</t>
    <rPh sb="0" eb="1">
      <t>ヒト</t>
    </rPh>
    <rPh sb="1" eb="3">
      <t>ケッセイ</t>
    </rPh>
    <phoneticPr fontId="4"/>
  </si>
  <si>
    <t>メドウェイ注（田辺三菱）</t>
    <rPh sb="5" eb="6">
      <t>チュウ</t>
    </rPh>
    <phoneticPr fontId="4"/>
  </si>
  <si>
    <t>ハプトグロビン　静注（日血機＝田辺三菱）</t>
    <rPh sb="8" eb="10">
      <t>ジョウチュウ</t>
    </rPh>
    <rPh sb="11" eb="12">
      <t>ニチ</t>
    </rPh>
    <rPh sb="12" eb="13">
      <t>ケツ</t>
    </rPh>
    <rPh sb="13" eb="14">
      <t>キ</t>
    </rPh>
    <rPh sb="15" eb="17">
      <t>タナベ</t>
    </rPh>
    <rPh sb="17" eb="19">
      <t>ミツビシ</t>
    </rPh>
    <phoneticPr fontId="4"/>
  </si>
  <si>
    <t>日赤ポリグロビンＮ　5％静注（日血機－日赤）</t>
    <rPh sb="0" eb="2">
      <t>ニッセキ</t>
    </rPh>
    <rPh sb="12" eb="14">
      <t>ジョウチュウ</t>
    </rPh>
    <rPh sb="15" eb="16">
      <t>ニチ</t>
    </rPh>
    <rPh sb="16" eb="17">
      <t>ケツ</t>
    </rPh>
    <rPh sb="17" eb="18">
      <t>キ</t>
    </rPh>
    <rPh sb="19" eb="21">
      <t>ニッセキ</t>
    </rPh>
    <phoneticPr fontId="4"/>
  </si>
  <si>
    <t>ヘブスブリンIＨ　静注（日血機＝田辺三菱）</t>
    <rPh sb="9" eb="11">
      <t>ジョウチュウ</t>
    </rPh>
    <rPh sb="12" eb="13">
      <t>ニチ</t>
    </rPh>
    <rPh sb="13" eb="14">
      <t>ケツ</t>
    </rPh>
    <rPh sb="14" eb="15">
      <t>キ</t>
    </rPh>
    <rPh sb="16" eb="18">
      <t>タナベ</t>
    </rPh>
    <phoneticPr fontId="4"/>
  </si>
  <si>
    <t>テタノブリンIＨ　静注（日血機＝田辺三菱）</t>
    <rPh sb="9" eb="11">
      <t>ジョウチュウ</t>
    </rPh>
    <rPh sb="12" eb="13">
      <t>ニチ</t>
    </rPh>
    <rPh sb="13" eb="14">
      <t>ケツ</t>
    </rPh>
    <rPh sb="14" eb="15">
      <t>キ</t>
    </rPh>
    <rPh sb="16" eb="18">
      <t>タナベ</t>
    </rPh>
    <phoneticPr fontId="4"/>
  </si>
  <si>
    <t>献血ヴェノグロブリンＩＨ　静注（日血機＝田辺三菱）</t>
    <rPh sb="0" eb="2">
      <t>ケンケツ</t>
    </rPh>
    <rPh sb="13" eb="15">
      <t>ジョウチュウ</t>
    </rPh>
    <rPh sb="16" eb="17">
      <t>ニチ</t>
    </rPh>
    <rPh sb="17" eb="18">
      <t>ケツ</t>
    </rPh>
    <rPh sb="18" eb="19">
      <t>キ</t>
    </rPh>
    <rPh sb="20" eb="22">
      <t>タナベ</t>
    </rPh>
    <phoneticPr fontId="4"/>
  </si>
  <si>
    <t>アドベイト　注射用（バクスター）</t>
    <rPh sb="6" eb="8">
      <t>チュウシャ</t>
    </rPh>
    <rPh sb="8" eb="9">
      <t>ヨウ</t>
    </rPh>
    <phoneticPr fontId="4"/>
  </si>
  <si>
    <t>ベネフィクス　静注用（ファイザー＝武田）</t>
    <rPh sb="7" eb="9">
      <t>ジョウチュウ</t>
    </rPh>
    <rPh sb="9" eb="10">
      <t>ヨウ</t>
    </rPh>
    <rPh sb="17" eb="19">
      <t>タケダ</t>
    </rPh>
    <phoneticPr fontId="4"/>
  </si>
  <si>
    <t>ヒスタミン加人免疫グロブリン</t>
    <rPh sb="5" eb="6">
      <t>カ</t>
    </rPh>
    <phoneticPr fontId="4"/>
  </si>
  <si>
    <t>ヒスタグロビン皮下注用（化血研＝日本臓器）</t>
    <rPh sb="7" eb="9">
      <t>ヒカ</t>
    </rPh>
    <rPh sb="9" eb="10">
      <t>チュウ</t>
    </rPh>
    <rPh sb="10" eb="11">
      <t>ヨウ</t>
    </rPh>
    <rPh sb="12" eb="13">
      <t>カ</t>
    </rPh>
    <rPh sb="13" eb="14">
      <t>ケツ</t>
    </rPh>
    <rPh sb="14" eb="15">
      <t>ケン</t>
    </rPh>
    <rPh sb="16" eb="18">
      <t>ニホン</t>
    </rPh>
    <rPh sb="18" eb="20">
      <t>ゾウキ</t>
    </rPh>
    <phoneticPr fontId="4"/>
  </si>
  <si>
    <t>【その他】</t>
    <rPh sb="3" eb="4">
      <t>タ</t>
    </rPh>
    <phoneticPr fontId="4"/>
  </si>
  <si>
    <t>種　　類</t>
    <rPh sb="0" eb="1">
      <t>タネ</t>
    </rPh>
    <rPh sb="3" eb="4">
      <t>タグイ</t>
    </rPh>
    <phoneticPr fontId="4"/>
  </si>
  <si>
    <t>製　　　品　　　名</t>
    <rPh sb="0" eb="1">
      <t>セイ</t>
    </rPh>
    <rPh sb="4" eb="5">
      <t>ヒン</t>
    </rPh>
    <rPh sb="8" eb="9">
      <t>メイ</t>
    </rPh>
    <phoneticPr fontId="4"/>
  </si>
  <si>
    <t>献血トロンビン「ベネシス」　経口・外用（日血機＝田辺三菱）</t>
    <rPh sb="0" eb="2">
      <t>ケンケツ</t>
    </rPh>
    <rPh sb="14" eb="16">
      <t>ケイコウ</t>
    </rPh>
    <rPh sb="17" eb="19">
      <t>ガイヨウ</t>
    </rPh>
    <rPh sb="20" eb="21">
      <t>ニチ</t>
    </rPh>
    <rPh sb="21" eb="22">
      <t>ケツ</t>
    </rPh>
    <rPh sb="22" eb="23">
      <t>キ</t>
    </rPh>
    <rPh sb="24" eb="26">
      <t>タナベ</t>
    </rPh>
    <rPh sb="26" eb="28">
      <t>ミツビシ</t>
    </rPh>
    <phoneticPr fontId="4"/>
  </si>
  <si>
    <t>組織接着剤</t>
  </si>
  <si>
    <t>ボルヒール（化血研＝帝人）</t>
    <rPh sb="6" eb="9">
      <t>カケツケン</t>
    </rPh>
    <rPh sb="10" eb="12">
      <t>テイジン</t>
    </rPh>
    <phoneticPr fontId="4"/>
  </si>
  <si>
    <t>８.外来輸血及び在宅輸血について</t>
    <rPh sb="2" eb="4">
      <t>ガイライ</t>
    </rPh>
    <rPh sb="4" eb="6">
      <t>ユケツ</t>
    </rPh>
    <rPh sb="6" eb="7">
      <t>オヨ</t>
    </rPh>
    <rPh sb="8" eb="10">
      <t>ザイタク</t>
    </rPh>
    <rPh sb="10" eb="12">
      <t>ユケツ</t>
    </rPh>
    <phoneticPr fontId="2"/>
  </si>
  <si>
    <t>規　格</t>
    <phoneticPr fontId="2"/>
  </si>
  <si>
    <t>規　格</t>
    <rPh sb="0" eb="1">
      <t>キ</t>
    </rPh>
    <rPh sb="2" eb="3">
      <t>カク</t>
    </rPh>
    <phoneticPr fontId="2"/>
  </si>
  <si>
    <t>合　　　計</t>
    <rPh sb="0" eb="1">
      <t>ア</t>
    </rPh>
    <rPh sb="4" eb="5">
      <t>ケイ</t>
    </rPh>
    <phoneticPr fontId="2"/>
  </si>
  <si>
    <t>組
織
接
着
剤</t>
    <rPh sb="0" eb="1">
      <t>グミ</t>
    </rPh>
    <rPh sb="2" eb="3">
      <t>オル</t>
    </rPh>
    <rPh sb="4" eb="5">
      <t>セツ</t>
    </rPh>
    <rPh sb="6" eb="7">
      <t>キセル</t>
    </rPh>
    <rPh sb="8" eb="9">
      <t>ザイ</t>
    </rPh>
    <phoneticPr fontId="2"/>
  </si>
  <si>
    <r>
      <t>臨床</t>
    </r>
    <r>
      <rPr>
        <sz val="7"/>
        <color theme="1"/>
        <rFont val="メイリオ"/>
        <family val="3"/>
        <charset val="128"/>
      </rPr>
      <t>(衛生)</t>
    </r>
    <r>
      <rPr>
        <sz val="8"/>
        <color theme="1"/>
        <rFont val="メイリオ"/>
        <family val="3"/>
        <charset val="128"/>
      </rPr>
      <t xml:space="preserve">
検査技師</t>
    </r>
    <rPh sb="0" eb="2">
      <t>リンショウ</t>
    </rPh>
    <rPh sb="3" eb="5">
      <t>エイセイ</t>
    </rPh>
    <rPh sb="7" eb="9">
      <t>ケンサ</t>
    </rPh>
    <rPh sb="9" eb="11">
      <t>ギシ</t>
    </rPh>
    <phoneticPr fontId="2"/>
  </si>
  <si>
    <t>　　　　　　乾燥人フィブリノゲン</t>
    <rPh sb="6" eb="8">
      <t>カンソウ</t>
    </rPh>
    <phoneticPr fontId="2"/>
  </si>
  <si>
    <t>　　　　　　乾燥濃縮人アンチトロンビンⅢ</t>
    <rPh sb="6" eb="8">
      <t>カンソウ</t>
    </rPh>
    <rPh sb="8" eb="10">
      <t>ノウシュク</t>
    </rPh>
    <rPh sb="10" eb="11">
      <t>ヒト</t>
    </rPh>
    <phoneticPr fontId="2"/>
  </si>
  <si>
    <t>　　　　　　人ハプトグロビン</t>
    <phoneticPr fontId="2"/>
  </si>
  <si>
    <t>　　　　　　乾燥濃縮ヒトC1-インアクチベーター</t>
    <rPh sb="6" eb="8">
      <t>カンソウ</t>
    </rPh>
    <rPh sb="8" eb="10">
      <t>ノウシュク</t>
    </rPh>
    <phoneticPr fontId="2"/>
  </si>
  <si>
    <t>　その他（　　　　　　　　　　　　　　　　　　　　　　　  　）</t>
    <rPh sb="3" eb="4">
      <t>タ</t>
    </rPh>
    <phoneticPr fontId="2"/>
  </si>
  <si>
    <t>　使　用（本）　</t>
    <rPh sb="5" eb="6">
      <t>ホン</t>
    </rPh>
    <phoneticPr fontId="2"/>
  </si>
  <si>
    <t>（　　　　　　　）</t>
    <phoneticPr fontId="2"/>
  </si>
  <si>
    <t>（　　　　　　　）</t>
    <phoneticPr fontId="2"/>
  </si>
  <si>
    <t>（　　　　　　　　　　　　）</t>
    <phoneticPr fontId="2"/>
  </si>
  <si>
    <t>（　　　　　　　　　　　）</t>
    <phoneticPr fontId="2"/>
  </si>
  <si>
    <t>種　別</t>
    <rPh sb="0" eb="1">
      <t>タネ</t>
    </rPh>
    <rPh sb="2" eb="3">
      <t>ベツ</t>
    </rPh>
    <phoneticPr fontId="2"/>
  </si>
  <si>
    <t xml:space="preserve">   記入してください。</t>
    <rPh sb="3" eb="5">
      <t>キニュウ</t>
    </rPh>
    <phoneticPr fontId="2"/>
  </si>
  <si>
    <t xml:space="preserve">  学会認定・
  臨床輸血看護師*</t>
    <rPh sb="2" eb="4">
      <t>ガッカイ</t>
    </rPh>
    <rPh sb="4" eb="6">
      <t>ニンテイ</t>
    </rPh>
    <rPh sb="10" eb="12">
      <t>リンショウ</t>
    </rPh>
    <rPh sb="12" eb="14">
      <t>ユケツ</t>
    </rPh>
    <rPh sb="14" eb="17">
      <t>カンゴシ</t>
    </rPh>
    <phoneticPr fontId="2"/>
  </si>
  <si>
    <t>　使　用 （本,枚）</t>
    <rPh sb="1" eb="2">
      <t>シ</t>
    </rPh>
    <rPh sb="3" eb="4">
      <t>ヨウ</t>
    </rPh>
    <rPh sb="6" eb="7">
      <t>ホン</t>
    </rPh>
    <rPh sb="8" eb="9">
      <t>マイ</t>
    </rPh>
    <phoneticPr fontId="2"/>
  </si>
  <si>
    <t>70～79歳</t>
    <rPh sb="5" eb="6">
      <t>サイ</t>
    </rPh>
    <phoneticPr fontId="2"/>
  </si>
  <si>
    <t>②回収式自己血輸血</t>
    <rPh sb="1" eb="3">
      <t>カイシュウ</t>
    </rPh>
    <rPh sb="3" eb="4">
      <t>シキ</t>
    </rPh>
    <rPh sb="4" eb="7">
      <t>ジコケツ</t>
    </rPh>
    <rPh sb="7" eb="9">
      <t>ユケツ</t>
    </rPh>
    <phoneticPr fontId="2"/>
  </si>
  <si>
    <t>③希釈式自己血輸血</t>
    <rPh sb="1" eb="3">
      <t>キシャク</t>
    </rPh>
    <rPh sb="3" eb="4">
      <t>シキ</t>
    </rPh>
    <rPh sb="4" eb="7">
      <t>ジコケツ</t>
    </rPh>
    <rPh sb="7" eb="9">
      <t>ユケツ</t>
    </rPh>
    <phoneticPr fontId="2"/>
  </si>
  <si>
    <t>使用単位数 [a]</t>
    <rPh sb="2" eb="5">
      <t>タンイスウ</t>
    </rPh>
    <phoneticPr fontId="2"/>
  </si>
  <si>
    <t>（U）</t>
  </si>
  <si>
    <t>（U）</t>
    <phoneticPr fontId="2"/>
  </si>
  <si>
    <t>整形外科</t>
    <rPh sb="0" eb="2">
      <t>セイケイ</t>
    </rPh>
    <rPh sb="2" eb="4">
      <t>ゲカ</t>
    </rPh>
    <phoneticPr fontId="2"/>
  </si>
  <si>
    <t>心臓血管外科</t>
    <rPh sb="0" eb="2">
      <t>シンゾウ</t>
    </rPh>
    <rPh sb="2" eb="4">
      <t>ケッカン</t>
    </rPh>
    <rPh sb="4" eb="6">
      <t>ゲカ</t>
    </rPh>
    <phoneticPr fontId="2"/>
  </si>
  <si>
    <t>採血量
（貯血量）</t>
    <rPh sb="0" eb="2">
      <t>サイケツ</t>
    </rPh>
    <rPh sb="2" eb="3">
      <t>リョウ</t>
    </rPh>
    <rPh sb="5" eb="7">
      <t>チョケツ</t>
    </rPh>
    <rPh sb="7" eb="8">
      <t>リョウ</t>
    </rPh>
    <phoneticPr fontId="2"/>
  </si>
  <si>
    <t>産科・婦人科</t>
    <rPh sb="0" eb="2">
      <t>サンカ</t>
    </rPh>
    <rPh sb="3" eb="6">
      <t>フジンカ</t>
    </rPh>
    <phoneticPr fontId="2"/>
  </si>
  <si>
    <t>泌尿器科</t>
    <rPh sb="0" eb="4">
      <t>ヒニョウキカ</t>
    </rPh>
    <phoneticPr fontId="2"/>
  </si>
  <si>
    <t>その他</t>
    <rPh sb="2" eb="3">
      <t>タ</t>
    </rPh>
    <phoneticPr fontId="2"/>
  </si>
  <si>
    <t>使用量
（輸血量）</t>
    <rPh sb="0" eb="2">
      <t>シヨウ</t>
    </rPh>
    <rPh sb="2" eb="3">
      <t>リョウ</t>
    </rPh>
    <rPh sb="5" eb="7">
      <t>ユケツ</t>
    </rPh>
    <rPh sb="7" eb="8">
      <t>リョウ</t>
    </rPh>
    <phoneticPr fontId="2"/>
  </si>
  <si>
    <t>診療科</t>
    <rPh sb="0" eb="2">
      <t>シンリョウ</t>
    </rPh>
    <rPh sb="2" eb="3">
      <t>カ</t>
    </rPh>
    <phoneticPr fontId="2"/>
  </si>
  <si>
    <t>合計</t>
    <rPh sb="0" eb="2">
      <t>ゴウケイ</t>
    </rPh>
    <phoneticPr fontId="2"/>
  </si>
  <si>
    <t>６-1.自己血輸血</t>
    <rPh sb="4" eb="6">
      <t>ジコ</t>
    </rPh>
    <rPh sb="6" eb="7">
      <t>ケツ</t>
    </rPh>
    <rPh sb="7" eb="9">
      <t>ユケツ</t>
    </rPh>
    <phoneticPr fontId="2"/>
  </si>
  <si>
    <t>1) 輸血用血液製剤使用・廃棄状況</t>
    <phoneticPr fontId="2"/>
  </si>
  <si>
    <t>　※2016年４月30日の場合→ 20160430と入力</t>
    <phoneticPr fontId="2"/>
  </si>
  <si>
    <t>4）輸血療法委員会の開催回数（回/年）</t>
    <rPh sb="2" eb="4">
      <t>ユケツ</t>
    </rPh>
    <rPh sb="4" eb="6">
      <t>リョウホウ</t>
    </rPh>
    <phoneticPr fontId="2"/>
  </si>
  <si>
    <t>5）医療施設内における各学会の認定を受けた看護師及び臨床検査技師の人数を</t>
    <rPh sb="2" eb="4">
      <t>イリョウ</t>
    </rPh>
    <rPh sb="4" eb="6">
      <t>シセツ</t>
    </rPh>
    <rPh sb="6" eb="7">
      <t>ナイ</t>
    </rPh>
    <rPh sb="11" eb="14">
      <t>カクガッカイ</t>
    </rPh>
    <rPh sb="15" eb="17">
      <t>ニンテイ</t>
    </rPh>
    <rPh sb="18" eb="19">
      <t>ウ</t>
    </rPh>
    <rPh sb="21" eb="24">
      <t>カンゴシ</t>
    </rPh>
    <rPh sb="24" eb="25">
      <t>オヨ</t>
    </rPh>
    <rPh sb="26" eb="28">
      <t>リンショウ</t>
    </rPh>
    <rPh sb="28" eb="30">
      <t>ケンサ</t>
    </rPh>
    <rPh sb="30" eb="32">
      <t>ギシ</t>
    </rPh>
    <rPh sb="33" eb="35">
      <t>ニンズウ</t>
    </rPh>
    <phoneticPr fontId="2"/>
  </si>
  <si>
    <t>3）輸血療法委員会委員長の職種等</t>
    <phoneticPr fontId="2"/>
  </si>
  <si>
    <t>件</t>
    <rPh sb="0" eb="1">
      <t>ケン</t>
    </rPh>
    <phoneticPr fontId="2"/>
  </si>
  <si>
    <t>６-2.自己血輸血</t>
    <rPh sb="4" eb="6">
      <t>ジコ</t>
    </rPh>
    <rPh sb="6" eb="7">
      <t>ケツ</t>
    </rPh>
    <rPh sb="7" eb="9">
      <t>ユケツ</t>
    </rPh>
    <phoneticPr fontId="2"/>
  </si>
  <si>
    <t>在　庫
（単位数）</t>
    <rPh sb="0" eb="1">
      <t>ザイ</t>
    </rPh>
    <rPh sb="2" eb="3">
      <t>コ</t>
    </rPh>
    <rPh sb="5" eb="8">
      <t>タンイスウ</t>
    </rPh>
    <phoneticPr fontId="2"/>
  </si>
  <si>
    <t>在　庫
（本数）</t>
    <rPh sb="0" eb="1">
      <t>ザイ</t>
    </rPh>
    <rPh sb="2" eb="3">
      <t>コ</t>
    </rPh>
    <rPh sb="5" eb="7">
      <t>ホンスウ</t>
    </rPh>
    <phoneticPr fontId="2"/>
  </si>
  <si>
    <t>入力禁止</t>
    <rPh sb="0" eb="2">
      <t>ニュウリョク</t>
    </rPh>
    <rPh sb="2" eb="4">
      <t>キンシ</t>
    </rPh>
    <phoneticPr fontId="2"/>
  </si>
  <si>
    <t>1.医療機関について</t>
    <rPh sb="2" eb="4">
      <t>イリョウ</t>
    </rPh>
    <rPh sb="4" eb="6">
      <t>キカン</t>
    </rPh>
    <phoneticPr fontId="2"/>
  </si>
  <si>
    <t>医療機関種別</t>
    <rPh sb="0" eb="2">
      <t>イリョウ</t>
    </rPh>
    <rPh sb="2" eb="4">
      <t>キカン</t>
    </rPh>
    <rPh sb="4" eb="6">
      <t>シュベツ</t>
    </rPh>
    <phoneticPr fontId="2"/>
  </si>
  <si>
    <t>病院</t>
    <rPh sb="0" eb="2">
      <t>ビョウイン</t>
    </rPh>
    <phoneticPr fontId="2"/>
  </si>
  <si>
    <t>診療所</t>
    <rPh sb="0" eb="3">
      <t>シンリョウジョ</t>
    </rPh>
    <phoneticPr fontId="2"/>
  </si>
  <si>
    <t>保健所管轄地</t>
    <rPh sb="0" eb="3">
      <t>ホケンジョ</t>
    </rPh>
    <rPh sb="3" eb="5">
      <t>カンカツ</t>
    </rPh>
    <rPh sb="5" eb="6">
      <t>チ</t>
    </rPh>
    <phoneticPr fontId="2"/>
  </si>
  <si>
    <t>県北</t>
    <rPh sb="0" eb="1">
      <t>ケン</t>
    </rPh>
    <rPh sb="1" eb="2">
      <t>キタ</t>
    </rPh>
    <phoneticPr fontId="2"/>
  </si>
  <si>
    <t>県中</t>
    <rPh sb="0" eb="1">
      <t>ケン</t>
    </rPh>
    <rPh sb="1" eb="2">
      <t>ナカ</t>
    </rPh>
    <phoneticPr fontId="2"/>
  </si>
  <si>
    <t>県南</t>
    <rPh sb="0" eb="2">
      <t>ケンナン</t>
    </rPh>
    <phoneticPr fontId="2"/>
  </si>
  <si>
    <t>会津</t>
    <rPh sb="0" eb="2">
      <t>アイヅ</t>
    </rPh>
    <phoneticPr fontId="2"/>
  </si>
  <si>
    <t>南会津</t>
    <rPh sb="0" eb="3">
      <t>ミナミアイヅ</t>
    </rPh>
    <phoneticPr fontId="2"/>
  </si>
  <si>
    <t>相双</t>
    <rPh sb="0" eb="2">
      <t>ソウソウ</t>
    </rPh>
    <phoneticPr fontId="2"/>
  </si>
  <si>
    <t>郡山市</t>
    <rPh sb="0" eb="3">
      <t>コオリヤマシ</t>
    </rPh>
    <phoneticPr fontId="2"/>
  </si>
  <si>
    <t>輸血管理料</t>
    <rPh sb="0" eb="2">
      <t>ユケツ</t>
    </rPh>
    <rPh sb="2" eb="4">
      <t>カンリ</t>
    </rPh>
    <rPh sb="4" eb="5">
      <t>リョウ</t>
    </rPh>
    <phoneticPr fontId="2"/>
  </si>
  <si>
    <t>有</t>
    <rPh sb="0" eb="1">
      <t>アリ</t>
    </rPh>
    <phoneticPr fontId="2"/>
  </si>
  <si>
    <t>無</t>
    <rPh sb="0" eb="1">
      <t>ナシ</t>
    </rPh>
    <phoneticPr fontId="2"/>
  </si>
  <si>
    <t>新</t>
    <rPh sb="0" eb="1">
      <t>シン</t>
    </rPh>
    <phoneticPr fontId="2"/>
  </si>
  <si>
    <t>管理料の種類</t>
    <rPh sb="0" eb="2">
      <t>カンリ</t>
    </rPh>
    <rPh sb="2" eb="3">
      <t>リョウ</t>
    </rPh>
    <rPh sb="4" eb="6">
      <t>シュルイ</t>
    </rPh>
    <phoneticPr fontId="2"/>
  </si>
  <si>
    <t>Ⅰ</t>
  </si>
  <si>
    <t>Ⅰ</t>
    <phoneticPr fontId="2"/>
  </si>
  <si>
    <t>Ⅱ</t>
  </si>
  <si>
    <t>Ⅱ</t>
    <phoneticPr fontId="2"/>
  </si>
  <si>
    <t>０.5ｇ １０ｍL</t>
    <phoneticPr fontId="2"/>
  </si>
  <si>
    <t>輸血適正使用加算</t>
    <rPh sb="0" eb="2">
      <t>ユケツ</t>
    </rPh>
    <rPh sb="2" eb="4">
      <t>テキセイ</t>
    </rPh>
    <rPh sb="4" eb="6">
      <t>シヨウ</t>
    </rPh>
    <rPh sb="6" eb="8">
      <t>カサン</t>
    </rPh>
    <phoneticPr fontId="2"/>
  </si>
  <si>
    <t>①-1 貯血式自己血輸血（液状保存）</t>
    <rPh sb="4" eb="6">
      <t>チョケツ</t>
    </rPh>
    <rPh sb="6" eb="7">
      <t>シキ</t>
    </rPh>
    <rPh sb="7" eb="10">
      <t>ジコケツ</t>
    </rPh>
    <rPh sb="10" eb="12">
      <t>ユケツ</t>
    </rPh>
    <rPh sb="13" eb="15">
      <t>エキジョウ</t>
    </rPh>
    <rPh sb="15" eb="17">
      <t>ホゾン</t>
    </rPh>
    <phoneticPr fontId="2"/>
  </si>
  <si>
    <t>①-2 貯血式自己血輸血（凍結保存）</t>
    <rPh sb="13" eb="15">
      <t>トウケツ</t>
    </rPh>
    <phoneticPr fontId="2"/>
  </si>
  <si>
    <t>I＆A認定</t>
    <rPh sb="3" eb="5">
      <t>ニンテイ</t>
    </rPh>
    <phoneticPr fontId="2"/>
  </si>
  <si>
    <t>6）輸血療法委員会の職種別人数</t>
    <rPh sb="10" eb="13">
      <t>ショクシュベツ</t>
    </rPh>
    <rPh sb="13" eb="15">
      <t>ニンズウ</t>
    </rPh>
    <phoneticPr fontId="2"/>
  </si>
  <si>
    <t>実施件数</t>
    <rPh sb="0" eb="2">
      <t>ジッシ</t>
    </rPh>
    <rPh sb="2" eb="4">
      <t>ケンスウ</t>
    </rPh>
    <phoneticPr fontId="2"/>
  </si>
  <si>
    <r>
      <t>血漿分画製剤使用の有無について記入後、</t>
    </r>
    <r>
      <rPr>
        <b/>
        <u/>
        <sz val="10"/>
        <rFont val="メイリオ"/>
        <family val="3"/>
        <charset val="128"/>
      </rPr>
      <t>有</t>
    </r>
    <r>
      <rPr>
        <sz val="10"/>
        <rFont val="メイリオ"/>
        <family val="3"/>
        <charset val="128"/>
      </rPr>
      <t xml:space="preserve">を選択した場合は、規格ごとに使用本数を記入してください。
</t>
    </r>
    <r>
      <rPr>
        <b/>
        <sz val="10"/>
        <color theme="4"/>
        <rFont val="メイリオ"/>
        <family val="3"/>
        <charset val="128"/>
      </rPr>
      <t>青色</t>
    </r>
    <r>
      <rPr>
        <b/>
        <sz val="10"/>
        <rFont val="メイリオ"/>
        <family val="3"/>
        <charset val="128"/>
      </rPr>
      <t>部分</t>
    </r>
    <r>
      <rPr>
        <sz val="10"/>
        <rFont val="メイリオ"/>
        <family val="3"/>
        <charset val="128"/>
      </rPr>
      <t>には</t>
    </r>
    <r>
      <rPr>
        <b/>
        <u/>
        <sz val="10"/>
        <rFont val="メイリオ"/>
        <family val="3"/>
        <charset val="128"/>
      </rPr>
      <t>国内由来</t>
    </r>
    <r>
      <rPr>
        <sz val="10"/>
        <rFont val="メイリオ"/>
        <family val="3"/>
        <charset val="128"/>
      </rPr>
      <t>、</t>
    </r>
    <r>
      <rPr>
        <b/>
        <sz val="10"/>
        <color rgb="FFFF8BFF"/>
        <rFont val="メイリオ"/>
        <family val="3"/>
        <charset val="128"/>
      </rPr>
      <t>赤色</t>
    </r>
    <r>
      <rPr>
        <b/>
        <sz val="10"/>
        <rFont val="メイリオ"/>
        <family val="3"/>
        <charset val="128"/>
      </rPr>
      <t>部分には</t>
    </r>
    <r>
      <rPr>
        <b/>
        <u/>
        <sz val="10"/>
        <rFont val="メイリオ"/>
        <family val="3"/>
        <charset val="128"/>
      </rPr>
      <t>国外由来</t>
    </r>
    <r>
      <rPr>
        <sz val="10"/>
        <rFont val="メイリオ"/>
        <family val="3"/>
        <charset val="128"/>
      </rPr>
      <t>の製品の使用本数の記入をお願いします。</t>
    </r>
    <phoneticPr fontId="2"/>
  </si>
  <si>
    <t>輸血療法委員会の設置</t>
    <rPh sb="0" eb="2">
      <t>ユケツ</t>
    </rPh>
    <rPh sb="2" eb="4">
      <t>リョウホウ</t>
    </rPh>
    <rPh sb="4" eb="7">
      <t>イインカイ</t>
    </rPh>
    <rPh sb="8" eb="10">
      <t>セッチ</t>
    </rPh>
    <phoneticPr fontId="2"/>
  </si>
  <si>
    <t>有</t>
    <rPh sb="0" eb="1">
      <t>アリ</t>
    </rPh>
    <phoneticPr fontId="2"/>
  </si>
  <si>
    <t>無</t>
    <rPh sb="0" eb="1">
      <t>ナシ</t>
    </rPh>
    <phoneticPr fontId="2"/>
  </si>
  <si>
    <t>新</t>
    <rPh sb="0" eb="1">
      <t>シン</t>
    </rPh>
    <phoneticPr fontId="2"/>
  </si>
  <si>
    <t>輸血療法委員会を設置していない理由</t>
    <rPh sb="0" eb="2">
      <t>ユケツ</t>
    </rPh>
    <rPh sb="2" eb="4">
      <t>リョウホウ</t>
    </rPh>
    <rPh sb="4" eb="7">
      <t>イインカイ</t>
    </rPh>
    <rPh sb="8" eb="10">
      <t>セッチ</t>
    </rPh>
    <rPh sb="15" eb="17">
      <t>リユウ</t>
    </rPh>
    <phoneticPr fontId="2"/>
  </si>
  <si>
    <t>①</t>
    <phoneticPr fontId="2"/>
  </si>
  <si>
    <t>②</t>
    <phoneticPr fontId="2"/>
  </si>
  <si>
    <t>③</t>
    <phoneticPr fontId="2"/>
  </si>
  <si>
    <t>④</t>
    <phoneticPr fontId="2"/>
  </si>
  <si>
    <t>輸血部門の設置</t>
    <rPh sb="0" eb="2">
      <t>ユケツ</t>
    </rPh>
    <rPh sb="2" eb="4">
      <t>ブモン</t>
    </rPh>
    <rPh sb="5" eb="7">
      <t>セッチ</t>
    </rPh>
    <phoneticPr fontId="2"/>
  </si>
  <si>
    <t>輸血部門の設置場所</t>
    <rPh sb="0" eb="2">
      <t>ユケツ</t>
    </rPh>
    <rPh sb="2" eb="4">
      <t>ブモン</t>
    </rPh>
    <rPh sb="5" eb="7">
      <t>セッチ</t>
    </rPh>
    <rPh sb="7" eb="9">
      <t>バショ</t>
    </rPh>
    <phoneticPr fontId="2"/>
  </si>
  <si>
    <t>輸血部</t>
    <rPh sb="0" eb="2">
      <t>ユケツ</t>
    </rPh>
    <rPh sb="2" eb="3">
      <t>ブ</t>
    </rPh>
    <phoneticPr fontId="2"/>
  </si>
  <si>
    <t>検査部</t>
    <rPh sb="0" eb="2">
      <t>ケンサ</t>
    </rPh>
    <rPh sb="2" eb="3">
      <t>ブ</t>
    </rPh>
    <phoneticPr fontId="2"/>
  </si>
  <si>
    <t>薬剤部</t>
    <rPh sb="0" eb="2">
      <t>ヤクザイ</t>
    </rPh>
    <rPh sb="2" eb="3">
      <t>ブ</t>
    </rPh>
    <phoneticPr fontId="2"/>
  </si>
  <si>
    <t>その他</t>
    <rPh sb="2" eb="3">
      <t>タ</t>
    </rPh>
    <phoneticPr fontId="2"/>
  </si>
  <si>
    <t>血液製剤保管場所</t>
    <rPh sb="0" eb="2">
      <t>ケツエキ</t>
    </rPh>
    <rPh sb="2" eb="4">
      <t>セイザイ</t>
    </rPh>
    <rPh sb="4" eb="6">
      <t>ホカン</t>
    </rPh>
    <rPh sb="6" eb="8">
      <t>バショ</t>
    </rPh>
    <phoneticPr fontId="2"/>
  </si>
  <si>
    <t>自記温度記録計の設置</t>
    <rPh sb="0" eb="2">
      <t>ジキ</t>
    </rPh>
    <rPh sb="2" eb="4">
      <t>オンド</t>
    </rPh>
    <rPh sb="4" eb="6">
      <t>キロク</t>
    </rPh>
    <rPh sb="6" eb="7">
      <t>ケイ</t>
    </rPh>
    <rPh sb="8" eb="10">
      <t>セッチ</t>
    </rPh>
    <phoneticPr fontId="2"/>
  </si>
  <si>
    <t>自記温度計の記録の頻度</t>
    <rPh sb="0" eb="2">
      <t>ジキ</t>
    </rPh>
    <rPh sb="2" eb="5">
      <t>オンドケイ</t>
    </rPh>
    <rPh sb="6" eb="8">
      <t>キロク</t>
    </rPh>
    <rPh sb="9" eb="11">
      <t>ヒンド</t>
    </rPh>
    <phoneticPr fontId="2"/>
  </si>
  <si>
    <t>毎日</t>
    <rPh sb="0" eb="2">
      <t>マイニチ</t>
    </rPh>
    <phoneticPr fontId="2"/>
  </si>
  <si>
    <t>週に1回</t>
    <rPh sb="0" eb="1">
      <t>シュウ</t>
    </rPh>
    <rPh sb="3" eb="4">
      <t>カイ</t>
    </rPh>
    <phoneticPr fontId="2"/>
  </si>
  <si>
    <t>月に1回</t>
    <rPh sb="0" eb="1">
      <t>ツキ</t>
    </rPh>
    <rPh sb="3" eb="4">
      <t>カイ</t>
    </rPh>
    <phoneticPr fontId="2"/>
  </si>
  <si>
    <t>半年に1回</t>
    <rPh sb="0" eb="2">
      <t>ハントシ</t>
    </rPh>
    <rPh sb="4" eb="5">
      <t>カイ</t>
    </rPh>
    <phoneticPr fontId="2"/>
  </si>
  <si>
    <t>年に1回</t>
    <rPh sb="0" eb="1">
      <t>ネン</t>
    </rPh>
    <rPh sb="3" eb="4">
      <t>カイ</t>
    </rPh>
    <phoneticPr fontId="2"/>
  </si>
  <si>
    <t>冷蔵庫・冷凍庫の保守点検頻度</t>
    <rPh sb="0" eb="3">
      <t>レイゾウコ</t>
    </rPh>
    <rPh sb="4" eb="7">
      <t>レイトウコ</t>
    </rPh>
    <rPh sb="8" eb="10">
      <t>ホシュ</t>
    </rPh>
    <rPh sb="10" eb="12">
      <t>テンケン</t>
    </rPh>
    <rPh sb="12" eb="14">
      <t>ヒンド</t>
    </rPh>
    <phoneticPr fontId="2"/>
  </si>
  <si>
    <t>警報装置の設置</t>
    <rPh sb="0" eb="2">
      <t>ケイホウ</t>
    </rPh>
    <rPh sb="2" eb="4">
      <t>ソウチ</t>
    </rPh>
    <rPh sb="5" eb="7">
      <t>セッチ</t>
    </rPh>
    <phoneticPr fontId="2"/>
  </si>
  <si>
    <t>有</t>
    <rPh sb="0" eb="1">
      <t>アリ</t>
    </rPh>
    <phoneticPr fontId="2"/>
  </si>
  <si>
    <t>無</t>
    <rPh sb="0" eb="1">
      <t>ナシ</t>
    </rPh>
    <phoneticPr fontId="2"/>
  </si>
  <si>
    <t>払出時の運搬容器</t>
    <rPh sb="0" eb="2">
      <t>ハライダシ</t>
    </rPh>
    <rPh sb="2" eb="3">
      <t>ジ</t>
    </rPh>
    <rPh sb="4" eb="6">
      <t>ウンパン</t>
    </rPh>
    <rPh sb="6" eb="8">
      <t>ヨウキ</t>
    </rPh>
    <phoneticPr fontId="2"/>
  </si>
  <si>
    <t>輸血用血液製剤と血漿分画製剤の管理の一元化</t>
    <rPh sb="0" eb="2">
      <t>ユケツ</t>
    </rPh>
    <rPh sb="2" eb="3">
      <t>ヨウ</t>
    </rPh>
    <rPh sb="3" eb="5">
      <t>ケツエキ</t>
    </rPh>
    <rPh sb="5" eb="7">
      <t>セイザイ</t>
    </rPh>
    <rPh sb="8" eb="10">
      <t>ケッショウ</t>
    </rPh>
    <rPh sb="10" eb="12">
      <t>ブンカク</t>
    </rPh>
    <rPh sb="12" eb="14">
      <t>セイザイ</t>
    </rPh>
    <rPh sb="15" eb="17">
      <t>カンリ</t>
    </rPh>
    <rPh sb="18" eb="21">
      <t>イチゲンカ</t>
    </rPh>
    <phoneticPr fontId="2"/>
  </si>
  <si>
    <t>輸血用血液製剤管理簿等</t>
    <rPh sb="0" eb="3">
      <t>ユケツヨウ</t>
    </rPh>
    <rPh sb="3" eb="5">
      <t>ケツエキ</t>
    </rPh>
    <rPh sb="5" eb="7">
      <t>セイザイ</t>
    </rPh>
    <rPh sb="7" eb="9">
      <t>カンリ</t>
    </rPh>
    <rPh sb="9" eb="10">
      <t>ボ</t>
    </rPh>
    <rPh sb="10" eb="11">
      <t>トウ</t>
    </rPh>
    <phoneticPr fontId="2"/>
  </si>
  <si>
    <t>コンピュータ管理</t>
    <rPh sb="6" eb="8">
      <t>カンリ</t>
    </rPh>
    <phoneticPr fontId="2"/>
  </si>
  <si>
    <t>手書き伝票</t>
    <rPh sb="0" eb="2">
      <t>テガ</t>
    </rPh>
    <rPh sb="3" eb="5">
      <t>デンピョウ</t>
    </rPh>
    <phoneticPr fontId="2"/>
  </si>
  <si>
    <t>両方</t>
    <rPh sb="0" eb="2">
      <t>リョウホウ</t>
    </rPh>
    <phoneticPr fontId="2"/>
  </si>
  <si>
    <t>その他</t>
    <rPh sb="2" eb="3">
      <t>タ</t>
    </rPh>
    <phoneticPr fontId="2"/>
  </si>
  <si>
    <t>輸血前後の感染症検査用検体の保管</t>
    <rPh sb="0" eb="2">
      <t>ユケツ</t>
    </rPh>
    <rPh sb="2" eb="4">
      <t>ゼンゴ</t>
    </rPh>
    <rPh sb="5" eb="8">
      <t>カンセンショウ</t>
    </rPh>
    <rPh sb="8" eb="11">
      <t>ケンサヨウ</t>
    </rPh>
    <rPh sb="11" eb="13">
      <t>ケンタイ</t>
    </rPh>
    <rPh sb="14" eb="16">
      <t>ホカン</t>
    </rPh>
    <phoneticPr fontId="2"/>
  </si>
  <si>
    <t>輸血前後の感染症検査の実施</t>
    <rPh sb="0" eb="2">
      <t>ユケツ</t>
    </rPh>
    <rPh sb="2" eb="4">
      <t>ゼンゴ</t>
    </rPh>
    <rPh sb="5" eb="8">
      <t>カンセンショウ</t>
    </rPh>
    <rPh sb="8" eb="10">
      <t>ケンサ</t>
    </rPh>
    <rPh sb="11" eb="13">
      <t>ジッシ</t>
    </rPh>
    <phoneticPr fontId="2"/>
  </si>
  <si>
    <t>輸血前のみ</t>
    <rPh sb="0" eb="2">
      <t>ユケツ</t>
    </rPh>
    <rPh sb="2" eb="3">
      <t>マエ</t>
    </rPh>
    <phoneticPr fontId="2"/>
  </si>
  <si>
    <t>輸血後のみ</t>
    <rPh sb="0" eb="2">
      <t>ユケツ</t>
    </rPh>
    <rPh sb="2" eb="3">
      <t>ゴ</t>
    </rPh>
    <phoneticPr fontId="2"/>
  </si>
  <si>
    <t>行っていない</t>
    <rPh sb="0" eb="1">
      <t>オコナ</t>
    </rPh>
    <phoneticPr fontId="2"/>
  </si>
  <si>
    <t>輸血実施</t>
    <rPh sb="0" eb="2">
      <t>ユケツ</t>
    </rPh>
    <rPh sb="2" eb="4">
      <t>ジッシ</t>
    </rPh>
    <phoneticPr fontId="2"/>
  </si>
  <si>
    <t>委員のうち、看護師及び臨床検査技師については、各学会の認定を受けている人数も記入してください。</t>
    <rPh sb="0" eb="2">
      <t>イイン</t>
    </rPh>
    <rPh sb="6" eb="9">
      <t>カンゴシ</t>
    </rPh>
    <rPh sb="9" eb="10">
      <t>オヨ</t>
    </rPh>
    <rPh sb="11" eb="13">
      <t>リンショウ</t>
    </rPh>
    <rPh sb="13" eb="15">
      <t>ケンサ</t>
    </rPh>
    <rPh sb="15" eb="17">
      <t>ギシ</t>
    </rPh>
    <rPh sb="23" eb="26">
      <t>カクガッカイ</t>
    </rPh>
    <rPh sb="27" eb="29">
      <t>ニンテイ</t>
    </rPh>
    <rPh sb="30" eb="31">
      <t>ウ</t>
    </rPh>
    <phoneticPr fontId="2"/>
  </si>
  <si>
    <t>左記の内、下記の方</t>
    <rPh sb="0" eb="2">
      <t>サキ</t>
    </rPh>
    <rPh sb="3" eb="4">
      <t>ウチ</t>
    </rPh>
    <rPh sb="5" eb="7">
      <t>カキ</t>
    </rPh>
    <rPh sb="8" eb="9">
      <t>カタ</t>
    </rPh>
    <phoneticPr fontId="2"/>
  </si>
  <si>
    <t>左記の内
下記の方</t>
    <phoneticPr fontId="2"/>
  </si>
  <si>
    <t>学会認定･  
 臨床輸血
 看護師*</t>
    <phoneticPr fontId="2"/>
  </si>
  <si>
    <t>学会認定･
自己血輸血看護師**</t>
    <phoneticPr fontId="2"/>
  </si>
  <si>
    <t>学会・認定
輸血
検査技師*</t>
    <phoneticPr fontId="2"/>
  </si>
  <si>
    <t>自己血実施</t>
    <rPh sb="0" eb="3">
      <t>ジコケツ</t>
    </rPh>
    <rPh sb="3" eb="5">
      <t>ジッシ</t>
    </rPh>
    <phoneticPr fontId="2"/>
  </si>
  <si>
    <t>FFP-LR120</t>
    <phoneticPr fontId="2"/>
  </si>
  <si>
    <t>FFP-LR240</t>
    <phoneticPr fontId="2"/>
  </si>
  <si>
    <t>FFP-LR480</t>
    <phoneticPr fontId="2"/>
  </si>
  <si>
    <t>（　　　　　　　）</t>
    <phoneticPr fontId="2"/>
  </si>
  <si>
    <t>80～89歳</t>
    <rPh sb="5" eb="6">
      <t>サイ</t>
    </rPh>
    <phoneticPr fontId="2"/>
  </si>
  <si>
    <t>90歳以上</t>
    <rPh sb="2" eb="5">
      <t>サイイジョウ</t>
    </rPh>
    <phoneticPr fontId="2"/>
  </si>
  <si>
    <t>１ｇ ５ｍL</t>
    <phoneticPr fontId="2"/>
  </si>
  <si>
    <t>2.輸血療法委員会等について</t>
    <rPh sb="2" eb="4">
      <t>ユケツ</t>
    </rPh>
    <rPh sb="4" eb="6">
      <t>リョウホウ</t>
    </rPh>
    <rPh sb="6" eb="9">
      <t>イインカイ</t>
    </rPh>
    <rPh sb="9" eb="10">
      <t>トウ</t>
    </rPh>
    <phoneticPr fontId="2"/>
  </si>
  <si>
    <r>
      <t>　使用および廃棄した血液製剤の単位数の記入を</t>
    </r>
    <r>
      <rPr>
        <b/>
        <u/>
        <sz val="11"/>
        <color theme="3" tint="0.39997558519241921"/>
        <rFont val="メイリオ"/>
        <family val="3"/>
        <charset val="128"/>
      </rPr>
      <t>青色</t>
    </r>
    <r>
      <rPr>
        <b/>
        <u/>
        <sz val="11"/>
        <color theme="1"/>
        <rFont val="メイリオ"/>
        <family val="3"/>
        <charset val="128"/>
      </rPr>
      <t>欄内</t>
    </r>
    <r>
      <rPr>
        <sz val="11"/>
        <color theme="1"/>
        <rFont val="メイリオ"/>
        <family val="3"/>
        <charset val="128"/>
      </rPr>
      <t>にお願いします。</t>
    </r>
    <rPh sb="1" eb="3">
      <t>シヨウ</t>
    </rPh>
    <rPh sb="6" eb="8">
      <t>ハイキ</t>
    </rPh>
    <rPh sb="10" eb="12">
      <t>ケツエキ</t>
    </rPh>
    <rPh sb="12" eb="14">
      <t>セイザイ</t>
    </rPh>
    <rPh sb="15" eb="18">
      <t>タンイスウ</t>
    </rPh>
    <rPh sb="19" eb="21">
      <t>キニュウ</t>
    </rPh>
    <rPh sb="22" eb="24">
      <t>アオイロ</t>
    </rPh>
    <rPh sb="24" eb="25">
      <t>ラン</t>
    </rPh>
    <rPh sb="25" eb="26">
      <t>ナイ</t>
    </rPh>
    <rPh sb="28" eb="29">
      <t>ネガ</t>
    </rPh>
    <phoneticPr fontId="2"/>
  </si>
  <si>
    <r>
      <t>※</t>
    </r>
    <r>
      <rPr>
        <b/>
        <u/>
        <sz val="10"/>
        <color theme="3" tint="0.39997558519241921"/>
        <rFont val="メイリオ"/>
        <family val="3"/>
        <charset val="128"/>
      </rPr>
      <t>青欄</t>
    </r>
    <r>
      <rPr>
        <b/>
        <u/>
        <sz val="10"/>
        <color theme="1"/>
        <rFont val="メイリオ"/>
        <family val="3"/>
        <charset val="128"/>
      </rPr>
      <t>部分</t>
    </r>
    <r>
      <rPr>
        <b/>
        <sz val="10"/>
        <color theme="1"/>
        <rFont val="メイリオ"/>
        <family val="3"/>
        <charset val="128"/>
      </rPr>
      <t>へ記入後、上記表に自動計算されます。</t>
    </r>
    <phoneticPr fontId="2"/>
  </si>
  <si>
    <t>廃棄量
（採血量-使用量）</t>
    <rPh sb="0" eb="2">
      <t>ハイキ</t>
    </rPh>
    <rPh sb="2" eb="3">
      <t>リョウ</t>
    </rPh>
    <rPh sb="5" eb="7">
      <t>サイケツ</t>
    </rPh>
    <rPh sb="7" eb="8">
      <t>リョウ</t>
    </rPh>
    <rPh sb="9" eb="11">
      <t>シヨウ</t>
    </rPh>
    <rPh sb="11" eb="12">
      <t>リョウ</t>
    </rPh>
    <phoneticPr fontId="2"/>
  </si>
  <si>
    <r>
      <t>※</t>
    </r>
    <r>
      <rPr>
        <b/>
        <sz val="10"/>
        <color theme="4"/>
        <rFont val="メイリオ"/>
        <family val="3"/>
        <charset val="128"/>
      </rPr>
      <t>青欄</t>
    </r>
    <r>
      <rPr>
        <b/>
        <sz val="10"/>
        <color theme="1"/>
        <rFont val="メイリオ"/>
        <family val="3"/>
        <charset val="128"/>
      </rPr>
      <t>部分へ記入後、左記表に自動計算されます。</t>
    </r>
    <rPh sb="10" eb="11">
      <t>ヒダリ</t>
    </rPh>
    <phoneticPr fontId="2"/>
  </si>
  <si>
    <r>
      <t>※</t>
    </r>
    <r>
      <rPr>
        <b/>
        <u/>
        <sz val="10"/>
        <color theme="4"/>
        <rFont val="メイリオ"/>
        <family val="3"/>
        <charset val="128"/>
      </rPr>
      <t>青欄</t>
    </r>
    <r>
      <rPr>
        <b/>
        <u/>
        <sz val="10"/>
        <color theme="1"/>
        <rFont val="メイリオ"/>
        <family val="3"/>
        <charset val="128"/>
      </rPr>
      <t>部分</t>
    </r>
    <r>
      <rPr>
        <b/>
        <sz val="10"/>
        <color theme="1"/>
        <rFont val="メイリオ"/>
        <family val="3"/>
        <charset val="128"/>
      </rPr>
      <t>へ記入後、上記表に自動計算されます。</t>
    </r>
    <phoneticPr fontId="2"/>
  </si>
  <si>
    <r>
      <t>　※単位数は</t>
    </r>
    <r>
      <rPr>
        <b/>
        <u/>
        <sz val="9"/>
        <rFont val="メイリオ"/>
        <family val="3"/>
        <charset val="128"/>
      </rPr>
      <t>200mL由来製剤を１単位（１U）</t>
    </r>
    <r>
      <rPr>
        <sz val="9"/>
        <color theme="1"/>
        <rFont val="メイリオ"/>
        <family val="3"/>
        <charset val="128"/>
      </rPr>
      <t>として換算（例：(Ir)-RBC-LR1を2本使用→(Ir)-RBC-LR1を2単位使用）</t>
    </r>
    <rPh sb="2" eb="5">
      <t>タンイスウ</t>
    </rPh>
    <rPh sb="29" eb="30">
      <t>レイ</t>
    </rPh>
    <rPh sb="45" eb="46">
      <t>ホン</t>
    </rPh>
    <rPh sb="46" eb="48">
      <t>シヨウ</t>
    </rPh>
    <rPh sb="63" eb="65">
      <t>タンイ</t>
    </rPh>
    <rPh sb="65" eb="67">
      <t>シヨウ</t>
    </rPh>
    <phoneticPr fontId="2"/>
  </si>
  <si>
    <t>　　成分由来製剤は、バッグ数に単位数を乗じて算定した数字を換算単位数としてください。</t>
    <phoneticPr fontId="2"/>
  </si>
  <si>
    <t>　（例：(Ir)-PC-LR10を5本使用→ (Ir)-PC-LR10を50単位使用）</t>
    <phoneticPr fontId="2"/>
  </si>
  <si>
    <t>アンチトロンビンガンマ
（遺伝子組換え）</t>
    <rPh sb="13" eb="16">
      <t>イデンシ</t>
    </rPh>
    <rPh sb="16" eb="18">
      <t>クミカ</t>
    </rPh>
    <phoneticPr fontId="2"/>
  </si>
  <si>
    <t>○</t>
    <phoneticPr fontId="2"/>
  </si>
  <si>
    <t>その他</t>
    <phoneticPr fontId="2"/>
  </si>
  <si>
    <t>アコアラン　静注用（協和発酵キリン）</t>
    <rPh sb="6" eb="8">
      <t>ジョウチュウ</t>
    </rPh>
    <rPh sb="8" eb="9">
      <t>ヨウ</t>
    </rPh>
    <rPh sb="10" eb="12">
      <t>キョウワ</t>
    </rPh>
    <rPh sb="12" eb="14">
      <t>ハッコウ</t>
    </rPh>
    <phoneticPr fontId="2"/>
  </si>
  <si>
    <t>エフトレナノコグアルファ
（遺伝子組換え）</t>
    <rPh sb="14" eb="17">
      <t>イデンシ</t>
    </rPh>
    <rPh sb="17" eb="19">
      <t>クミカ</t>
    </rPh>
    <phoneticPr fontId="2"/>
  </si>
  <si>
    <t>○</t>
    <phoneticPr fontId="2"/>
  </si>
  <si>
    <t>第Ⅸ因子</t>
    <phoneticPr fontId="2"/>
  </si>
  <si>
    <t>オルプロリクス静注用（バイオジェン）</t>
    <rPh sb="7" eb="9">
      <t>ジョウチュウ</t>
    </rPh>
    <rPh sb="9" eb="10">
      <t>ヨウ</t>
    </rPh>
    <phoneticPr fontId="2"/>
  </si>
  <si>
    <t>エフラロクトコグアルファ
（遺伝子組換え）</t>
    <rPh sb="14" eb="17">
      <t>イデンシ</t>
    </rPh>
    <rPh sb="17" eb="19">
      <t>クミカ</t>
    </rPh>
    <phoneticPr fontId="2"/>
  </si>
  <si>
    <t>第Ⅷ因子</t>
    <phoneticPr fontId="2"/>
  </si>
  <si>
    <t>イロクテイト静注用（バイオジェン）</t>
    <rPh sb="6" eb="8">
      <t>ジョウチュウ</t>
    </rPh>
    <rPh sb="8" eb="9">
      <t>ヨウ</t>
    </rPh>
    <phoneticPr fontId="2"/>
  </si>
  <si>
    <t>エプタコグアルファ(活性型)
（遺伝子組換え）</t>
    <phoneticPr fontId="4"/>
  </si>
  <si>
    <t>オクトコグアルファ
（遺伝子組換え）</t>
    <phoneticPr fontId="4"/>
  </si>
  <si>
    <t>オクトコグベータ
（遺伝子組換え）</t>
    <phoneticPr fontId="4"/>
  </si>
  <si>
    <t>コバールトリイ静注用（バイエル）</t>
    <rPh sb="7" eb="9">
      <t>ジョウチュウ</t>
    </rPh>
    <rPh sb="9" eb="10">
      <t>ヨウ</t>
    </rPh>
    <phoneticPr fontId="4"/>
  </si>
  <si>
    <t>カトリデカコグ
（遺伝子組換え）</t>
    <phoneticPr fontId="4"/>
  </si>
  <si>
    <t>第XⅢ因子</t>
    <phoneticPr fontId="2"/>
  </si>
  <si>
    <t>ノボサーティーン　静注用（ノボ）</t>
    <rPh sb="9" eb="11">
      <t>ジョウチュウ</t>
    </rPh>
    <rPh sb="11" eb="12">
      <t>ヨウ</t>
    </rPh>
    <phoneticPr fontId="4"/>
  </si>
  <si>
    <t>加熱人血しょうたん白</t>
    <phoneticPr fontId="4"/>
  </si>
  <si>
    <t>加熱人
血しょう</t>
    <phoneticPr fontId="4"/>
  </si>
  <si>
    <t>乾燥イオン交換樹脂処理
人免疫グロブリン</t>
    <phoneticPr fontId="4"/>
  </si>
  <si>
    <t>乾燥抗ＨＢs人免疫グロブリン</t>
    <phoneticPr fontId="4"/>
  </si>
  <si>
    <t>乾燥抗Ｄ（Rho）人免疫グロブリン</t>
    <phoneticPr fontId="4"/>
  </si>
  <si>
    <t>乾燥抗破傷風人免疫グロブリン</t>
    <phoneticPr fontId="4"/>
  </si>
  <si>
    <t>乾燥スルホ化人免疫グロブリン</t>
    <phoneticPr fontId="4"/>
  </si>
  <si>
    <t>乾燥濃縮人アンチトロンビンⅢ</t>
    <phoneticPr fontId="4"/>
  </si>
  <si>
    <t>乾燥濃縮人活性化プロテインＣ</t>
    <phoneticPr fontId="4"/>
  </si>
  <si>
    <t>乾燥濃縮人血液凝固第Ⅷ因子</t>
    <phoneticPr fontId="4"/>
  </si>
  <si>
    <t>クロスエイトＭ/ＭＣ　静注用（日血機＝日赤）
コンファクトＦ　注射用（化血研＝アステラス）
コンコエイト－ＨＴ（日血機＝田辺三菱）</t>
    <rPh sb="11" eb="13">
      <t>ジョウチュウ</t>
    </rPh>
    <rPh sb="13" eb="14">
      <t>ヨウ</t>
    </rPh>
    <rPh sb="15" eb="16">
      <t>ヒ</t>
    </rPh>
    <rPh sb="16" eb="17">
      <t>ケツ</t>
    </rPh>
    <rPh sb="17" eb="18">
      <t>キ</t>
    </rPh>
    <rPh sb="19" eb="20">
      <t>ニチ</t>
    </rPh>
    <rPh sb="20" eb="21">
      <t>セキ</t>
    </rPh>
    <rPh sb="31" eb="34">
      <t>チュウシャヨウ</t>
    </rPh>
    <rPh sb="35" eb="36">
      <t>カ</t>
    </rPh>
    <rPh sb="36" eb="37">
      <t>ケツ</t>
    </rPh>
    <rPh sb="37" eb="38">
      <t>ケン</t>
    </rPh>
    <rPh sb="56" eb="57">
      <t>ヒ</t>
    </rPh>
    <rPh sb="57" eb="58">
      <t>ケツ</t>
    </rPh>
    <rPh sb="58" eb="59">
      <t>キ</t>
    </rPh>
    <rPh sb="60" eb="62">
      <t>タナベ</t>
    </rPh>
    <rPh sb="62" eb="64">
      <t>ミツビシ</t>
    </rPh>
    <phoneticPr fontId="4"/>
  </si>
  <si>
    <t>乾燥濃縮人血液凝固第Ⅸ因子</t>
    <phoneticPr fontId="4"/>
  </si>
  <si>
    <t>クリスマシンＭ　静注用（日血機＝田辺三菱）
ノバクトＭ　静注用（化血研＝アステラス）　</t>
    <rPh sb="8" eb="10">
      <t>ジョウチュウ</t>
    </rPh>
    <rPh sb="10" eb="11">
      <t>ヨウ</t>
    </rPh>
    <rPh sb="12" eb="13">
      <t>ニチ</t>
    </rPh>
    <rPh sb="13" eb="14">
      <t>ケツ</t>
    </rPh>
    <rPh sb="14" eb="15">
      <t>キ</t>
    </rPh>
    <rPh sb="16" eb="18">
      <t>タナベ</t>
    </rPh>
    <rPh sb="18" eb="20">
      <t>ミツビシ</t>
    </rPh>
    <rPh sb="28" eb="30">
      <t>ジョウチュウ</t>
    </rPh>
    <rPh sb="30" eb="31">
      <t>ヨウ</t>
    </rPh>
    <phoneticPr fontId="4"/>
  </si>
  <si>
    <t>乾燥濃縮人Ｃ１－インアクチベーター</t>
    <phoneticPr fontId="4"/>
  </si>
  <si>
    <t>乾燥人血液凝固第Ⅸ因子複合体</t>
    <phoneticPr fontId="4"/>
  </si>
  <si>
    <t>乾燥人血液凝固第Ⅹ因子加活性化第Ⅶ因子</t>
    <rPh sb="11" eb="12">
      <t>カ</t>
    </rPh>
    <rPh sb="12" eb="15">
      <t>カッセイカ</t>
    </rPh>
    <rPh sb="15" eb="16">
      <t>ダイ</t>
    </rPh>
    <rPh sb="17" eb="19">
      <t>インシ</t>
    </rPh>
    <phoneticPr fontId="4"/>
  </si>
  <si>
    <t>第Ⅶa因子+第Ⅹ因子</t>
    <rPh sb="6" eb="7">
      <t>ダイ</t>
    </rPh>
    <rPh sb="8" eb="10">
      <t>インシ</t>
    </rPh>
    <phoneticPr fontId="2"/>
  </si>
  <si>
    <t>バイクロット配合　静注用（化血研）</t>
    <rPh sb="6" eb="8">
      <t>ハイゴウ</t>
    </rPh>
    <rPh sb="9" eb="11">
      <t>ジョウチュウ</t>
    </rPh>
    <rPh sb="11" eb="12">
      <t>ヨウ</t>
    </rPh>
    <rPh sb="13" eb="16">
      <t>カケツケン</t>
    </rPh>
    <phoneticPr fontId="4"/>
  </si>
  <si>
    <t>乾燥人フィブリノゲン</t>
    <phoneticPr fontId="4"/>
  </si>
  <si>
    <t>乾燥ｐＨ4処理人免疫グロブリン</t>
    <phoneticPr fontId="4"/>
  </si>
  <si>
    <t>乾燥ペプシン処理人免疫グロブリン</t>
    <phoneticPr fontId="4"/>
  </si>
  <si>
    <t>乾燥ポリエチレングリコール処理
人免疫グロブリン</t>
    <phoneticPr fontId="4"/>
  </si>
  <si>
    <t>抗ＨＢs人免疫グロブリン</t>
    <phoneticPr fontId="4"/>
  </si>
  <si>
    <t>抗破傷風人免疫グロブリン</t>
    <phoneticPr fontId="4"/>
  </si>
  <si>
    <t>ツロクトコグアルファ
（遺伝子組換え）</t>
    <phoneticPr fontId="4"/>
  </si>
  <si>
    <t>第Ⅷ因子</t>
    <phoneticPr fontId="2"/>
  </si>
  <si>
    <t>ノボエイト　静注用（ノボ）</t>
    <rPh sb="6" eb="8">
      <t>ジョウチュウ</t>
    </rPh>
    <rPh sb="8" eb="9">
      <t>ヨウ</t>
    </rPh>
    <phoneticPr fontId="4"/>
  </si>
  <si>
    <t>ノナコグアルファ
（遺伝子組換え）</t>
    <phoneticPr fontId="4"/>
  </si>
  <si>
    <t>○</t>
    <phoneticPr fontId="4"/>
  </si>
  <si>
    <t>第Ⅸ因子</t>
    <phoneticPr fontId="4"/>
  </si>
  <si>
    <t>ノナコグガンマ
（遺伝子組換え）</t>
    <phoneticPr fontId="4"/>
  </si>
  <si>
    <t>リクスビス　静注用（バクスアルタ）</t>
    <rPh sb="6" eb="8">
      <t>ジョウチュウ</t>
    </rPh>
    <rPh sb="8" eb="9">
      <t>ヨウ</t>
    </rPh>
    <phoneticPr fontId="4"/>
  </si>
  <si>
    <t>○</t>
    <phoneticPr fontId="2"/>
  </si>
  <si>
    <t>皮下注</t>
    <rPh sb="0" eb="3">
      <t>ヒカチュウ</t>
    </rPh>
    <phoneticPr fontId="2"/>
  </si>
  <si>
    <t>人血清
アルブミン</t>
    <phoneticPr fontId="4"/>
  </si>
  <si>
    <t>人ハプトグロビン</t>
    <phoneticPr fontId="4"/>
  </si>
  <si>
    <t>人免疫グロブリン</t>
    <phoneticPr fontId="4"/>
  </si>
  <si>
    <t>グロブリン筋注「JB」（日血機＝田辺三菱）
グロブリン筋注「ベネシス」（日血機＝田辺三菱）
ガンマーグロブリン筋注「化血研」（化血研＝アルフレッサファーマ）
ガンマグロブリン筋注「ニチヤク」（日本製薬＝武田）　　　　　　　　　</t>
    <rPh sb="27" eb="29">
      <t>キンチュウ</t>
    </rPh>
    <rPh sb="36" eb="37">
      <t>ニチ</t>
    </rPh>
    <rPh sb="37" eb="38">
      <t>ケツ</t>
    </rPh>
    <rPh sb="38" eb="39">
      <t>キ</t>
    </rPh>
    <rPh sb="55" eb="57">
      <t>キンチュウ</t>
    </rPh>
    <rPh sb="58" eb="61">
      <t>カケツケン</t>
    </rPh>
    <rPh sb="87" eb="89">
      <t>キンチュウ</t>
    </rPh>
    <rPh sb="96" eb="98">
      <t>ニホン</t>
    </rPh>
    <rPh sb="98" eb="100">
      <t>セイヤク</t>
    </rPh>
    <rPh sb="101" eb="103">
      <t>タケダ</t>
    </rPh>
    <phoneticPr fontId="4"/>
  </si>
  <si>
    <t>ｐＨ4処理酸性人免疫グロブリン</t>
    <phoneticPr fontId="4"/>
  </si>
  <si>
    <t>ｐＨ4処理酸性人免疫グロブリン
（皮下注射）</t>
    <rPh sb="17" eb="19">
      <t>ヒカ</t>
    </rPh>
    <rPh sb="19" eb="21">
      <t>チュウシャ</t>
    </rPh>
    <phoneticPr fontId="4"/>
  </si>
  <si>
    <t>ハイゼントラ　皮下注（ＣＳＬベーリング）</t>
    <rPh sb="7" eb="10">
      <t>ヒカチュウ</t>
    </rPh>
    <phoneticPr fontId="4"/>
  </si>
  <si>
    <t>ポリエチレングリコール処理抗ＨＢs人免疫グロブリン</t>
    <phoneticPr fontId="4"/>
  </si>
  <si>
    <t>ポリエチレングリコール処理抗破傷風人免疫グロブリン</t>
    <phoneticPr fontId="4"/>
  </si>
  <si>
    <t>ポリエチレングリコール処理
人免疫グロブリン</t>
    <phoneticPr fontId="4"/>
  </si>
  <si>
    <t>ルリオクトコグアルファ
（遺伝子組換え）</t>
    <phoneticPr fontId="4"/>
  </si>
  <si>
    <t>ルリオクトコグアルファ ペゴル
（遺伝子組換え）</t>
    <phoneticPr fontId="4"/>
  </si>
  <si>
    <t>アディノベイト　注射用（バクスター）</t>
    <rPh sb="8" eb="10">
      <t>チュウシャ</t>
    </rPh>
    <rPh sb="10" eb="11">
      <t>ヨウ</t>
    </rPh>
    <phoneticPr fontId="4"/>
  </si>
  <si>
    <t>ベリプラストＰコンビセット（ＣＳＬベーリング）</t>
    <phoneticPr fontId="4"/>
  </si>
  <si>
    <t>タココンブ（ＣＳＬベーリング）　/　タコシール（ＣＳＬベーリング）</t>
    <phoneticPr fontId="4"/>
  </si>
  <si>
    <t>実施症例数</t>
    <phoneticPr fontId="2"/>
  </si>
  <si>
    <t>うち同種血併用例</t>
    <phoneticPr fontId="2"/>
  </si>
  <si>
    <t>　国内由来使用（本）</t>
    <rPh sb="1" eb="3">
      <t>コクナイ</t>
    </rPh>
    <rPh sb="3" eb="5">
      <t>ユライ</t>
    </rPh>
    <rPh sb="8" eb="9">
      <t>ホン</t>
    </rPh>
    <phoneticPr fontId="2"/>
  </si>
  <si>
    <t>　国外由来使用（本）</t>
    <rPh sb="1" eb="3">
      <t>コクガイ</t>
    </rPh>
    <rPh sb="3" eb="5">
      <t>ユライ</t>
    </rPh>
    <rPh sb="8" eb="9">
      <t>ホン</t>
    </rPh>
    <phoneticPr fontId="2"/>
  </si>
  <si>
    <t>血液凝固因子製剤他</t>
    <rPh sb="0" eb="2">
      <t>ケツエキ</t>
    </rPh>
    <rPh sb="2" eb="4">
      <t>ギョウコ</t>
    </rPh>
    <rPh sb="4" eb="6">
      <t>インシ</t>
    </rPh>
    <rPh sb="6" eb="8">
      <t>セイザイ</t>
    </rPh>
    <rPh sb="8" eb="9">
      <t>ホカ</t>
    </rPh>
    <phoneticPr fontId="2"/>
  </si>
  <si>
    <t>血液凝固因子製剤他合計</t>
    <rPh sb="8" eb="9">
      <t>ホカ</t>
    </rPh>
    <phoneticPr fontId="2"/>
  </si>
  <si>
    <t>輸血適正使用加算</t>
    <phoneticPr fontId="2"/>
  </si>
  <si>
    <t>↓</t>
    <phoneticPr fontId="2"/>
  </si>
  <si>
    <t xml:space="preserve"> 学会認定・自己血輸血看護師**</t>
    <rPh sb="1" eb="3">
      <t>ガッカイ</t>
    </rPh>
    <rPh sb="3" eb="5">
      <t>ニンテイ</t>
    </rPh>
    <rPh sb="6" eb="7">
      <t>ジ</t>
    </rPh>
    <rPh sb="7" eb="8">
      <t>オノレ</t>
    </rPh>
    <rPh sb="8" eb="9">
      <t>チ</t>
    </rPh>
    <rPh sb="9" eb="11">
      <t>ユケツ</t>
    </rPh>
    <rPh sb="11" eb="14">
      <t>カンゴシ</t>
    </rPh>
    <phoneticPr fontId="2"/>
  </si>
  <si>
    <r>
      <t xml:space="preserve">学会認定・
</t>
    </r>
    <r>
      <rPr>
        <sz val="7"/>
        <color theme="1"/>
        <rFont val="メイリオ"/>
        <family val="3"/>
        <charset val="128"/>
      </rPr>
      <t>アフェレーシスナース*</t>
    </r>
    <rPh sb="0" eb="2">
      <t>ガッカイ</t>
    </rPh>
    <rPh sb="2" eb="4">
      <t>ニンテイ</t>
    </rPh>
    <phoneticPr fontId="2"/>
  </si>
  <si>
    <r>
      <t xml:space="preserve">学会認定･
</t>
    </r>
    <r>
      <rPr>
        <sz val="6"/>
        <color theme="1"/>
        <rFont val="メイリオ"/>
        <family val="3"/>
        <charset val="128"/>
      </rPr>
      <t>アフェレー
シスナース*</t>
    </r>
    <phoneticPr fontId="2"/>
  </si>
  <si>
    <t>　   1）年代別及び男女別輸血状況</t>
    <phoneticPr fontId="2"/>
  </si>
  <si>
    <t>9.その他</t>
    <rPh sb="4" eb="5">
      <t>タ</t>
    </rPh>
    <phoneticPr fontId="2"/>
  </si>
  <si>
    <t>(2017年1月～12月)</t>
    <rPh sb="5" eb="6">
      <t>ネン</t>
    </rPh>
    <rPh sb="7" eb="8">
      <t>ガツ</t>
    </rPh>
    <rPh sb="11" eb="12">
      <t>ガツ</t>
    </rPh>
    <phoneticPr fontId="2"/>
  </si>
  <si>
    <t>（↑例：2018年1月1日の場合、20180101と入力）</t>
    <rPh sb="2" eb="3">
      <t>レイ</t>
    </rPh>
    <rPh sb="8" eb="9">
      <t>ネン</t>
    </rPh>
    <rPh sb="10" eb="11">
      <t>ガツ</t>
    </rPh>
    <rPh sb="12" eb="13">
      <t>ニチ</t>
    </rPh>
    <rPh sb="14" eb="16">
      <t>バアイ</t>
    </rPh>
    <rPh sb="26" eb="28">
      <t>ニュウリョク</t>
    </rPh>
    <phoneticPr fontId="2"/>
  </si>
  <si>
    <r>
      <rPr>
        <sz val="10"/>
        <color theme="1"/>
        <rFont val="メイリオ"/>
        <family val="3"/>
        <charset val="128"/>
      </rPr>
      <t>2017年1月1日から12月31日までに輸血管理料を取得していた場合は「有」を、そうでない場合は「無」を、さらに</t>
    </r>
    <r>
      <rPr>
        <u/>
        <sz val="10"/>
        <color theme="1"/>
        <rFont val="メイリオ"/>
        <family val="3"/>
        <charset val="128"/>
      </rPr>
      <t>2017年内に取得した場合は「新」を選択</t>
    </r>
    <r>
      <rPr>
        <sz val="10"/>
        <color theme="1"/>
        <rFont val="メイリオ"/>
        <family val="3"/>
        <charset val="128"/>
      </rPr>
      <t>してください。また、「有」及び「新」の場合には、輸血管理料の種類、及び輸血適正使用加算I、Ⅱのどちらかを選択してください。</t>
    </r>
    <r>
      <rPr>
        <u/>
        <sz val="10"/>
        <color theme="1"/>
        <rFont val="メイリオ"/>
        <family val="3"/>
        <charset val="128"/>
      </rPr>
      <t xml:space="preserve">
</t>
    </r>
    <rPh sb="60" eb="62">
      <t>ネンナイ</t>
    </rPh>
    <rPh sb="63" eb="65">
      <t>シュトク</t>
    </rPh>
    <rPh sb="67" eb="69">
      <t>バアイ</t>
    </rPh>
    <rPh sb="71" eb="72">
      <t>シン</t>
    </rPh>
    <rPh sb="89" eb="90">
      <t>オヨ</t>
    </rPh>
    <rPh sb="92" eb="93">
      <t>シン</t>
    </rPh>
    <phoneticPr fontId="2"/>
  </si>
  <si>
    <t>2）I&amp;A認定（輸血機能評価認定）状況について</t>
    <rPh sb="5" eb="7">
      <t>ニンテイ</t>
    </rPh>
    <rPh sb="8" eb="10">
      <t>ユケツ</t>
    </rPh>
    <rPh sb="10" eb="12">
      <t>キノウ</t>
    </rPh>
    <rPh sb="12" eb="14">
      <t>ヒョウカ</t>
    </rPh>
    <rPh sb="14" eb="16">
      <t>ニンテイ</t>
    </rPh>
    <rPh sb="17" eb="19">
      <t>ジョウキョウ</t>
    </rPh>
    <phoneticPr fontId="2"/>
  </si>
  <si>
    <t>◎情報公開について</t>
    <rPh sb="1" eb="3">
      <t>ジョウホウ</t>
    </rPh>
    <rPh sb="3" eb="5">
      <t>コウカイ</t>
    </rPh>
    <phoneticPr fontId="2"/>
  </si>
  <si>
    <t>情報公開の可否</t>
    <rPh sb="0" eb="2">
      <t>ジョウホウ</t>
    </rPh>
    <rPh sb="2" eb="4">
      <t>コウカイ</t>
    </rPh>
    <rPh sb="5" eb="7">
      <t>カヒ</t>
    </rPh>
    <phoneticPr fontId="2"/>
  </si>
  <si>
    <t>アンケート集計結果の報告書を作成するに当たり、上に記載された病院名等を公開してよい場合には「可」を、そうでない場合には「否」を選択してください。なお、「否」の場合でも、病院名が特定できないような形で回答内容を公開させていただきますのでご了承ください。</t>
    <rPh sb="5" eb="7">
      <t>シュウケイ</t>
    </rPh>
    <rPh sb="7" eb="9">
      <t>ケッカ</t>
    </rPh>
    <rPh sb="10" eb="13">
      <t>ホウコクショ</t>
    </rPh>
    <rPh sb="14" eb="16">
      <t>サクセイ</t>
    </rPh>
    <rPh sb="19" eb="20">
      <t>ア</t>
    </rPh>
    <rPh sb="23" eb="24">
      <t>ウエ</t>
    </rPh>
    <rPh sb="25" eb="27">
      <t>キサイ</t>
    </rPh>
    <rPh sb="30" eb="32">
      <t>ビョウイン</t>
    </rPh>
    <rPh sb="32" eb="33">
      <t>メイ</t>
    </rPh>
    <rPh sb="33" eb="34">
      <t>トウ</t>
    </rPh>
    <rPh sb="35" eb="37">
      <t>コウカイ</t>
    </rPh>
    <rPh sb="41" eb="43">
      <t>バアイ</t>
    </rPh>
    <rPh sb="46" eb="47">
      <t>カ</t>
    </rPh>
    <rPh sb="55" eb="57">
      <t>バアイ</t>
    </rPh>
    <rPh sb="60" eb="61">
      <t>ヒ</t>
    </rPh>
    <rPh sb="63" eb="65">
      <t>センタク</t>
    </rPh>
    <rPh sb="76" eb="77">
      <t>ヒ</t>
    </rPh>
    <rPh sb="79" eb="81">
      <t>バアイ</t>
    </rPh>
    <rPh sb="84" eb="86">
      <t>ビョウイン</t>
    </rPh>
    <rPh sb="86" eb="87">
      <t>メイ</t>
    </rPh>
    <rPh sb="88" eb="90">
      <t>トクテイ</t>
    </rPh>
    <rPh sb="97" eb="98">
      <t>カタチ</t>
    </rPh>
    <rPh sb="99" eb="101">
      <t>カイトウ</t>
    </rPh>
    <rPh sb="101" eb="103">
      <t>ナイヨウ</t>
    </rPh>
    <rPh sb="104" eb="106">
      <t>コウカイ</t>
    </rPh>
    <rPh sb="118" eb="120">
      <t>リョウショウ</t>
    </rPh>
    <phoneticPr fontId="2"/>
  </si>
  <si>
    <t>５）血液製剤の保管場所（複数回答可）</t>
    <rPh sb="2" eb="4">
      <t>ケツエキ</t>
    </rPh>
    <rPh sb="4" eb="6">
      <t>セイザイ</t>
    </rPh>
    <rPh sb="7" eb="9">
      <t>ホカン</t>
    </rPh>
    <rPh sb="9" eb="11">
      <t>バショ</t>
    </rPh>
    <rPh sb="12" eb="14">
      <t>フクスウ</t>
    </rPh>
    <rPh sb="14" eb="16">
      <t>カイトウ</t>
    </rPh>
    <rPh sb="16" eb="17">
      <t>カ</t>
    </rPh>
    <phoneticPr fontId="2"/>
  </si>
  <si>
    <t>６）自記温度記録計の設置</t>
    <rPh sb="2" eb="4">
      <t>ジキ</t>
    </rPh>
    <rPh sb="4" eb="6">
      <t>オンド</t>
    </rPh>
    <rPh sb="6" eb="9">
      <t>キロクケイ</t>
    </rPh>
    <rPh sb="10" eb="12">
      <t>セッチ</t>
    </rPh>
    <phoneticPr fontId="2"/>
  </si>
  <si>
    <t>８）警報装置の設置</t>
    <rPh sb="2" eb="4">
      <t>ケイホウ</t>
    </rPh>
    <rPh sb="4" eb="6">
      <t>ソウチ</t>
    </rPh>
    <rPh sb="7" eb="9">
      <t>セッチ</t>
    </rPh>
    <phoneticPr fontId="2"/>
  </si>
  <si>
    <t>９）冷蔵庫・冷凍庫の保守点検の頻度</t>
    <rPh sb="2" eb="4">
      <t>レイゾウ</t>
    </rPh>
    <rPh sb="4" eb="5">
      <t>コ</t>
    </rPh>
    <rPh sb="6" eb="9">
      <t>レイトウコ</t>
    </rPh>
    <rPh sb="10" eb="12">
      <t>ホシュ</t>
    </rPh>
    <rPh sb="12" eb="14">
      <t>テンケン</t>
    </rPh>
    <rPh sb="15" eb="17">
      <t>ヒンド</t>
    </rPh>
    <phoneticPr fontId="2"/>
  </si>
  <si>
    <t>４）輸血マニュアルの運用状況（教育訓練や周知活動を実施しているか）</t>
    <rPh sb="2" eb="4">
      <t>ユケツ</t>
    </rPh>
    <rPh sb="10" eb="12">
      <t>ウンヨウ</t>
    </rPh>
    <rPh sb="12" eb="14">
      <t>ジョウキョウ</t>
    </rPh>
    <rPh sb="15" eb="17">
      <t>キョウイク</t>
    </rPh>
    <rPh sb="17" eb="19">
      <t>クンレン</t>
    </rPh>
    <rPh sb="20" eb="22">
      <t>シュウチ</t>
    </rPh>
    <rPh sb="22" eb="24">
      <t>カツドウ</t>
    </rPh>
    <rPh sb="25" eb="27">
      <t>ジッシ</t>
    </rPh>
    <phoneticPr fontId="2"/>
  </si>
  <si>
    <t>３）輸血マニュアルの整備状況</t>
    <rPh sb="2" eb="4">
      <t>ユケツ</t>
    </rPh>
    <rPh sb="10" eb="12">
      <t>セイビ</t>
    </rPh>
    <rPh sb="12" eb="14">
      <t>ジョウキョウ</t>
    </rPh>
    <phoneticPr fontId="2"/>
  </si>
  <si>
    <t>10）払出時の運搬容器</t>
    <rPh sb="3" eb="5">
      <t>ハライダシ</t>
    </rPh>
    <rPh sb="5" eb="6">
      <t>ジ</t>
    </rPh>
    <rPh sb="7" eb="9">
      <t>ウンパン</t>
    </rPh>
    <rPh sb="9" eb="11">
      <t>ヨウキ</t>
    </rPh>
    <phoneticPr fontId="2"/>
  </si>
  <si>
    <t>11）輸血用血液製剤と血漿分画製剤の管理の一元化</t>
    <phoneticPr fontId="2"/>
  </si>
  <si>
    <t>12）輸血用血液製剤管理(簿)等</t>
    <rPh sb="3" eb="6">
      <t>ユケツヨウ</t>
    </rPh>
    <rPh sb="6" eb="8">
      <t>ケツエキ</t>
    </rPh>
    <rPh sb="8" eb="10">
      <t>セイザイ</t>
    </rPh>
    <rPh sb="10" eb="12">
      <t>カンリ</t>
    </rPh>
    <rPh sb="13" eb="14">
      <t>ボ</t>
    </rPh>
    <rPh sb="15" eb="16">
      <t>トウ</t>
    </rPh>
    <phoneticPr fontId="2"/>
  </si>
  <si>
    <t>13）輸血前後の感染症検査の実施</t>
    <rPh sb="3" eb="5">
      <t>ユケツ</t>
    </rPh>
    <rPh sb="5" eb="7">
      <t>ゼンゴ</t>
    </rPh>
    <rPh sb="8" eb="11">
      <t>カンセンショウ</t>
    </rPh>
    <rPh sb="11" eb="13">
      <t>ケンサ</t>
    </rPh>
    <rPh sb="14" eb="16">
      <t>ジッシ</t>
    </rPh>
    <phoneticPr fontId="2"/>
  </si>
  <si>
    <t>14）輸血前後の感染症検査用検体の保管</t>
    <rPh sb="3" eb="5">
      <t>ユケツ</t>
    </rPh>
    <rPh sb="5" eb="7">
      <t>ゼンゴ</t>
    </rPh>
    <rPh sb="8" eb="11">
      <t>カンセンショウ</t>
    </rPh>
    <rPh sb="11" eb="14">
      <t>ケンサヨウ</t>
    </rPh>
    <rPh sb="14" eb="16">
      <t>ケンタイ</t>
    </rPh>
    <rPh sb="17" eb="19">
      <t>ホカン</t>
    </rPh>
    <phoneticPr fontId="2"/>
  </si>
  <si>
    <t>　　なお、FFPは120が1単位、240が2単位、480が4単位として換算してください。</t>
    <rPh sb="14" eb="16">
      <t>タンイ</t>
    </rPh>
    <rPh sb="22" eb="24">
      <t>タンイ</t>
    </rPh>
    <rPh sb="30" eb="32">
      <t>タンイ</t>
    </rPh>
    <rPh sb="35" eb="37">
      <t>カンザン</t>
    </rPh>
    <phoneticPr fontId="2"/>
  </si>
  <si>
    <t>Ir-WPC-LR</t>
    <phoneticPr fontId="2"/>
  </si>
  <si>
    <t>(Ir)-WB-LR-1</t>
    <phoneticPr fontId="2"/>
  </si>
  <si>
    <t>(Ir)-WB-LR-2</t>
    <phoneticPr fontId="2"/>
  </si>
  <si>
    <t>(Ir)-RBC-LR-1</t>
    <phoneticPr fontId="2"/>
  </si>
  <si>
    <t>(Ir)-RBC-LR-2</t>
    <phoneticPr fontId="2"/>
  </si>
  <si>
    <t>(Ir)-WRC-LR-1</t>
    <phoneticPr fontId="2"/>
  </si>
  <si>
    <t>(Ir)-WRC-LR-2</t>
    <phoneticPr fontId="2"/>
  </si>
  <si>
    <t>(Ir)-FTRC-LR-1</t>
    <phoneticPr fontId="2"/>
  </si>
  <si>
    <t>(Ir)-FTRC-LR-2</t>
    <phoneticPr fontId="2"/>
  </si>
  <si>
    <t>(Ir)-PC-LR-5</t>
    <phoneticPr fontId="2"/>
  </si>
  <si>
    <t>(Ir)-PC-LR-10</t>
    <phoneticPr fontId="2"/>
  </si>
  <si>
    <t>(Ir)-PC-LR-15</t>
    <phoneticPr fontId="2"/>
  </si>
  <si>
    <t>(Ir)-PC-LR-20</t>
    <phoneticPr fontId="2"/>
  </si>
  <si>
    <t>(Ir)-PC-LR-HLA-10</t>
    <phoneticPr fontId="2"/>
  </si>
  <si>
    <t>(Ir)-PC-LR-HLA-15</t>
    <phoneticPr fontId="2"/>
  </si>
  <si>
    <t>(Ir)-PC-LR-HLA-20</t>
    <phoneticPr fontId="2"/>
  </si>
  <si>
    <t>Ir-WPC-HLA-LR</t>
    <phoneticPr fontId="2"/>
  </si>
  <si>
    <t>【使用量】</t>
    <rPh sb="1" eb="4">
      <t>シヨウリョウ</t>
    </rPh>
    <phoneticPr fontId="2"/>
  </si>
  <si>
    <t>【廃棄量】</t>
    <rPh sb="1" eb="3">
      <t>ハイキ</t>
    </rPh>
    <rPh sb="3" eb="4">
      <t>リョウ</t>
    </rPh>
    <phoneticPr fontId="2"/>
  </si>
  <si>
    <t>輸血用血液製剤使用量合計</t>
    <rPh sb="0" eb="3">
      <t>ユケツヨウ</t>
    </rPh>
    <rPh sb="3" eb="5">
      <t>ケツエキ</t>
    </rPh>
    <rPh sb="5" eb="7">
      <t>セイザイ</t>
    </rPh>
    <rPh sb="7" eb="8">
      <t>シ</t>
    </rPh>
    <rPh sb="8" eb="9">
      <t>ヨウ</t>
    </rPh>
    <rPh sb="9" eb="10">
      <t>リョウ</t>
    </rPh>
    <rPh sb="10" eb="12">
      <t>ゴウケイ</t>
    </rPh>
    <phoneticPr fontId="2"/>
  </si>
  <si>
    <t>輸血用血液製剤廃棄量合計</t>
    <rPh sb="0" eb="3">
      <t>ユケツヨウ</t>
    </rPh>
    <rPh sb="3" eb="5">
      <t>ケツエキ</t>
    </rPh>
    <rPh sb="5" eb="7">
      <t>セイザイ</t>
    </rPh>
    <rPh sb="7" eb="9">
      <t>ハイキ</t>
    </rPh>
    <rPh sb="9" eb="10">
      <t>リョウ</t>
    </rPh>
    <rPh sb="10" eb="12">
      <t>ゴウケイ</t>
    </rPh>
    <phoneticPr fontId="2"/>
  </si>
  <si>
    <t>廃棄単位数 [a]</t>
    <rPh sb="0" eb="2">
      <t>ハイキ</t>
    </rPh>
    <rPh sb="2" eb="5">
      <t>タンイスウ</t>
    </rPh>
    <phoneticPr fontId="2"/>
  </si>
  <si>
    <t>(Ir)-WB-LR-1</t>
    <phoneticPr fontId="2"/>
  </si>
  <si>
    <t>(Ir)-FTRC-LR-2</t>
    <phoneticPr fontId="2"/>
  </si>
  <si>
    <t>5 .輸血患者および輸血使用状況について</t>
    <rPh sb="3" eb="5">
      <t>ユケツ</t>
    </rPh>
    <rPh sb="5" eb="7">
      <t>カンジャ</t>
    </rPh>
    <rPh sb="10" eb="12">
      <t>ユケツ</t>
    </rPh>
    <rPh sb="12" eb="14">
      <t>シヨウ</t>
    </rPh>
    <rPh sb="14" eb="16">
      <t>ジョウキョウ</t>
    </rPh>
    <phoneticPr fontId="2"/>
  </si>
  <si>
    <t>2）診療科別輸血状況（輸血患者数）</t>
    <rPh sb="2" eb="5">
      <t>シンリョウカ</t>
    </rPh>
    <rPh sb="5" eb="6">
      <t>ベツ</t>
    </rPh>
    <rPh sb="6" eb="8">
      <t>ユケツ</t>
    </rPh>
    <rPh sb="8" eb="10">
      <t>ジョウキョウ</t>
    </rPh>
    <rPh sb="11" eb="13">
      <t>ユケツ</t>
    </rPh>
    <rPh sb="13" eb="15">
      <t>カンジャ</t>
    </rPh>
    <rPh sb="15" eb="16">
      <t>スウ</t>
    </rPh>
    <phoneticPr fontId="2"/>
  </si>
  <si>
    <t>◎回収式自己血の使用量の輸血管理部門での把握状況について</t>
    <rPh sb="1" eb="3">
      <t>カイシュウ</t>
    </rPh>
    <rPh sb="3" eb="4">
      <t>シキ</t>
    </rPh>
    <rPh sb="4" eb="7">
      <t>ジコケツ</t>
    </rPh>
    <rPh sb="8" eb="11">
      <t>シヨウリョウ</t>
    </rPh>
    <rPh sb="12" eb="14">
      <t>ユケツ</t>
    </rPh>
    <rPh sb="14" eb="16">
      <t>カンリ</t>
    </rPh>
    <rPh sb="16" eb="18">
      <t>ブモン</t>
    </rPh>
    <rPh sb="20" eb="22">
      <t>ハアク</t>
    </rPh>
    <rPh sb="22" eb="24">
      <t>ジョウキョウ</t>
    </rPh>
    <phoneticPr fontId="2"/>
  </si>
  <si>
    <t>　回収式自己血の使用量について、輸血管理部門で把握している場合は「はい」を、そうでない場合には「その他」を選択し具体的に記入をお願いします。</t>
    <rPh sb="1" eb="3">
      <t>カイシュウ</t>
    </rPh>
    <rPh sb="3" eb="4">
      <t>シキ</t>
    </rPh>
    <rPh sb="4" eb="7">
      <t>ジコケツ</t>
    </rPh>
    <rPh sb="8" eb="11">
      <t>シヨウリョウ</t>
    </rPh>
    <rPh sb="16" eb="18">
      <t>ユケツ</t>
    </rPh>
    <rPh sb="18" eb="20">
      <t>カンリ</t>
    </rPh>
    <rPh sb="20" eb="22">
      <t>ブモン</t>
    </rPh>
    <rPh sb="23" eb="25">
      <t>ハアク</t>
    </rPh>
    <rPh sb="29" eb="31">
      <t>バアイ</t>
    </rPh>
    <rPh sb="43" eb="45">
      <t>バアイ</t>
    </rPh>
    <rPh sb="50" eb="51">
      <t>タ</t>
    </rPh>
    <rPh sb="53" eb="55">
      <t>センタク</t>
    </rPh>
    <rPh sb="56" eb="59">
      <t>グタイテキ</t>
    </rPh>
    <rPh sb="60" eb="62">
      <t>キニュウ</t>
    </rPh>
    <rPh sb="64" eb="65">
      <t>ネガ</t>
    </rPh>
    <phoneticPr fontId="2"/>
  </si>
  <si>
    <t>管理部門での把握</t>
    <rPh sb="0" eb="2">
      <t>カンリ</t>
    </rPh>
    <rPh sb="2" eb="4">
      <t>ブモン</t>
    </rPh>
    <rPh sb="6" eb="8">
      <t>ハアク</t>
    </rPh>
    <phoneticPr fontId="2"/>
  </si>
  <si>
    <t>（　　　　　）</t>
    <phoneticPr fontId="2"/>
  </si>
  <si>
    <t>輸血に関するアンケート調査票（B)</t>
    <rPh sb="0" eb="2">
      <t>ユケツ</t>
    </rPh>
    <rPh sb="3" eb="4">
      <t>カン</t>
    </rPh>
    <rPh sb="11" eb="13">
      <t>チョウサ</t>
    </rPh>
    <rPh sb="13" eb="14">
      <t>ヒョウ</t>
    </rPh>
    <phoneticPr fontId="2"/>
  </si>
  <si>
    <t>輸血に関するアンケート調査票（A)</t>
    <rPh sb="0" eb="2">
      <t>ユケツ</t>
    </rPh>
    <rPh sb="3" eb="4">
      <t>カン</t>
    </rPh>
    <rPh sb="11" eb="13">
      <t>チョウサ</t>
    </rPh>
    <rPh sb="13" eb="14">
      <t>ヒョウ</t>
    </rPh>
    <phoneticPr fontId="2"/>
  </si>
  <si>
    <t>７. 血漿分画製剤使用状況（アルブミン製剤、フィブリノゲン製剤）</t>
    <rPh sb="3" eb="5">
      <t>ケッショウ</t>
    </rPh>
    <rPh sb="5" eb="7">
      <t>ブンカク</t>
    </rPh>
    <rPh sb="7" eb="9">
      <t>セイザイ</t>
    </rPh>
    <rPh sb="9" eb="11">
      <t>シヨウ</t>
    </rPh>
    <rPh sb="11" eb="13">
      <t>ジョウキョウ</t>
    </rPh>
    <rPh sb="19" eb="21">
      <t>セイザイ</t>
    </rPh>
    <rPh sb="29" eb="31">
      <t>セイザイ</t>
    </rPh>
    <phoneticPr fontId="2"/>
  </si>
  <si>
    <t>B-1. 血漿分画製剤使用状況</t>
    <rPh sb="5" eb="7">
      <t>ケッショウ</t>
    </rPh>
    <rPh sb="7" eb="9">
      <t>ブンカク</t>
    </rPh>
    <rPh sb="9" eb="11">
      <t>セイザイ</t>
    </rPh>
    <rPh sb="11" eb="13">
      <t>シヨウ</t>
    </rPh>
    <rPh sb="13" eb="15">
      <t>ジョウキョウ</t>
    </rPh>
    <phoneticPr fontId="2"/>
  </si>
  <si>
    <t>B-２. 血漿分画製剤使用状況（血液凝固因子製剤他）</t>
    <rPh sb="16" eb="18">
      <t>ケツエキ</t>
    </rPh>
    <rPh sb="18" eb="20">
      <t>ギョウコ</t>
    </rPh>
    <rPh sb="20" eb="22">
      <t>インシ</t>
    </rPh>
    <rPh sb="22" eb="24">
      <t>セイザイ</t>
    </rPh>
    <rPh sb="24" eb="25">
      <t>ホカ</t>
    </rPh>
    <phoneticPr fontId="2"/>
  </si>
  <si>
    <t>１）アルブミン製剤の使用量</t>
    <rPh sb="7" eb="9">
      <t>セイザイ</t>
    </rPh>
    <rPh sb="10" eb="13">
      <t>シヨウリョウ</t>
    </rPh>
    <phoneticPr fontId="2"/>
  </si>
  <si>
    <t>（ｇ）</t>
    <phoneticPr fontId="2"/>
  </si>
  <si>
    <t>※20%50mLのアルブミン製剤1本で10g、5%250mLのアルブミン製剤1本で12.5g、のように使用量を計算してください。</t>
    <rPh sb="14" eb="16">
      <t>セイザイ</t>
    </rPh>
    <rPh sb="17" eb="18">
      <t>ホン</t>
    </rPh>
    <rPh sb="36" eb="38">
      <t>セイザイ</t>
    </rPh>
    <rPh sb="39" eb="40">
      <t>ホン</t>
    </rPh>
    <rPh sb="51" eb="54">
      <t>シヨウリョウ</t>
    </rPh>
    <rPh sb="55" eb="57">
      <t>ケイサン</t>
    </rPh>
    <phoneticPr fontId="2"/>
  </si>
  <si>
    <t>２）フィブリノゲン製剤の使用量</t>
    <rPh sb="9" eb="11">
      <t>セイザイ</t>
    </rPh>
    <rPh sb="12" eb="15">
      <t>シヨウリョウ</t>
    </rPh>
    <phoneticPr fontId="2"/>
  </si>
  <si>
    <r>
      <t>血液製剤の使用や管理にあたって、施設で困難・問題点と感じていること、</t>
    </r>
    <r>
      <rPr>
        <u/>
        <sz val="12"/>
        <rFont val="メイリオ"/>
        <family val="3"/>
        <charset val="128"/>
      </rPr>
      <t>あったら良い</t>
    </r>
    <r>
      <rPr>
        <sz val="12"/>
        <rFont val="メイリオ"/>
        <family val="3"/>
        <charset val="128"/>
      </rPr>
      <t>と思う情報や、この「輸血に関するアンケート調査票」に対する感想・疑問、改善を要望する項目がございましたら、記入をお願いします。</t>
    </r>
    <rPh sb="0" eb="2">
      <t>ケツエキ</t>
    </rPh>
    <rPh sb="2" eb="4">
      <t>セイザイ</t>
    </rPh>
    <rPh sb="5" eb="7">
      <t>シヨウ</t>
    </rPh>
    <rPh sb="8" eb="10">
      <t>カンリ</t>
    </rPh>
    <rPh sb="16" eb="18">
      <t>シセツ</t>
    </rPh>
    <rPh sb="19" eb="21">
      <t>コンナン</t>
    </rPh>
    <rPh sb="22" eb="25">
      <t>モンダイテン</t>
    </rPh>
    <rPh sb="26" eb="27">
      <t>カン</t>
    </rPh>
    <rPh sb="38" eb="39">
      <t>ヨ</t>
    </rPh>
    <rPh sb="41" eb="42">
      <t>オモ</t>
    </rPh>
    <rPh sb="43" eb="45">
      <t>ジョウホウ</t>
    </rPh>
    <rPh sb="50" eb="52">
      <t>ユケツ</t>
    </rPh>
    <rPh sb="53" eb="54">
      <t>カン</t>
    </rPh>
    <rPh sb="61" eb="64">
      <t>チョウサヒョウ</t>
    </rPh>
    <rPh sb="66" eb="67">
      <t>タイ</t>
    </rPh>
    <rPh sb="69" eb="71">
      <t>カンソウ</t>
    </rPh>
    <rPh sb="72" eb="74">
      <t>ギモン</t>
    </rPh>
    <rPh sb="75" eb="77">
      <t>カイゼン</t>
    </rPh>
    <rPh sb="78" eb="80">
      <t>ヨウボウ</t>
    </rPh>
    <rPh sb="82" eb="84">
      <t>コウモク</t>
    </rPh>
    <phoneticPr fontId="2"/>
  </si>
  <si>
    <t>最後までご記入いただきありがとうございました。</t>
    <rPh sb="0" eb="2">
      <t>サイゴ</t>
    </rPh>
    <rPh sb="5" eb="7">
      <t>キニュウ</t>
    </rPh>
    <phoneticPr fontId="2"/>
  </si>
  <si>
    <t>２）外来輸血後の患者観察（有害事象への対応）</t>
    <rPh sb="2" eb="4">
      <t>ガイライ</t>
    </rPh>
    <rPh sb="4" eb="6">
      <t>ユケツ</t>
    </rPh>
    <rPh sb="6" eb="7">
      <t>ゴ</t>
    </rPh>
    <rPh sb="8" eb="10">
      <t>カンジャ</t>
    </rPh>
    <rPh sb="10" eb="12">
      <t>カンサツ</t>
    </rPh>
    <rPh sb="13" eb="15">
      <t>ユウガイ</t>
    </rPh>
    <rPh sb="15" eb="17">
      <t>ジショウ</t>
    </rPh>
    <rPh sb="19" eb="21">
      <t>タイオウ</t>
    </rPh>
    <phoneticPr fontId="2"/>
  </si>
  <si>
    <t>３）在宅輸血の実施</t>
    <rPh sb="2" eb="4">
      <t>ザイタク</t>
    </rPh>
    <rPh sb="4" eb="6">
      <t>ユケツ</t>
    </rPh>
    <rPh sb="7" eb="9">
      <t>ジッシ</t>
    </rPh>
    <phoneticPr fontId="2"/>
  </si>
  <si>
    <t>４）在宅輸血時の患者観察（有害事象への対応）</t>
    <rPh sb="2" eb="4">
      <t>ザイタク</t>
    </rPh>
    <rPh sb="4" eb="6">
      <t>ユケツ</t>
    </rPh>
    <rPh sb="6" eb="7">
      <t>ジ</t>
    </rPh>
    <rPh sb="8" eb="10">
      <t>カンジャ</t>
    </rPh>
    <rPh sb="10" eb="12">
      <t>カンサツ</t>
    </rPh>
    <rPh sb="13" eb="15">
      <t>ユウガイ</t>
    </rPh>
    <rPh sb="15" eb="17">
      <t>ジショウ</t>
    </rPh>
    <rPh sb="19" eb="21">
      <t>タイオウ</t>
    </rPh>
    <phoneticPr fontId="2"/>
  </si>
  <si>
    <t>５）外来輸血または在宅輸血を実施している患者の主な診療科</t>
    <rPh sb="2" eb="4">
      <t>ガイライ</t>
    </rPh>
    <rPh sb="4" eb="6">
      <t>ユケツ</t>
    </rPh>
    <rPh sb="9" eb="11">
      <t>ザイタク</t>
    </rPh>
    <rPh sb="11" eb="13">
      <t>ユケツ</t>
    </rPh>
    <rPh sb="14" eb="16">
      <t>ジッシ</t>
    </rPh>
    <rPh sb="20" eb="22">
      <t>カンジャ</t>
    </rPh>
    <rPh sb="23" eb="24">
      <t>オモ</t>
    </rPh>
    <rPh sb="25" eb="28">
      <t>シンリョウカ</t>
    </rPh>
    <phoneticPr fontId="2"/>
  </si>
  <si>
    <t>７）記録の頻度</t>
    <rPh sb="2" eb="4">
      <t>キロク</t>
    </rPh>
    <rPh sb="5" eb="7">
      <t>ヒンド</t>
    </rPh>
    <phoneticPr fontId="2"/>
  </si>
  <si>
    <t>血液内科</t>
    <rPh sb="0" eb="2">
      <t>ケツエキ</t>
    </rPh>
    <rPh sb="2" eb="4">
      <t>ナイカ</t>
    </rPh>
    <phoneticPr fontId="2"/>
  </si>
  <si>
    <t>3.輸血用血液製剤の保管方法、管理（指針等）および輸血マニュアルについて</t>
    <rPh sb="4" eb="5">
      <t>ヨウ</t>
    </rPh>
    <rPh sb="5" eb="7">
      <t>ケツエキ</t>
    </rPh>
    <rPh sb="7" eb="9">
      <t>セイザイ</t>
    </rPh>
    <rPh sb="25" eb="27">
      <t>ユケツ</t>
    </rPh>
    <phoneticPr fontId="2"/>
  </si>
</sst>
</file>

<file path=xl/styles.xml><?xml version="1.0" encoding="utf-8"?>
<styleSheet xmlns="http://schemas.openxmlformats.org/spreadsheetml/2006/main">
  <numFmts count="9">
    <numFmt numFmtId="176" formatCode="_(* #,##0_);_(* \(#,##0\);_(* &quot;-&quot;_);_(@_)"/>
    <numFmt numFmtId="177" formatCode="####&quot;年&quot;##&quot;月&quot;##&quot;日&quot;"/>
    <numFmt numFmtId="178" formatCode="#&quot;人&quot;"/>
    <numFmt numFmtId="179" formatCode="#&quot;例&quot;"/>
    <numFmt numFmtId="180" formatCode="#\(\U\)"/>
    <numFmt numFmtId="181" formatCode="#&quot;回/年&quot;"/>
    <numFmt numFmtId="182" formatCode="#,##0.0;[Red]\-#,##0.0"/>
    <numFmt numFmtId="183" formatCode="0.0%"/>
    <numFmt numFmtId="184" formatCode="#&quot;(mL)&quot;"/>
  </numFmts>
  <fonts count="9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6"/>
      <name val="ＭＳ Ｐゴシック"/>
      <family val="3"/>
      <charset val="128"/>
    </font>
    <font>
      <sz val="11"/>
      <color indexed="8"/>
      <name val="ＭＳ Ｐゴシック"/>
      <family val="3"/>
      <charset val="128"/>
    </font>
    <font>
      <sz val="10"/>
      <color theme="1"/>
      <name val="メイリオ"/>
      <family val="3"/>
      <charset val="128"/>
    </font>
    <font>
      <sz val="16"/>
      <color theme="1"/>
      <name val="メイリオ"/>
      <family val="3"/>
      <charset val="128"/>
    </font>
    <font>
      <sz val="12"/>
      <color theme="1"/>
      <name val="メイリオ"/>
      <family val="3"/>
      <charset val="128"/>
    </font>
    <font>
      <sz val="14"/>
      <color theme="1"/>
      <name val="メイリオ"/>
      <family val="3"/>
      <charset val="128"/>
    </font>
    <font>
      <sz val="7.5"/>
      <color theme="1"/>
      <name val="メイリオ"/>
      <family val="3"/>
      <charset val="128"/>
    </font>
    <font>
      <sz val="11"/>
      <name val="ＭＳ Ｐゴシック"/>
      <family val="3"/>
      <charset val="128"/>
    </font>
    <font>
      <sz val="10.5"/>
      <name val="ＭＳ 明朝"/>
      <family val="1"/>
      <charset val="128"/>
    </font>
    <font>
      <sz val="10"/>
      <name val="ＭＳ 明朝"/>
      <family val="1"/>
      <charset val="128"/>
    </font>
    <font>
      <sz val="10"/>
      <name val="ＭＳ Ｐ明朝"/>
      <family val="1"/>
      <charset val="128"/>
    </font>
    <font>
      <sz val="10"/>
      <color rgb="FFFF0000"/>
      <name val="ＭＳ 明朝"/>
      <family val="1"/>
      <charset val="128"/>
    </font>
    <font>
      <sz val="11"/>
      <color rgb="FFFF0000"/>
      <name val="ＭＳ Ｐゴシック"/>
      <family val="3"/>
      <charset val="128"/>
    </font>
    <font>
      <sz val="16"/>
      <color theme="1"/>
      <name val="ＭＳ 明朝"/>
      <family val="1"/>
      <charset val="128"/>
    </font>
    <font>
      <sz val="11"/>
      <color theme="1"/>
      <name val="ＭＳ 明朝"/>
      <family val="1"/>
      <charset val="128"/>
    </font>
    <font>
      <sz val="10"/>
      <color theme="1"/>
      <name val="ＭＳ 明朝"/>
      <family val="1"/>
      <charset val="128"/>
    </font>
    <font>
      <sz val="15"/>
      <color theme="1"/>
      <name val="ＭＳ 明朝"/>
      <family val="1"/>
      <charset val="128"/>
    </font>
    <font>
      <b/>
      <sz val="11"/>
      <color theme="1"/>
      <name val="メイリオ"/>
      <family val="3"/>
      <charset val="128"/>
    </font>
    <font>
      <sz val="13"/>
      <color theme="1"/>
      <name val="メイリオ"/>
      <family val="3"/>
      <charset val="128"/>
    </font>
    <font>
      <b/>
      <sz val="15"/>
      <color theme="1"/>
      <name val="メイリオ"/>
      <family val="3"/>
      <charset val="128"/>
    </font>
    <font>
      <b/>
      <sz val="13"/>
      <color theme="1"/>
      <name val="メイリオ"/>
      <family val="3"/>
      <charset val="128"/>
    </font>
    <font>
      <b/>
      <sz val="13"/>
      <color rgb="FFFF0000"/>
      <name val="メイリオ"/>
      <family val="3"/>
      <charset val="128"/>
    </font>
    <font>
      <sz val="15"/>
      <color theme="1"/>
      <name val="メイリオ"/>
      <family val="3"/>
      <charset val="128"/>
    </font>
    <font>
      <sz val="13"/>
      <color theme="1"/>
      <name val="ＭＳ 明朝"/>
      <family val="1"/>
      <charset val="128"/>
    </font>
    <font>
      <sz val="40"/>
      <color theme="1"/>
      <name val="メイリオ"/>
      <family val="3"/>
      <charset val="128"/>
    </font>
    <font>
      <sz val="40"/>
      <color theme="1"/>
      <name val="ＭＳ 明朝"/>
      <family val="1"/>
      <charset val="128"/>
    </font>
    <font>
      <b/>
      <sz val="16"/>
      <color theme="1"/>
      <name val="ＭＳ 明朝"/>
      <family val="1"/>
      <charset val="128"/>
    </font>
    <font>
      <sz val="15"/>
      <color rgb="FFFF0000"/>
      <name val="メイリオ"/>
      <family val="3"/>
      <charset val="128"/>
    </font>
    <font>
      <b/>
      <sz val="15"/>
      <color rgb="FFFF0000"/>
      <name val="メイリオ"/>
      <family val="3"/>
      <charset val="128"/>
    </font>
    <font>
      <sz val="13"/>
      <name val="メイリオ"/>
      <family val="3"/>
      <charset val="128"/>
    </font>
    <font>
      <b/>
      <sz val="14"/>
      <color theme="1"/>
      <name val="メイリオ"/>
      <family val="3"/>
      <charset val="128"/>
    </font>
    <font>
      <b/>
      <sz val="14"/>
      <color rgb="FFFF0000"/>
      <name val="メイリオ"/>
      <family val="3"/>
      <charset val="128"/>
    </font>
    <font>
      <sz val="14"/>
      <color theme="1"/>
      <name val="ＭＳ 明朝"/>
      <family val="1"/>
      <charset val="128"/>
    </font>
    <font>
      <sz val="13"/>
      <color rgb="FFFF0000"/>
      <name val="メイリオ"/>
      <family val="3"/>
      <charset val="128"/>
    </font>
    <font>
      <b/>
      <sz val="12"/>
      <color theme="1"/>
      <name val="メイリオ"/>
      <family val="3"/>
      <charset val="128"/>
    </font>
    <font>
      <sz val="12"/>
      <color theme="1"/>
      <name val="ＭＳ 明朝"/>
      <family val="1"/>
      <charset val="128"/>
    </font>
    <font>
      <sz val="12"/>
      <color theme="1"/>
      <name val="ＭＳ Ｐゴシック"/>
      <family val="3"/>
      <charset val="128"/>
      <scheme val="minor"/>
    </font>
    <font>
      <sz val="9"/>
      <color theme="1"/>
      <name val="メイリオ"/>
      <family val="3"/>
      <charset val="128"/>
    </font>
    <font>
      <b/>
      <sz val="9"/>
      <color theme="1"/>
      <name val="メイリオ"/>
      <family val="3"/>
      <charset val="128"/>
    </font>
    <font>
      <b/>
      <sz val="10"/>
      <color theme="1"/>
      <name val="メイリオ"/>
      <family val="3"/>
      <charset val="128"/>
    </font>
    <font>
      <sz val="10"/>
      <color rgb="FFFF0000"/>
      <name val="メイリオ"/>
      <family val="3"/>
      <charset val="128"/>
    </font>
    <font>
      <sz val="10"/>
      <name val="メイリオ"/>
      <family val="3"/>
      <charset val="128"/>
    </font>
    <font>
      <sz val="10"/>
      <color rgb="FFFF3300"/>
      <name val="メイリオ"/>
      <family val="3"/>
      <charset val="128"/>
    </font>
    <font>
      <b/>
      <sz val="10"/>
      <name val="メイリオ"/>
      <family val="3"/>
      <charset val="128"/>
    </font>
    <font>
      <sz val="10.5"/>
      <color theme="1"/>
      <name val="メイリオ"/>
      <family val="3"/>
      <charset val="128"/>
    </font>
    <font>
      <sz val="13"/>
      <color rgb="FFFF0000"/>
      <name val="ＭＳ 明朝"/>
      <family val="1"/>
      <charset val="128"/>
    </font>
    <font>
      <sz val="12"/>
      <color rgb="FFFF0000"/>
      <name val="メイリオ"/>
      <family val="3"/>
      <charset val="128"/>
    </font>
    <font>
      <b/>
      <sz val="12"/>
      <color rgb="FFFF0000"/>
      <name val="メイリオ"/>
      <family val="3"/>
      <charset val="128"/>
    </font>
    <font>
      <u val="double"/>
      <sz val="12"/>
      <color theme="1"/>
      <name val="メイリオ"/>
      <family val="3"/>
      <charset val="128"/>
    </font>
    <font>
      <b/>
      <u val="double"/>
      <sz val="12"/>
      <color theme="1"/>
      <name val="メイリオ"/>
      <family val="3"/>
      <charset val="128"/>
    </font>
    <font>
      <sz val="8"/>
      <color theme="1"/>
      <name val="メイリオ"/>
      <family val="3"/>
      <charset val="128"/>
    </font>
    <font>
      <b/>
      <sz val="8"/>
      <color theme="1"/>
      <name val="メイリオ"/>
      <family val="3"/>
      <charset val="128"/>
    </font>
    <font>
      <b/>
      <sz val="18"/>
      <color theme="1"/>
      <name val="メイリオ"/>
      <family val="3"/>
      <charset val="128"/>
    </font>
    <font>
      <b/>
      <sz val="12"/>
      <name val="メイリオ"/>
      <family val="3"/>
      <charset val="128"/>
    </font>
    <font>
      <sz val="9"/>
      <color rgb="FF000000"/>
      <name val="MS UI Gothic"/>
      <family val="3"/>
      <charset val="128"/>
    </font>
    <font>
      <sz val="6.5"/>
      <color theme="1"/>
      <name val="メイリオ"/>
      <family val="3"/>
      <charset val="128"/>
    </font>
    <font>
      <sz val="11"/>
      <color rgb="FFFF0000"/>
      <name val="ＭＳ Ｐゴシック"/>
      <family val="2"/>
      <charset val="128"/>
      <scheme val="minor"/>
    </font>
    <font>
      <sz val="14"/>
      <name val="ＭＳ ゴシック"/>
      <family val="3"/>
      <charset val="128"/>
    </font>
    <font>
      <sz val="11"/>
      <name val="ＭＳ ゴシック"/>
      <family val="3"/>
      <charset val="128"/>
    </font>
    <font>
      <sz val="10"/>
      <color rgb="FFFF0000"/>
      <name val="ＭＳ Ｐ明朝"/>
      <family val="1"/>
      <charset val="128"/>
    </font>
    <font>
      <sz val="11"/>
      <name val="ＭＳ Ｐゴシック"/>
      <family val="2"/>
      <charset val="128"/>
      <scheme val="minor"/>
    </font>
    <font>
      <sz val="11"/>
      <color theme="1"/>
      <name val="ＭＳ ゴシック"/>
      <family val="3"/>
      <charset val="128"/>
    </font>
    <font>
      <sz val="10"/>
      <name val="ＭＳ ゴシック"/>
      <family val="3"/>
      <charset val="128"/>
    </font>
    <font>
      <sz val="7"/>
      <color theme="1"/>
      <name val="メイリオ"/>
      <family val="3"/>
      <charset val="128"/>
    </font>
    <font>
      <b/>
      <u/>
      <sz val="10"/>
      <color theme="1"/>
      <name val="メイリオ"/>
      <family val="3"/>
      <charset val="128"/>
    </font>
    <font>
      <sz val="9"/>
      <name val="メイリオ"/>
      <family val="3"/>
      <charset val="128"/>
    </font>
    <font>
      <sz val="11"/>
      <name val="メイリオ"/>
      <family val="3"/>
      <charset val="128"/>
    </font>
    <font>
      <u/>
      <sz val="10"/>
      <color theme="1"/>
      <name val="メイリオ"/>
      <family val="3"/>
      <charset val="128"/>
    </font>
    <font>
      <b/>
      <sz val="10"/>
      <color rgb="FFFF0000"/>
      <name val="メイリオ"/>
      <family val="3"/>
      <charset val="128"/>
    </font>
    <font>
      <b/>
      <u/>
      <sz val="11"/>
      <color theme="1"/>
      <name val="メイリオ"/>
      <family val="3"/>
      <charset val="128"/>
    </font>
    <font>
      <sz val="14"/>
      <name val="メイリオ"/>
      <family val="3"/>
      <charset val="128"/>
    </font>
    <font>
      <b/>
      <sz val="14"/>
      <name val="メイリオ"/>
      <family val="3"/>
      <charset val="128"/>
    </font>
    <font>
      <b/>
      <u/>
      <sz val="10"/>
      <name val="メイリオ"/>
      <family val="3"/>
      <charset val="128"/>
    </font>
    <font>
      <b/>
      <sz val="10"/>
      <color theme="4"/>
      <name val="メイリオ"/>
      <family val="3"/>
      <charset val="128"/>
    </font>
    <font>
      <b/>
      <sz val="10"/>
      <color rgb="FFFF8BFF"/>
      <name val="メイリオ"/>
      <family val="3"/>
      <charset val="128"/>
    </font>
    <font>
      <sz val="15"/>
      <name val="メイリオ"/>
      <family val="3"/>
      <charset val="128"/>
    </font>
    <font>
      <sz val="9"/>
      <color theme="1"/>
      <name val="ＭＳ 明朝"/>
      <family val="1"/>
      <charset val="128"/>
    </font>
    <font>
      <b/>
      <sz val="13"/>
      <name val="メイリオ"/>
      <family val="3"/>
      <charset val="128"/>
    </font>
    <font>
      <sz val="16"/>
      <color rgb="FFFF0000"/>
      <name val="メイリオ"/>
      <family val="3"/>
      <charset val="128"/>
    </font>
    <font>
      <b/>
      <u/>
      <sz val="11"/>
      <color theme="3" tint="0.39997558519241921"/>
      <name val="メイリオ"/>
      <family val="3"/>
      <charset val="128"/>
    </font>
    <font>
      <b/>
      <u/>
      <sz val="10"/>
      <color theme="3" tint="0.39997558519241921"/>
      <name val="メイリオ"/>
      <family val="3"/>
      <charset val="128"/>
    </font>
    <font>
      <sz val="12"/>
      <name val="メイリオ"/>
      <family val="3"/>
      <charset val="128"/>
    </font>
    <font>
      <b/>
      <u/>
      <sz val="10"/>
      <color theme="4"/>
      <name val="メイリオ"/>
      <family val="3"/>
      <charset val="128"/>
    </font>
    <font>
      <b/>
      <u/>
      <sz val="9"/>
      <name val="メイリオ"/>
      <family val="3"/>
      <charset val="128"/>
    </font>
    <font>
      <sz val="10"/>
      <color theme="1"/>
      <name val="ＭＳ Ｐゴシック"/>
      <family val="2"/>
      <charset val="128"/>
      <scheme val="minor"/>
    </font>
    <font>
      <sz val="7"/>
      <name val="メイリオ"/>
      <family val="3"/>
      <charset val="128"/>
    </font>
    <font>
      <u/>
      <sz val="12"/>
      <name val="メイリオ"/>
      <family val="3"/>
      <charset val="128"/>
    </font>
    <font>
      <sz val="6"/>
      <color theme="1"/>
      <name val="メイリオ"/>
      <family val="3"/>
      <charset val="128"/>
    </font>
    <font>
      <b/>
      <sz val="16"/>
      <name val="メイリオ"/>
      <family val="3"/>
      <charset val="128"/>
    </font>
    <font>
      <sz val="11"/>
      <color rgb="FFFF0000"/>
      <name val="メイリオ"/>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CFF"/>
        <bgColor indexed="64"/>
      </patternFill>
    </fill>
  </fills>
  <borders count="174">
    <border>
      <left/>
      <right/>
      <top/>
      <bottom/>
      <diagonal/>
    </border>
    <border>
      <left/>
      <right/>
      <top/>
      <bottom style="thin">
        <color auto="1"/>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thin">
        <color auto="1"/>
      </right>
      <top style="thin">
        <color auto="1"/>
      </top>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hair">
        <color auto="1"/>
      </left>
      <right style="thin">
        <color auto="1"/>
      </right>
      <top/>
      <bottom style="thin">
        <color auto="1"/>
      </bottom>
      <diagonal/>
    </border>
    <border>
      <left style="hair">
        <color auto="1"/>
      </left>
      <right style="thin">
        <color indexed="64"/>
      </right>
      <top/>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hair">
        <color auto="1"/>
      </left>
      <right/>
      <top/>
      <bottom style="hair">
        <color auto="1"/>
      </bottom>
      <diagonal/>
    </border>
    <border>
      <left style="thin">
        <color auto="1"/>
      </left>
      <right style="hair">
        <color auto="1"/>
      </right>
      <top/>
      <bottom style="hair">
        <color auto="1"/>
      </bottom>
      <diagonal/>
    </border>
    <border>
      <left style="thin">
        <color indexed="64"/>
      </left>
      <right/>
      <top style="hair">
        <color indexed="64"/>
      </top>
      <bottom style="hair">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hair">
        <color auto="1"/>
      </left>
      <right/>
      <top style="hair">
        <color auto="1"/>
      </top>
      <bottom/>
      <diagonal/>
    </border>
    <border>
      <left/>
      <right style="hair">
        <color auto="1"/>
      </right>
      <top style="hair">
        <color auto="1"/>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hair">
        <color auto="1"/>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hair">
        <color auto="1"/>
      </right>
      <top/>
      <bottom/>
      <diagonal/>
    </border>
    <border>
      <left/>
      <right style="hair">
        <color auto="1"/>
      </right>
      <top/>
      <bottom/>
      <diagonal/>
    </border>
    <border>
      <left/>
      <right style="thin">
        <color auto="1"/>
      </right>
      <top style="thin">
        <color auto="1"/>
      </top>
      <bottom style="hair">
        <color auto="1"/>
      </bottom>
      <diagonal/>
    </border>
    <border>
      <left/>
      <right style="hair">
        <color auto="1"/>
      </right>
      <top style="thin">
        <color auto="1"/>
      </top>
      <bottom/>
      <diagonal/>
    </border>
    <border>
      <left/>
      <right style="thin">
        <color auto="1"/>
      </right>
      <top style="hair">
        <color auto="1"/>
      </top>
      <bottom style="hair">
        <color auto="1"/>
      </bottom>
      <diagonal/>
    </border>
    <border>
      <left/>
      <right/>
      <top style="thin">
        <color indexed="64"/>
      </top>
      <bottom style="hair">
        <color indexed="64"/>
      </bottom>
      <diagonal/>
    </border>
    <border>
      <left style="thin">
        <color indexed="64"/>
      </left>
      <right/>
      <top style="hair">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auto="1"/>
      </bottom>
      <diagonal/>
    </border>
    <border>
      <left style="hair">
        <color auto="1"/>
      </left>
      <right style="medium">
        <color indexed="64"/>
      </right>
      <top style="hair">
        <color auto="1"/>
      </top>
      <bottom style="hair">
        <color auto="1"/>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right style="hair">
        <color auto="1"/>
      </right>
      <top style="hair">
        <color auto="1"/>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hair">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medium">
        <color indexed="64"/>
      </top>
      <bottom style="medium">
        <color indexed="64"/>
      </bottom>
      <diagonal/>
    </border>
    <border>
      <left style="thin">
        <color auto="1"/>
      </left>
      <right/>
      <top style="hair">
        <color auto="1"/>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right style="hair">
        <color auto="1"/>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auto="1"/>
      </left>
      <right/>
      <top/>
      <bottom/>
      <diagonal/>
    </border>
    <border>
      <left style="hair">
        <color auto="1"/>
      </left>
      <right style="thin">
        <color indexed="64"/>
      </right>
      <top style="hair">
        <color auto="1"/>
      </top>
      <bottom style="thin">
        <color auto="1"/>
      </bottom>
      <diagonal/>
    </border>
    <border>
      <left style="hair">
        <color auto="1"/>
      </left>
      <right style="thin">
        <color indexed="64"/>
      </right>
      <top style="hair">
        <color auto="1"/>
      </top>
      <bottom style="hair">
        <color auto="1"/>
      </bottom>
      <diagonal/>
    </border>
    <border>
      <left style="hair">
        <color indexed="64"/>
      </left>
      <right style="thin">
        <color indexed="64"/>
      </right>
      <top style="thin">
        <color indexed="64"/>
      </top>
      <bottom style="thin">
        <color indexed="64"/>
      </bottom>
      <diagonal/>
    </border>
    <border>
      <left style="hair">
        <color auto="1"/>
      </left>
      <right style="thin">
        <color indexed="64"/>
      </right>
      <top style="hair">
        <color auto="1"/>
      </top>
      <bottom style="medium">
        <color indexed="64"/>
      </bottom>
      <diagonal/>
    </border>
    <border>
      <left/>
      <right style="thin">
        <color indexed="64"/>
      </right>
      <top/>
      <bottom style="hair">
        <color auto="1"/>
      </bottom>
      <diagonal/>
    </border>
    <border>
      <left style="medium">
        <color indexed="64"/>
      </left>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diagonal/>
    </border>
    <border>
      <left style="hair">
        <color auto="1"/>
      </left>
      <right/>
      <top style="medium">
        <color indexed="64"/>
      </top>
      <bottom style="medium">
        <color indexed="64"/>
      </bottom>
      <diagonal/>
    </border>
    <border>
      <left style="hair">
        <color theme="1"/>
      </left>
      <right/>
      <top style="medium">
        <color indexed="64"/>
      </top>
      <bottom style="medium">
        <color indexed="64"/>
      </bottom>
      <diagonal/>
    </border>
    <border>
      <left style="hair">
        <color indexed="64"/>
      </left>
      <right style="thin">
        <color indexed="64"/>
      </right>
      <top style="thin">
        <color auto="1"/>
      </top>
      <bottom/>
      <diagonal/>
    </border>
    <border>
      <left style="thin">
        <color indexed="64"/>
      </left>
      <right style="thin">
        <color indexed="64"/>
      </right>
      <top style="hair">
        <color auto="1"/>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right style="thin">
        <color indexed="64"/>
      </right>
      <top style="hair">
        <color auto="1"/>
      </top>
      <bottom/>
      <diagonal/>
    </border>
    <border>
      <left/>
      <right style="hair">
        <color theme="1"/>
      </right>
      <top style="medium">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auto="1"/>
      </right>
      <top style="hair">
        <color auto="1"/>
      </top>
      <bottom style="medium">
        <color indexed="64"/>
      </bottom>
      <diagonal/>
    </border>
    <border>
      <left style="thin">
        <color auto="1"/>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hair">
        <color auto="1"/>
      </top>
      <bottom style="thin">
        <color auto="1"/>
      </bottom>
      <diagonal/>
    </border>
    <border>
      <left style="hair">
        <color auto="1"/>
      </left>
      <right style="medium">
        <color indexed="64"/>
      </right>
      <top style="thin">
        <color indexed="64"/>
      </top>
      <bottom style="thin">
        <color indexed="64"/>
      </bottom>
      <diagonal/>
    </border>
    <border>
      <left style="thin">
        <color indexed="64"/>
      </left>
      <right style="hair">
        <color auto="1"/>
      </right>
      <top/>
      <bottom style="medium">
        <color indexed="64"/>
      </bottom>
      <diagonal/>
    </border>
    <border>
      <left style="hair">
        <color auto="1"/>
      </left>
      <right style="medium">
        <color indexed="64"/>
      </right>
      <top/>
      <bottom style="medium">
        <color indexed="64"/>
      </bottom>
      <diagonal/>
    </border>
    <border>
      <left style="hair">
        <color auto="1"/>
      </left>
      <right style="medium">
        <color indexed="64"/>
      </right>
      <top style="thin">
        <color indexed="64"/>
      </top>
      <bottom style="hair">
        <color auto="1"/>
      </bottom>
      <diagonal/>
    </border>
    <border>
      <left style="thin">
        <color auto="1"/>
      </left>
      <right style="hair">
        <color auto="1"/>
      </right>
      <top style="hair">
        <color auto="1"/>
      </top>
      <bottom/>
      <diagonal/>
    </border>
    <border>
      <left style="hair">
        <color auto="1"/>
      </left>
      <right style="medium">
        <color indexed="64"/>
      </right>
      <top style="hair">
        <color auto="1"/>
      </top>
      <bottom/>
      <diagonal/>
    </border>
    <border>
      <left style="hair">
        <color auto="1"/>
      </left>
      <right style="medium">
        <color indexed="64"/>
      </right>
      <top style="medium">
        <color indexed="64"/>
      </top>
      <bottom style="hair">
        <color auto="1"/>
      </bottom>
      <diagonal/>
    </border>
    <border>
      <left/>
      <right style="medium">
        <color theme="9"/>
      </right>
      <top/>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style="medium">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dashed">
        <color indexed="64"/>
      </right>
      <top/>
      <bottom/>
      <diagonal/>
    </border>
    <border>
      <left style="dashed">
        <color indexed="64"/>
      </left>
      <right style="dashed">
        <color indexed="64"/>
      </right>
      <top/>
      <bottom/>
      <diagonal/>
    </border>
    <border>
      <left style="dashed">
        <color indexed="64"/>
      </left>
      <right style="medium">
        <color indexed="64"/>
      </right>
      <top/>
      <bottom/>
      <diagonal/>
    </border>
    <border>
      <left style="medium">
        <color indexed="64"/>
      </left>
      <right style="medium">
        <color indexed="64"/>
      </right>
      <top/>
      <bottom/>
      <diagonal/>
    </border>
    <border diagonalUp="1">
      <left style="thin">
        <color auto="1"/>
      </left>
      <right/>
      <top style="hair">
        <color auto="1"/>
      </top>
      <bottom style="thin">
        <color indexed="64"/>
      </bottom>
      <diagonal style="thin">
        <color auto="1"/>
      </diagonal>
    </border>
    <border diagonalUp="1">
      <left/>
      <right style="thin">
        <color indexed="64"/>
      </right>
      <top style="hair">
        <color auto="1"/>
      </top>
      <bottom style="thin">
        <color indexed="64"/>
      </bottom>
      <diagonal style="thin">
        <color auto="1"/>
      </diagonal>
    </border>
    <border diagonalUp="1">
      <left style="thin">
        <color auto="1"/>
      </left>
      <right/>
      <top style="hair">
        <color auto="1"/>
      </top>
      <bottom style="hair">
        <color auto="1"/>
      </bottom>
      <diagonal style="thin">
        <color auto="1"/>
      </diagonal>
    </border>
    <border diagonalUp="1">
      <left/>
      <right style="thin">
        <color indexed="64"/>
      </right>
      <top style="hair">
        <color auto="1"/>
      </top>
      <bottom style="hair">
        <color auto="1"/>
      </bottom>
      <diagonal style="thin">
        <color auto="1"/>
      </diagonal>
    </border>
    <border diagonalUp="1">
      <left style="thin">
        <color auto="1"/>
      </left>
      <right/>
      <top style="thin">
        <color indexed="64"/>
      </top>
      <bottom style="hair">
        <color auto="1"/>
      </bottom>
      <diagonal style="thin">
        <color auto="1"/>
      </diagonal>
    </border>
    <border diagonalUp="1">
      <left/>
      <right style="thin">
        <color indexed="64"/>
      </right>
      <top style="thin">
        <color indexed="64"/>
      </top>
      <bottom style="hair">
        <color auto="1"/>
      </bottom>
      <diagonal style="thin">
        <color auto="1"/>
      </diagonal>
    </border>
    <border>
      <left/>
      <right style="thin">
        <color indexed="64"/>
      </right>
      <top style="medium">
        <color indexed="64"/>
      </top>
      <bottom/>
      <diagonal/>
    </border>
    <border>
      <left/>
      <right style="hair">
        <color auto="1"/>
      </right>
      <top style="medium">
        <color indexed="64"/>
      </top>
      <bottom style="hair">
        <color auto="1"/>
      </bottom>
      <diagonal/>
    </border>
    <border>
      <left style="hair">
        <color auto="1"/>
      </left>
      <right style="thin">
        <color indexed="64"/>
      </right>
      <top style="medium">
        <color indexed="64"/>
      </top>
      <bottom style="hair">
        <color auto="1"/>
      </bottom>
      <diagonal/>
    </border>
  </borders>
  <cellStyleXfs count="6">
    <xf numFmtId="0" fontId="0" fillId="0" borderId="0">
      <alignment vertical="center"/>
    </xf>
    <xf numFmtId="38" fontId="1" fillId="0" borderId="0" applyFont="0" applyFill="0" applyBorder="0" applyAlignment="0" applyProtection="0">
      <alignment vertical="center"/>
    </xf>
    <xf numFmtId="0" fontId="5" fillId="0" borderId="0"/>
    <xf numFmtId="176" fontId="5" fillId="0" borderId="0" applyFont="0" applyFill="0" applyBorder="0" applyAlignment="0" applyProtection="0"/>
    <xf numFmtId="0" fontId="11" fillId="0" borderId="0">
      <alignment vertical="center"/>
    </xf>
    <xf numFmtId="9" fontId="1" fillId="0" borderId="0" applyFont="0" applyFill="0" applyBorder="0" applyAlignment="0" applyProtection="0">
      <alignment vertical="center"/>
    </xf>
  </cellStyleXfs>
  <cellXfs count="1180">
    <xf numFmtId="0" fontId="0" fillId="0" borderId="0" xfId="0">
      <alignment vertical="center"/>
    </xf>
    <xf numFmtId="0" fontId="3" fillId="0" borderId="0" xfId="0" applyFont="1">
      <alignment vertical="center"/>
    </xf>
    <xf numFmtId="0" fontId="3" fillId="0" borderId="0" xfId="0" quotePrefix="1" applyFont="1">
      <alignment vertical="center"/>
    </xf>
    <xf numFmtId="0" fontId="3" fillId="0" borderId="0" xfId="0" applyFont="1" applyAlignment="1">
      <alignment horizontal="left" vertical="center" indent="2"/>
    </xf>
    <xf numFmtId="0" fontId="3" fillId="0" borderId="0" xfId="0" applyFont="1" applyAlignment="1">
      <alignment vertical="center"/>
    </xf>
    <xf numFmtId="0" fontId="10" fillId="0" borderId="0" xfId="0" applyFont="1">
      <alignment vertical="center"/>
    </xf>
    <xf numFmtId="0" fontId="10" fillId="0" borderId="31" xfId="0" applyFont="1" applyBorder="1">
      <alignment vertical="center"/>
    </xf>
    <xf numFmtId="0" fontId="10" fillId="0" borderId="32" xfId="0" applyFont="1" applyBorder="1">
      <alignment vertical="center"/>
    </xf>
    <xf numFmtId="0" fontId="10" fillId="0" borderId="59" xfId="0" applyFont="1" applyBorder="1">
      <alignment vertical="center"/>
    </xf>
    <xf numFmtId="0" fontId="10" fillId="0" borderId="67" xfId="0" applyFont="1" applyBorder="1">
      <alignment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68" xfId="0" applyFont="1" applyBorder="1">
      <alignment vertical="center"/>
    </xf>
    <xf numFmtId="0" fontId="10" fillId="0" borderId="69" xfId="0" applyFont="1" applyBorder="1">
      <alignment vertical="center"/>
    </xf>
    <xf numFmtId="0" fontId="10" fillId="0" borderId="68" xfId="0" applyFont="1" applyBorder="1" applyAlignment="1">
      <alignment vertical="center" shrinkToFit="1"/>
    </xf>
    <xf numFmtId="0" fontId="10" fillId="0" borderId="69" xfId="0" applyFont="1" applyBorder="1" applyAlignment="1">
      <alignment vertical="center" shrinkToFit="1"/>
    </xf>
    <xf numFmtId="0" fontId="10" fillId="0" borderId="27" xfId="0" applyFont="1" applyBorder="1" applyAlignment="1">
      <alignment vertical="center" shrinkToFit="1"/>
    </xf>
    <xf numFmtId="0" fontId="10" fillId="0" borderId="55" xfId="0" applyFont="1" applyBorder="1" applyAlignment="1">
      <alignment horizontal="center" vertical="center" wrapText="1"/>
    </xf>
    <xf numFmtId="0" fontId="12" fillId="0" borderId="0" xfId="4" applyFont="1" applyAlignment="1">
      <alignment horizontal="justify" vertical="center"/>
    </xf>
    <xf numFmtId="0" fontId="11" fillId="0" borderId="0" xfId="4">
      <alignment vertical="center"/>
    </xf>
    <xf numFmtId="0" fontId="11" fillId="0" borderId="0" xfId="4" applyAlignment="1">
      <alignment horizontal="right" vertical="center"/>
    </xf>
    <xf numFmtId="0" fontId="12" fillId="0" borderId="0" xfId="4" applyFont="1" applyAlignment="1">
      <alignment vertical="center"/>
    </xf>
    <xf numFmtId="0" fontId="13" fillId="0" borderId="41" xfId="4" applyFont="1" applyBorder="1" applyAlignment="1">
      <alignment vertical="center"/>
    </xf>
    <xf numFmtId="0" fontId="18" fillId="0" borderId="0" xfId="0" applyFont="1">
      <alignment vertical="center"/>
    </xf>
    <xf numFmtId="0" fontId="8" fillId="0" borderId="0" xfId="0" applyFont="1">
      <alignment vertical="center"/>
    </xf>
    <xf numFmtId="0" fontId="22" fillId="0" borderId="0" xfId="0" applyFont="1">
      <alignment vertical="center"/>
    </xf>
    <xf numFmtId="0" fontId="7" fillId="0" borderId="0" xfId="0" applyFont="1">
      <alignment vertical="center"/>
    </xf>
    <xf numFmtId="0" fontId="24" fillId="0" borderId="0" xfId="0" applyFont="1">
      <alignment vertical="center"/>
    </xf>
    <xf numFmtId="0" fontId="26" fillId="0" borderId="0" xfId="0" applyFont="1" applyFill="1" applyBorder="1">
      <alignment vertical="center"/>
    </xf>
    <xf numFmtId="0" fontId="23" fillId="0" borderId="0" xfId="0" applyFont="1">
      <alignment vertical="center"/>
    </xf>
    <xf numFmtId="0" fontId="20" fillId="0" borderId="0" xfId="0" applyFont="1">
      <alignment vertical="center"/>
    </xf>
    <xf numFmtId="0" fontId="26" fillId="0" borderId="0" xfId="0" applyFont="1">
      <alignment vertical="center"/>
    </xf>
    <xf numFmtId="0" fontId="26" fillId="0" borderId="0" xfId="0" applyFont="1" applyAlignment="1">
      <alignment vertical="center"/>
    </xf>
    <xf numFmtId="0" fontId="26" fillId="0" borderId="0" xfId="0" applyFont="1" applyFill="1">
      <alignment vertical="center"/>
    </xf>
    <xf numFmtId="0" fontId="26" fillId="0" borderId="0" xfId="0" applyFont="1" applyBorder="1">
      <alignment vertical="center"/>
    </xf>
    <xf numFmtId="0" fontId="26" fillId="0" borderId="0" xfId="0" applyFont="1" applyAlignment="1">
      <alignment vertical="center" wrapText="1"/>
    </xf>
    <xf numFmtId="0" fontId="22" fillId="0" borderId="0" xfId="0" applyFont="1" applyBorder="1">
      <alignment vertical="center"/>
    </xf>
    <xf numFmtId="0" fontId="20" fillId="0" borderId="0" xfId="0" applyFont="1" applyBorder="1">
      <alignment vertical="center"/>
    </xf>
    <xf numFmtId="0" fontId="28" fillId="0" borderId="0" xfId="0" applyFont="1">
      <alignment vertical="center"/>
    </xf>
    <xf numFmtId="0" fontId="28" fillId="0" borderId="0" xfId="0" applyFont="1" applyBorder="1">
      <alignment vertical="center"/>
    </xf>
    <xf numFmtId="0" fontId="29" fillId="0" borderId="0" xfId="0" applyFont="1">
      <alignment vertical="center"/>
    </xf>
    <xf numFmtId="0" fontId="17" fillId="0" borderId="0" xfId="0" applyFont="1">
      <alignment vertical="center"/>
    </xf>
    <xf numFmtId="0" fontId="30" fillId="0" borderId="0" xfId="0" applyFont="1">
      <alignment vertical="center"/>
    </xf>
    <xf numFmtId="0" fontId="7" fillId="0" borderId="0" xfId="0" applyFont="1" applyBorder="1">
      <alignment vertical="center"/>
    </xf>
    <xf numFmtId="0" fontId="7" fillId="0" borderId="0" xfId="0" applyFont="1" applyBorder="1" applyAlignment="1">
      <alignment horizontal="center" vertical="center"/>
    </xf>
    <xf numFmtId="0" fontId="20" fillId="0" borderId="0" xfId="0" applyFont="1" applyFill="1" applyBorder="1" applyAlignment="1">
      <alignment vertical="center"/>
    </xf>
    <xf numFmtId="0" fontId="31" fillId="0" borderId="0" xfId="0" applyFont="1" applyBorder="1" applyAlignment="1">
      <alignment vertical="center"/>
    </xf>
    <xf numFmtId="0" fontId="26" fillId="0" borderId="0" xfId="0" applyFont="1" applyBorder="1" applyAlignment="1">
      <alignment horizontal="center" vertical="center"/>
    </xf>
    <xf numFmtId="0" fontId="26" fillId="0" borderId="0" xfId="0" applyFont="1" applyFill="1" applyBorder="1" applyAlignment="1">
      <alignment vertical="center"/>
    </xf>
    <xf numFmtId="0" fontId="26" fillId="2" borderId="2" xfId="0" applyFont="1" applyFill="1" applyBorder="1">
      <alignment vertical="center"/>
    </xf>
    <xf numFmtId="0" fontId="26" fillId="2" borderId="0" xfId="0" applyFont="1" applyFill="1" applyBorder="1">
      <alignment vertical="center"/>
    </xf>
    <xf numFmtId="0" fontId="26" fillId="2" borderId="1" xfId="0" applyFont="1" applyFill="1" applyBorder="1">
      <alignment vertical="center"/>
    </xf>
    <xf numFmtId="0" fontId="32" fillId="0" borderId="1" xfId="0" applyFont="1" applyBorder="1" applyAlignment="1">
      <alignment vertical="center"/>
    </xf>
    <xf numFmtId="0" fontId="26" fillId="0" borderId="0" xfId="0" applyFont="1" applyFill="1" applyBorder="1" applyAlignment="1">
      <alignment horizontal="center" vertical="center"/>
    </xf>
    <xf numFmtId="38" fontId="26" fillId="0" borderId="0" xfId="1" applyFont="1" applyFill="1" applyBorder="1" applyAlignment="1">
      <alignment horizontal="center" vertical="center" shrinkToFit="1"/>
    </xf>
    <xf numFmtId="182" fontId="26" fillId="0" borderId="0" xfId="1" applyNumberFormat="1" applyFont="1" applyFill="1" applyBorder="1" applyAlignment="1">
      <alignment horizontal="center" vertical="center" shrinkToFit="1"/>
    </xf>
    <xf numFmtId="38" fontId="26" fillId="3" borderId="0" xfId="1" applyFont="1" applyFill="1" applyBorder="1" applyAlignment="1">
      <alignment horizontal="center" vertical="center" shrinkToFit="1"/>
    </xf>
    <xf numFmtId="38" fontId="26" fillId="0" borderId="0" xfId="1" applyFont="1" applyBorder="1" applyAlignment="1">
      <alignment horizontal="center" vertical="center" shrinkToFit="1"/>
    </xf>
    <xf numFmtId="0" fontId="20" fillId="0" borderId="0" xfId="0" applyFont="1" applyFill="1" applyBorder="1" applyAlignment="1">
      <alignment vertical="top" wrapText="1"/>
    </xf>
    <xf numFmtId="180" fontId="26" fillId="0" borderId="0" xfId="0" applyNumberFormat="1" applyFont="1" applyFill="1" applyBorder="1" applyAlignment="1">
      <alignment vertical="center" shrinkToFit="1"/>
    </xf>
    <xf numFmtId="0" fontId="22" fillId="0" borderId="0" xfId="0" applyFont="1" applyFill="1">
      <alignment vertical="center"/>
    </xf>
    <xf numFmtId="0" fontId="22" fillId="0" borderId="0" xfId="0" applyFont="1" applyFill="1" applyBorder="1" applyAlignment="1">
      <alignment vertical="center"/>
    </xf>
    <xf numFmtId="0" fontId="27" fillId="0" borderId="0" xfId="0" applyFont="1" applyFill="1" applyBorder="1">
      <alignment vertical="center"/>
    </xf>
    <xf numFmtId="0" fontId="22" fillId="0" borderId="0" xfId="0" applyFont="1" applyFill="1" applyBorder="1">
      <alignment vertical="center"/>
    </xf>
    <xf numFmtId="0" fontId="22" fillId="0" borderId="0" xfId="0" applyFont="1" applyBorder="1" applyAlignment="1">
      <alignment horizontal="center" vertical="center"/>
    </xf>
    <xf numFmtId="0" fontId="22" fillId="0" borderId="0" xfId="0" applyFont="1" applyBorder="1" applyAlignment="1">
      <alignment vertical="center"/>
    </xf>
    <xf numFmtId="0" fontId="22" fillId="0" borderId="0" xfId="0" applyFont="1" applyBorder="1" applyAlignment="1">
      <alignment horizontal="center" vertical="center"/>
    </xf>
    <xf numFmtId="38" fontId="22" fillId="0" borderId="0" xfId="1" applyFont="1" applyFill="1" applyBorder="1" applyAlignment="1">
      <alignment horizontal="center" vertical="center" shrinkToFit="1"/>
    </xf>
    <xf numFmtId="182" fontId="22" fillId="0" borderId="0" xfId="1" applyNumberFormat="1" applyFont="1" applyFill="1" applyBorder="1" applyAlignment="1">
      <alignment horizontal="center" vertical="center" shrinkToFit="1"/>
    </xf>
    <xf numFmtId="38" fontId="22" fillId="3" borderId="0" xfId="1" applyFont="1" applyFill="1" applyBorder="1" applyAlignment="1">
      <alignment horizontal="center" vertical="center" shrinkToFit="1"/>
    </xf>
    <xf numFmtId="38" fontId="22" fillId="0" borderId="0" xfId="1" applyFont="1" applyBorder="1" applyAlignment="1">
      <alignment horizontal="center" vertical="center" shrinkToFit="1"/>
    </xf>
    <xf numFmtId="0" fontId="8" fillId="0" borderId="5" xfId="0" applyFont="1" applyBorder="1">
      <alignment vertical="center"/>
    </xf>
    <xf numFmtId="0" fontId="8" fillId="0" borderId="39" xfId="0" applyFont="1" applyBorder="1" applyAlignment="1">
      <alignment horizontal="center" vertical="center"/>
    </xf>
    <xf numFmtId="0" fontId="8" fillId="0" borderId="9" xfId="0" applyFont="1" applyBorder="1" applyAlignment="1">
      <alignment horizontal="center" vertical="center"/>
    </xf>
    <xf numFmtId="0" fontId="9" fillId="0" borderId="0" xfId="0" applyFont="1">
      <alignment vertical="center"/>
    </xf>
    <xf numFmtId="0" fontId="34" fillId="0" borderId="0" xfId="0" applyFont="1">
      <alignment vertical="center"/>
    </xf>
    <xf numFmtId="0" fontId="9" fillId="3" borderId="0" xfId="0" applyFont="1" applyFill="1" applyBorder="1">
      <alignment vertical="center"/>
    </xf>
    <xf numFmtId="0" fontId="35" fillId="3" borderId="0" xfId="0" applyFont="1" applyFill="1" applyBorder="1">
      <alignment vertical="center"/>
    </xf>
    <xf numFmtId="0" fontId="34" fillId="2" borderId="28" xfId="0" applyFont="1" applyFill="1" applyBorder="1" applyAlignment="1">
      <alignment vertical="center"/>
    </xf>
    <xf numFmtId="0" fontId="9" fillId="2" borderId="28" xfId="0" applyFont="1" applyFill="1" applyBorder="1">
      <alignment vertical="center"/>
    </xf>
    <xf numFmtId="0" fontId="9" fillId="2" borderId="24" xfId="0" applyFont="1" applyFill="1" applyBorder="1">
      <alignment vertical="center"/>
    </xf>
    <xf numFmtId="0" fontId="9" fillId="0" borderId="0" xfId="0" applyFont="1" applyBorder="1">
      <alignment vertical="center"/>
    </xf>
    <xf numFmtId="0" fontId="36" fillId="0" borderId="0" xfId="0" applyFont="1">
      <alignment vertical="center"/>
    </xf>
    <xf numFmtId="0" fontId="9" fillId="2" borderId="23" xfId="0" applyFont="1" applyFill="1" applyBorder="1" applyAlignment="1">
      <alignment vertical="center"/>
    </xf>
    <xf numFmtId="0" fontId="9" fillId="2" borderId="28" xfId="0" applyFont="1" applyFill="1" applyBorder="1" applyAlignment="1">
      <alignment vertical="center"/>
    </xf>
    <xf numFmtId="0" fontId="9" fillId="2" borderId="28" xfId="0" applyFont="1" applyFill="1" applyBorder="1" applyAlignment="1">
      <alignment horizontal="center" vertical="center"/>
    </xf>
    <xf numFmtId="0" fontId="9" fillId="2" borderId="24" xfId="0" applyFont="1" applyFill="1" applyBorder="1" applyAlignment="1">
      <alignment horizontal="center" vertical="center"/>
    </xf>
    <xf numFmtId="0" fontId="9" fillId="0" borderId="31" xfId="0" applyFont="1" applyFill="1" applyBorder="1">
      <alignment vertical="center"/>
    </xf>
    <xf numFmtId="0" fontId="37" fillId="0" borderId="0" xfId="0" applyFont="1" applyBorder="1" applyAlignment="1">
      <alignment horizontal="center" vertical="center"/>
    </xf>
    <xf numFmtId="0" fontId="22" fillId="0" borderId="0" xfId="0" applyFont="1" applyFill="1" applyBorder="1" applyAlignment="1">
      <alignment horizontal="right" vertical="center"/>
    </xf>
    <xf numFmtId="0" fontId="22" fillId="2" borderId="2" xfId="0" applyFont="1" applyFill="1" applyBorder="1" applyAlignment="1">
      <alignment vertical="center"/>
    </xf>
    <xf numFmtId="0" fontId="22" fillId="2" borderId="1" xfId="0" applyFont="1" applyFill="1" applyBorder="1" applyAlignment="1">
      <alignment vertical="center"/>
    </xf>
    <xf numFmtId="0" fontId="33" fillId="2" borderId="2" xfId="0" applyFont="1" applyFill="1" applyBorder="1" applyAlignment="1">
      <alignment vertical="center"/>
    </xf>
    <xf numFmtId="0" fontId="33" fillId="2" borderId="1" xfId="0" applyFont="1" applyFill="1" applyBorder="1" applyAlignment="1">
      <alignment vertical="center"/>
    </xf>
    <xf numFmtId="0" fontId="8" fillId="0" borderId="0" xfId="0" applyFont="1" applyBorder="1">
      <alignment vertical="center"/>
    </xf>
    <xf numFmtId="0" fontId="8" fillId="0" borderId="0" xfId="0" applyFont="1" applyFill="1" applyBorder="1" applyAlignment="1">
      <alignment horizontal="left" vertical="center"/>
    </xf>
    <xf numFmtId="0" fontId="8" fillId="0" borderId="0" xfId="0" applyFont="1" applyAlignment="1">
      <alignment vertical="top"/>
    </xf>
    <xf numFmtId="0" fontId="8" fillId="2" borderId="23" xfId="0" applyFont="1" applyFill="1" applyBorder="1" applyAlignment="1">
      <alignment vertical="center"/>
    </xf>
    <xf numFmtId="0" fontId="8" fillId="2" borderId="28" xfId="0" applyFont="1" applyFill="1" applyBorder="1" applyAlignment="1">
      <alignment vertical="center"/>
    </xf>
    <xf numFmtId="0" fontId="8" fillId="0" borderId="0" xfId="0" applyFont="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40" fillId="0" borderId="0" xfId="0" applyFont="1">
      <alignment vertical="center"/>
    </xf>
    <xf numFmtId="0" fontId="8" fillId="2" borderId="77" xfId="0" applyFont="1" applyFill="1" applyBorder="1" applyAlignment="1">
      <alignment vertical="center"/>
    </xf>
    <xf numFmtId="0" fontId="8" fillId="2" borderId="78" xfId="0" applyFont="1" applyFill="1" applyBorder="1" applyAlignment="1">
      <alignment vertical="center"/>
    </xf>
    <xf numFmtId="0" fontId="8" fillId="2" borderId="78" xfId="0" applyFont="1" applyFill="1" applyBorder="1" applyAlignment="1">
      <alignment horizontal="center" vertical="center"/>
    </xf>
    <xf numFmtId="0" fontId="8" fillId="2" borderId="41" xfId="0" applyFont="1" applyFill="1" applyBorder="1" applyAlignment="1">
      <alignment vertical="center"/>
    </xf>
    <xf numFmtId="0" fontId="39" fillId="0" borderId="0" xfId="0" applyFont="1" applyAlignment="1">
      <alignment vertical="center"/>
    </xf>
    <xf numFmtId="0" fontId="8" fillId="0" borderId="0" xfId="0" applyFont="1" applyFill="1">
      <alignment vertical="center"/>
    </xf>
    <xf numFmtId="0" fontId="8" fillId="0" borderId="0" xfId="0" applyFont="1" applyAlignment="1">
      <alignment vertical="center"/>
    </xf>
    <xf numFmtId="0" fontId="8" fillId="0" borderId="0" xfId="0" applyFont="1" applyFill="1" applyBorder="1" applyAlignment="1">
      <alignment vertical="center"/>
    </xf>
    <xf numFmtId="0" fontId="9" fillId="0" borderId="0" xfId="0" applyFont="1" applyFill="1">
      <alignment vertical="center"/>
    </xf>
    <xf numFmtId="0" fontId="36" fillId="0" borderId="0" xfId="0" applyFont="1" applyFill="1" applyBorder="1" applyAlignment="1">
      <alignment vertical="top"/>
    </xf>
    <xf numFmtId="0" fontId="19" fillId="0" borderId="0" xfId="0" applyFont="1" applyBorder="1">
      <alignment vertical="center"/>
    </xf>
    <xf numFmtId="0" fontId="6" fillId="0" borderId="0" xfId="0" applyFont="1" applyBorder="1">
      <alignment vertical="center"/>
    </xf>
    <xf numFmtId="0" fontId="6" fillId="0" borderId="0" xfId="0" applyFont="1" applyFill="1" applyBorder="1">
      <alignment vertical="center"/>
    </xf>
    <xf numFmtId="0" fontId="22" fillId="2" borderId="30" xfId="0" applyFont="1" applyFill="1" applyBorder="1" applyAlignment="1">
      <alignment vertical="center"/>
    </xf>
    <xf numFmtId="0" fontId="22" fillId="2" borderId="32" xfId="0" applyFont="1" applyFill="1" applyBorder="1" applyAlignment="1">
      <alignment vertical="center"/>
    </xf>
    <xf numFmtId="0" fontId="6" fillId="0" borderId="0" xfId="0" applyFont="1">
      <alignment vertical="center"/>
    </xf>
    <xf numFmtId="0" fontId="6" fillId="0" borderId="0" xfId="0" applyFont="1" applyBorder="1" applyAlignment="1">
      <alignment vertical="center"/>
    </xf>
    <xf numFmtId="0" fontId="44" fillId="0" borderId="0" xfId="0" applyFont="1" applyBorder="1" applyAlignment="1">
      <alignment vertical="center"/>
    </xf>
    <xf numFmtId="0" fontId="19" fillId="0" borderId="0" xfId="0" applyFont="1" applyFill="1" applyBorder="1" applyAlignment="1">
      <alignment vertical="center"/>
    </xf>
    <xf numFmtId="0" fontId="6" fillId="0" borderId="0" xfId="0" applyFont="1" applyBorder="1" applyAlignment="1">
      <alignment vertical="center" shrinkToFit="1"/>
    </xf>
    <xf numFmtId="0" fontId="44" fillId="0" borderId="0" xfId="0" applyFont="1" applyBorder="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shrinkToFit="1"/>
    </xf>
    <xf numFmtId="177" fontId="6" fillId="0" borderId="0" xfId="0" applyNumberFormat="1" applyFont="1" applyFill="1" applyBorder="1" applyAlignment="1">
      <alignment horizontal="center" vertical="center"/>
    </xf>
    <xf numFmtId="0" fontId="6" fillId="0" borderId="0" xfId="0" applyFont="1" applyBorder="1" applyAlignment="1">
      <alignment horizontal="center" vertical="top"/>
    </xf>
    <xf numFmtId="178" fontId="6" fillId="0" borderId="0" xfId="0" applyNumberFormat="1" applyFont="1" applyFill="1" applyBorder="1" applyAlignment="1">
      <alignment horizontal="center" vertical="center"/>
    </xf>
    <xf numFmtId="180" fontId="6" fillId="0" borderId="0" xfId="0" applyNumberFormat="1" applyFont="1" applyFill="1" applyBorder="1" applyAlignment="1">
      <alignment horizontal="center" vertical="center" shrinkToFit="1"/>
    </xf>
    <xf numFmtId="0" fontId="26" fillId="0" borderId="0" xfId="0" applyNumberFormat="1" applyFont="1" applyBorder="1">
      <alignment vertical="center"/>
    </xf>
    <xf numFmtId="0" fontId="6" fillId="0" borderId="0" xfId="0" applyFont="1" applyFill="1" applyBorder="1" applyAlignment="1">
      <alignment horizontal="left" vertical="center"/>
    </xf>
    <xf numFmtId="0" fontId="36" fillId="0" borderId="1" xfId="0" applyFont="1" applyBorder="1">
      <alignment vertical="center"/>
    </xf>
    <xf numFmtId="0" fontId="3" fillId="0" borderId="0" xfId="0" applyFont="1" applyBorder="1" applyAlignment="1">
      <alignment vertical="center"/>
    </xf>
    <xf numFmtId="0" fontId="38" fillId="0" borderId="0" xfId="0" applyFont="1" applyFill="1" applyBorder="1">
      <alignment vertical="center"/>
    </xf>
    <xf numFmtId="0" fontId="38" fillId="0" borderId="0" xfId="0" applyFont="1" applyFill="1" applyBorder="1" applyAlignment="1">
      <alignment vertical="center"/>
    </xf>
    <xf numFmtId="0" fontId="3" fillId="0" borderId="0" xfId="0" applyFont="1" applyFill="1" applyBorder="1">
      <alignment vertical="center"/>
    </xf>
    <xf numFmtId="0" fontId="21"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22" fillId="0" borderId="0" xfId="0" applyFont="1" applyAlignment="1">
      <alignment horizontal="left" vertical="center" wrapText="1"/>
    </xf>
    <xf numFmtId="0" fontId="38" fillId="0" borderId="0" xfId="0" applyFont="1" applyAlignment="1">
      <alignment vertical="center"/>
    </xf>
    <xf numFmtId="0" fontId="3" fillId="3" borderId="0" xfId="0" applyFont="1" applyFill="1" applyBorder="1">
      <alignment vertical="center"/>
    </xf>
    <xf numFmtId="0" fontId="36" fillId="0" borderId="0" xfId="0" applyFont="1" applyFill="1" applyBorder="1" applyAlignment="1">
      <alignment horizontal="left" vertical="top"/>
    </xf>
    <xf numFmtId="0" fontId="46" fillId="0" borderId="0" xfId="0" applyFont="1" applyBorder="1" applyAlignment="1">
      <alignment vertical="center"/>
    </xf>
    <xf numFmtId="180" fontId="6" fillId="0" borderId="0" xfId="0" applyNumberFormat="1" applyFont="1" applyFill="1" applyBorder="1" applyAlignment="1">
      <alignment vertical="center" shrinkToFit="1"/>
    </xf>
    <xf numFmtId="178" fontId="24" fillId="0" borderId="0" xfId="0" applyNumberFormat="1" applyFont="1" applyBorder="1">
      <alignment vertical="center"/>
    </xf>
    <xf numFmtId="178" fontId="24" fillId="0" borderId="0" xfId="0" applyNumberFormat="1" applyFont="1" applyBorder="1" applyAlignment="1">
      <alignment vertical="center"/>
    </xf>
    <xf numFmtId="0" fontId="19" fillId="0" borderId="0" xfId="0" applyFont="1" applyBorder="1" applyAlignment="1">
      <alignment vertical="center"/>
    </xf>
    <xf numFmtId="0" fontId="3" fillId="0" borderId="0" xfId="0" applyFont="1" applyBorder="1">
      <alignment vertical="center"/>
    </xf>
    <xf numFmtId="0" fontId="6" fillId="0" borderId="0" xfId="0" applyFont="1" applyBorder="1" applyAlignment="1">
      <alignment horizontal="center" vertical="center"/>
    </xf>
    <xf numFmtId="0" fontId="19" fillId="0" borderId="0" xfId="0" applyFont="1" applyBorder="1" applyAlignment="1">
      <alignment horizontal="center" vertical="center"/>
    </xf>
    <xf numFmtId="0" fontId="3" fillId="0" borderId="0" xfId="0" applyFont="1" applyFill="1" applyBorder="1" applyAlignment="1">
      <alignment horizontal="center" vertical="center"/>
    </xf>
    <xf numFmtId="0" fontId="43" fillId="0" borderId="0" xfId="0" applyFont="1" applyBorder="1" applyAlignment="1">
      <alignment horizontal="center" vertical="center"/>
    </xf>
    <xf numFmtId="0" fontId="44" fillId="0" borderId="0" xfId="0" applyFont="1" applyBorder="1" applyAlignment="1">
      <alignment horizontal="center" vertical="center"/>
    </xf>
    <xf numFmtId="0" fontId="23"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38" fillId="0" borderId="0" xfId="0" applyFont="1" applyFill="1" applyBorder="1" applyAlignment="1">
      <alignment horizontal="center" vertical="center"/>
    </xf>
    <xf numFmtId="0" fontId="6" fillId="0" borderId="0" xfId="0" applyFont="1" applyFill="1" applyBorder="1" applyAlignment="1">
      <alignment vertical="center"/>
    </xf>
    <xf numFmtId="0" fontId="48" fillId="0" borderId="0" xfId="0" applyFont="1" applyFill="1" applyBorder="1" applyAlignment="1">
      <alignment vertical="center"/>
    </xf>
    <xf numFmtId="0" fontId="49" fillId="0" borderId="0" xfId="0" applyFont="1" applyBorder="1" applyAlignment="1">
      <alignment horizontal="center" vertical="center"/>
    </xf>
    <xf numFmtId="0" fontId="45" fillId="0" borderId="0" xfId="0" applyFont="1" applyBorder="1" applyAlignment="1">
      <alignment horizontal="center" vertical="center"/>
    </xf>
    <xf numFmtId="0" fontId="26" fillId="0" borderId="0" xfId="0" applyFont="1" applyBorder="1" applyAlignment="1">
      <alignment horizontal="center" vertical="center" shrinkToFit="1"/>
    </xf>
    <xf numFmtId="0" fontId="26" fillId="0" borderId="0" xfId="0" applyFont="1" applyFill="1" applyBorder="1" applyAlignment="1">
      <alignment horizontal="right" vertical="center"/>
    </xf>
    <xf numFmtId="0" fontId="6" fillId="0" borderId="0" xfId="0" applyFont="1" applyBorder="1" applyAlignment="1">
      <alignment horizontal="left" vertical="center"/>
    </xf>
    <xf numFmtId="0" fontId="47" fillId="0" borderId="0" xfId="0" applyFont="1" applyBorder="1" applyAlignment="1">
      <alignment horizontal="center" vertical="center"/>
    </xf>
    <xf numFmtId="0" fontId="3" fillId="2" borderId="4" xfId="0" applyFont="1" applyFill="1" applyBorder="1" applyAlignment="1">
      <alignment vertical="center"/>
    </xf>
    <xf numFmtId="0" fontId="37" fillId="0" borderId="2" xfId="0" applyFont="1" applyBorder="1" applyAlignment="1">
      <alignment vertical="center"/>
    </xf>
    <xf numFmtId="0" fontId="37" fillId="0" borderId="1" xfId="0" applyFont="1" applyBorder="1" applyAlignment="1">
      <alignment vertical="center"/>
    </xf>
    <xf numFmtId="0" fontId="6" fillId="2" borderId="20" xfId="0" applyFont="1" applyFill="1" applyBorder="1" applyAlignment="1">
      <alignment horizontal="center" vertical="center" wrapText="1"/>
    </xf>
    <xf numFmtId="0" fontId="6" fillId="2" borderId="76" xfId="0" applyFont="1" applyFill="1" applyBorder="1" applyAlignment="1">
      <alignment horizontal="center" vertical="center"/>
    </xf>
    <xf numFmtId="0" fontId="6" fillId="2" borderId="29" xfId="0" applyFont="1" applyFill="1" applyBorder="1" applyAlignment="1">
      <alignment horizontal="center" vertical="center"/>
    </xf>
    <xf numFmtId="0" fontId="8" fillId="0" borderId="0" xfId="0" applyFont="1" applyBorder="1" applyAlignment="1">
      <alignment horizontal="center" vertical="center"/>
    </xf>
    <xf numFmtId="0" fontId="6" fillId="0" borderId="0" xfId="0" applyFont="1" applyBorder="1" applyAlignment="1">
      <alignment horizontal="center" vertical="center"/>
    </xf>
    <xf numFmtId="0" fontId="8" fillId="2" borderId="28" xfId="0" applyFont="1" applyFill="1" applyBorder="1" applyAlignment="1">
      <alignment horizontal="center" vertical="center"/>
    </xf>
    <xf numFmtId="0" fontId="3" fillId="0" borderId="0" xfId="0" applyFont="1" applyFill="1" applyBorder="1" applyAlignment="1">
      <alignment horizontal="center" vertical="center"/>
    </xf>
    <xf numFmtId="0" fontId="39" fillId="0" borderId="0" xfId="0" applyFont="1">
      <alignment vertical="center"/>
    </xf>
    <xf numFmtId="0" fontId="8" fillId="2" borderId="30" xfId="0" applyFont="1" applyFill="1" applyBorder="1">
      <alignment vertical="center"/>
    </xf>
    <xf numFmtId="0" fontId="8" fillId="2" borderId="2" xfId="0" applyFont="1" applyFill="1" applyBorder="1">
      <alignment vertical="center"/>
    </xf>
    <xf numFmtId="0" fontId="8" fillId="2" borderId="99" xfId="0" applyFont="1" applyFill="1" applyBorder="1">
      <alignment vertical="center"/>
    </xf>
    <xf numFmtId="0" fontId="8" fillId="2" borderId="0" xfId="0" applyFont="1" applyFill="1" applyBorder="1">
      <alignment vertical="center"/>
    </xf>
    <xf numFmtId="0" fontId="8" fillId="2" borderId="32" xfId="0" applyFont="1" applyFill="1" applyBorder="1">
      <alignment vertical="center"/>
    </xf>
    <xf numFmtId="0" fontId="8" fillId="2" borderId="1" xfId="0" applyFont="1" applyFill="1" applyBorder="1">
      <alignment vertical="center"/>
    </xf>
    <xf numFmtId="0" fontId="8" fillId="0" borderId="0" xfId="0" applyFont="1" applyFill="1" applyBorder="1" applyAlignment="1">
      <alignment vertical="top" wrapText="1"/>
    </xf>
    <xf numFmtId="0" fontId="8" fillId="2" borderId="34"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8" xfId="0" applyFont="1" applyFill="1" applyBorder="1" applyAlignment="1">
      <alignment horizontal="right" vertical="center"/>
    </xf>
    <xf numFmtId="0" fontId="8" fillId="2" borderId="24" xfId="0" applyFont="1" applyFill="1" applyBorder="1" applyAlignment="1">
      <alignment vertical="center"/>
    </xf>
    <xf numFmtId="0" fontId="51" fillId="0" borderId="0" xfId="0" applyFont="1" applyFill="1" applyBorder="1" applyAlignment="1">
      <alignment horizontal="center" vertical="center"/>
    </xf>
    <xf numFmtId="177" fontId="8" fillId="0" borderId="0" xfId="0" applyNumberFormat="1" applyFont="1" applyFill="1" applyBorder="1" applyAlignment="1">
      <alignment vertical="center"/>
    </xf>
    <xf numFmtId="0" fontId="50" fillId="0" borderId="0" xfId="0" applyFont="1" applyBorder="1" applyAlignment="1">
      <alignment vertical="center"/>
    </xf>
    <xf numFmtId="0" fontId="50" fillId="0" borderId="0" xfId="0" applyFont="1" applyBorder="1" applyAlignment="1">
      <alignment horizontal="center" vertical="center"/>
    </xf>
    <xf numFmtId="0" fontId="8" fillId="2" borderId="23" xfId="0" applyFont="1" applyFill="1" applyBorder="1">
      <alignment vertical="center"/>
    </xf>
    <xf numFmtId="0" fontId="8" fillId="2" borderId="28" xfId="0" applyFont="1" applyFill="1" applyBorder="1" applyAlignment="1"/>
    <xf numFmtId="0" fontId="8" fillId="2" borderId="77" xfId="0" applyFont="1" applyFill="1" applyBorder="1" applyAlignment="1"/>
    <xf numFmtId="0" fontId="8" fillId="2" borderId="28" xfId="0" applyFont="1" applyFill="1" applyBorder="1" applyAlignment="1">
      <alignment horizontal="right"/>
    </xf>
    <xf numFmtId="0" fontId="8" fillId="2" borderId="24" xfId="0" applyFont="1" applyFill="1" applyBorder="1">
      <alignment vertical="center"/>
    </xf>
    <xf numFmtId="0" fontId="8" fillId="0" borderId="75" xfId="0" applyFont="1" applyFill="1" applyBorder="1" applyAlignment="1"/>
    <xf numFmtId="0" fontId="8" fillId="2" borderId="28" xfId="0" applyFont="1" applyFill="1" applyBorder="1">
      <alignment vertical="center"/>
    </xf>
    <xf numFmtId="0" fontId="8" fillId="0" borderId="0" xfId="0" applyFont="1" applyBorder="1" applyAlignment="1">
      <alignment vertical="top"/>
    </xf>
    <xf numFmtId="0" fontId="8" fillId="0" borderId="75" xfId="0" applyFont="1" applyFill="1" applyBorder="1">
      <alignment vertical="center"/>
    </xf>
    <xf numFmtId="0" fontId="8" fillId="2" borderId="28" xfId="0" applyFont="1" applyFill="1" applyBorder="1" applyAlignment="1">
      <alignment vertical="center" shrinkToFit="1"/>
    </xf>
    <xf numFmtId="0" fontId="8" fillId="2" borderId="77" xfId="0" applyFont="1" applyFill="1" applyBorder="1">
      <alignment vertical="center"/>
    </xf>
    <xf numFmtId="0" fontId="8" fillId="2" borderId="23" xfId="0" applyFont="1" applyFill="1" applyBorder="1" applyAlignment="1">
      <alignment horizontal="right" vertical="center"/>
    </xf>
    <xf numFmtId="0" fontId="38" fillId="0" borderId="0" xfId="0" applyFont="1" applyAlignment="1">
      <alignment horizontal="left" vertical="center"/>
    </xf>
    <xf numFmtId="0" fontId="8" fillId="0" borderId="0" xfId="0" applyFont="1" applyFill="1" applyAlignment="1">
      <alignment vertical="center"/>
    </xf>
    <xf numFmtId="0" fontId="38" fillId="0" borderId="0" xfId="0" applyFont="1" applyBorder="1" applyAlignment="1">
      <alignment vertical="center"/>
    </xf>
    <xf numFmtId="0" fontId="52" fillId="0" borderId="0" xfId="0" applyFont="1">
      <alignment vertical="center"/>
    </xf>
    <xf numFmtId="0" fontId="43" fillId="0" borderId="0" xfId="0" applyFont="1" applyFill="1">
      <alignment vertical="center"/>
    </xf>
    <xf numFmtId="0" fontId="43" fillId="0" borderId="0" xfId="0" applyFont="1" applyBorder="1" applyAlignment="1">
      <alignment vertical="center"/>
    </xf>
    <xf numFmtId="0" fontId="6" fillId="0" borderId="0" xfId="0" applyFont="1" applyFill="1">
      <alignment vertical="center"/>
    </xf>
    <xf numFmtId="0" fontId="6" fillId="0" borderId="0" xfId="0" applyFont="1" applyFill="1" applyBorder="1" applyAlignment="1">
      <alignment vertical="center" shrinkToFit="1"/>
    </xf>
    <xf numFmtId="178" fontId="54" fillId="2" borderId="8" xfId="0" applyNumberFormat="1" applyFont="1" applyFill="1" applyBorder="1">
      <alignment vertical="center"/>
    </xf>
    <xf numFmtId="0" fontId="8" fillId="0" borderId="1" xfId="0" applyFont="1" applyBorder="1" applyAlignment="1">
      <alignment horizontal="right" vertical="center"/>
    </xf>
    <xf numFmtId="0" fontId="6" fillId="2" borderId="2" xfId="0" applyFont="1" applyFill="1" applyBorder="1">
      <alignment vertical="center"/>
    </xf>
    <xf numFmtId="0" fontId="6" fillId="2" borderId="0" xfId="0" applyFont="1" applyFill="1" applyBorder="1">
      <alignment vertical="center"/>
    </xf>
    <xf numFmtId="0" fontId="6" fillId="2" borderId="1" xfId="0" applyFont="1" applyFill="1" applyBorder="1">
      <alignment vertical="center"/>
    </xf>
    <xf numFmtId="0" fontId="3" fillId="2" borderId="4" xfId="0" applyFont="1" applyFill="1" applyBorder="1">
      <alignment vertical="center"/>
    </xf>
    <xf numFmtId="0" fontId="21" fillId="2" borderId="4" xfId="0" applyFont="1" applyFill="1" applyBorder="1" applyAlignment="1">
      <alignment vertical="center"/>
    </xf>
    <xf numFmtId="0" fontId="21" fillId="0" borderId="1" xfId="0" applyFont="1" applyBorder="1" applyAlignment="1">
      <alignment vertical="center"/>
    </xf>
    <xf numFmtId="0" fontId="6" fillId="2" borderId="77" xfId="0" applyFont="1" applyFill="1" applyBorder="1" applyAlignment="1">
      <alignment vertical="center"/>
    </xf>
    <xf numFmtId="178" fontId="54" fillId="2" borderId="10" xfId="0" applyNumberFormat="1" applyFont="1" applyFill="1" applyBorder="1">
      <alignment vertical="center"/>
    </xf>
    <xf numFmtId="181" fontId="8" fillId="0" borderId="0"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0" fontId="50" fillId="0" borderId="0" xfId="0" applyFont="1" applyFill="1" applyBorder="1" applyAlignment="1">
      <alignment horizontal="center" vertical="center"/>
    </xf>
    <xf numFmtId="0" fontId="41" fillId="0" borderId="6" xfId="0" applyFont="1" applyBorder="1" applyAlignment="1">
      <alignment horizontal="center" vertical="center" shrinkToFit="1"/>
    </xf>
    <xf numFmtId="0" fontId="26" fillId="0" borderId="76" xfId="0" applyFont="1" applyBorder="1">
      <alignment vertical="center"/>
    </xf>
    <xf numFmtId="0" fontId="6" fillId="0" borderId="35" xfId="0" applyFont="1" applyFill="1" applyBorder="1" applyAlignment="1">
      <alignment horizontal="right" vertical="center"/>
    </xf>
    <xf numFmtId="0" fontId="53" fillId="0" borderId="0" xfId="0" applyFont="1">
      <alignment vertical="center"/>
    </xf>
    <xf numFmtId="0" fontId="51" fillId="2" borderId="23" xfId="0" applyFont="1" applyFill="1" applyBorder="1" applyAlignment="1">
      <alignment vertical="center"/>
    </xf>
    <xf numFmtId="0" fontId="51" fillId="2" borderId="28" xfId="0" applyFont="1" applyFill="1" applyBorder="1" applyAlignment="1">
      <alignment vertical="center"/>
    </xf>
    <xf numFmtId="0" fontId="43" fillId="0" borderId="0" xfId="0" applyFont="1" applyFill="1" applyBorder="1" applyAlignment="1">
      <alignment vertical="center"/>
    </xf>
    <xf numFmtId="0" fontId="6" fillId="0" borderId="0" xfId="0" applyFont="1" applyBorder="1" applyAlignment="1">
      <alignment horizontal="center" vertical="center"/>
    </xf>
    <xf numFmtId="0" fontId="3" fillId="2" borderId="0" xfId="0" applyFont="1" applyFill="1" applyBorder="1" applyAlignment="1">
      <alignment horizontal="left" vertical="center"/>
    </xf>
    <xf numFmtId="0" fontId="3" fillId="2" borderId="54" xfId="0" applyFont="1" applyFill="1" applyBorder="1" applyAlignment="1">
      <alignment horizontal="left" vertical="center"/>
    </xf>
    <xf numFmtId="0" fontId="6" fillId="0" borderId="65" xfId="0" applyFont="1" applyBorder="1" applyAlignment="1">
      <alignment horizontal="center" vertical="center"/>
    </xf>
    <xf numFmtId="0" fontId="54" fillId="0" borderId="49" xfId="0" applyFont="1" applyBorder="1" applyAlignment="1">
      <alignment horizontal="right" vertical="center" shrinkToFit="1"/>
    </xf>
    <xf numFmtId="0" fontId="19" fillId="0" borderId="1" xfId="0" applyFont="1" applyBorder="1" applyAlignment="1">
      <alignment horizontal="center" vertical="center"/>
    </xf>
    <xf numFmtId="0" fontId="38" fillId="0" borderId="0" xfId="0" applyFont="1">
      <alignment vertical="center"/>
    </xf>
    <xf numFmtId="0" fontId="6" fillId="2" borderId="23" xfId="0" applyFont="1" applyFill="1" applyBorder="1">
      <alignment vertical="center"/>
    </xf>
    <xf numFmtId="0" fontId="22" fillId="2" borderId="29" xfId="0" applyFont="1" applyFill="1" applyBorder="1" applyAlignment="1">
      <alignment vertical="center"/>
    </xf>
    <xf numFmtId="0" fontId="19" fillId="0" borderId="0" xfId="0" applyFont="1">
      <alignment vertical="center"/>
    </xf>
    <xf numFmtId="0" fontId="54" fillId="0" borderId="0" xfId="0" applyFont="1">
      <alignment vertical="center"/>
    </xf>
    <xf numFmtId="38" fontId="6" fillId="0" borderId="0" xfId="1" applyFont="1" applyFill="1" applyBorder="1" applyAlignment="1">
      <alignment horizontal="right" vertical="center"/>
    </xf>
    <xf numFmtId="0" fontId="3" fillId="0" borderId="77" xfId="0" applyFont="1" applyBorder="1" applyAlignment="1">
      <alignment horizontal="left" vertical="center"/>
    </xf>
    <xf numFmtId="0" fontId="3" fillId="0" borderId="78" xfId="0" applyFont="1" applyBorder="1" applyAlignment="1">
      <alignment horizontal="left" vertical="center"/>
    </xf>
    <xf numFmtId="38" fontId="6" fillId="0" borderId="65" xfId="1" applyFont="1" applyFill="1" applyBorder="1" applyAlignment="1">
      <alignment horizontal="right" vertical="center"/>
    </xf>
    <xf numFmtId="38" fontId="6" fillId="0" borderId="1" xfId="1" applyFont="1" applyFill="1" applyBorder="1" applyAlignment="1">
      <alignment horizontal="right" vertical="center"/>
    </xf>
    <xf numFmtId="0" fontId="26" fillId="0" borderId="32" xfId="0" applyFont="1" applyBorder="1">
      <alignment vertical="center"/>
    </xf>
    <xf numFmtId="0" fontId="26" fillId="0" borderId="28" xfId="0" applyFont="1" applyBorder="1">
      <alignment vertical="center"/>
    </xf>
    <xf numFmtId="0" fontId="6" fillId="0" borderId="0" xfId="0" applyFont="1" applyBorder="1" applyAlignment="1">
      <alignment horizontal="center" vertical="center"/>
    </xf>
    <xf numFmtId="0" fontId="8" fillId="2" borderId="23" xfId="0" applyFont="1" applyFill="1" applyBorder="1" applyAlignment="1">
      <alignment horizontal="center" vertical="center"/>
    </xf>
    <xf numFmtId="0" fontId="15" fillId="0" borderId="0" xfId="0" applyFont="1" applyBorder="1" applyAlignment="1">
      <alignment horizontal="center" vertical="center" wrapText="1"/>
    </xf>
    <xf numFmtId="0" fontId="19" fillId="0" borderId="0" xfId="0" applyFont="1" applyBorder="1" applyAlignment="1">
      <alignment horizontal="center" vertical="center"/>
    </xf>
    <xf numFmtId="0" fontId="22" fillId="2" borderId="1" xfId="0" applyFont="1" applyFill="1" applyBorder="1">
      <alignment vertical="center"/>
    </xf>
    <xf numFmtId="0" fontId="3" fillId="0" borderId="0" xfId="0" applyFont="1" applyAlignment="1">
      <alignment horizontal="left" vertical="center"/>
    </xf>
    <xf numFmtId="0" fontId="8" fillId="2" borderId="32" xfId="0" applyFont="1" applyFill="1" applyBorder="1" applyAlignment="1">
      <alignment vertical="center"/>
    </xf>
    <xf numFmtId="0" fontId="8" fillId="2" borderId="1" xfId="0" applyFont="1" applyFill="1" applyBorder="1" applyAlignment="1">
      <alignment horizontal="left" vertical="center"/>
    </xf>
    <xf numFmtId="0" fontId="8" fillId="2" borderId="1" xfId="0" applyFont="1" applyFill="1" applyBorder="1" applyAlignment="1"/>
    <xf numFmtId="0" fontId="8" fillId="2" borderId="29" xfId="0" applyFont="1" applyFill="1" applyBorder="1" applyAlignment="1">
      <alignment vertical="center"/>
    </xf>
    <xf numFmtId="0" fontId="6" fillId="0" borderId="107" xfId="0" applyFont="1" applyFill="1" applyBorder="1" applyAlignment="1">
      <alignment horizontal="right" vertical="center"/>
    </xf>
    <xf numFmtId="0" fontId="8" fillId="2" borderId="27" xfId="0" applyFont="1" applyFill="1" applyBorder="1" applyAlignment="1">
      <alignment horizontal="center" vertical="center"/>
    </xf>
    <xf numFmtId="0" fontId="8" fillId="2" borderId="27" xfId="0" applyFont="1" applyFill="1" applyBorder="1" applyAlignment="1">
      <alignment vertical="center"/>
    </xf>
    <xf numFmtId="0" fontId="6" fillId="0" borderId="26" xfId="0" applyFont="1" applyFill="1" applyBorder="1" applyAlignment="1">
      <alignment horizontal="right" vertical="center"/>
    </xf>
    <xf numFmtId="0" fontId="59" fillId="0" borderId="76" xfId="0" applyFont="1" applyFill="1" applyBorder="1" applyAlignment="1">
      <alignment horizontal="center" vertical="center" wrapText="1"/>
    </xf>
    <xf numFmtId="0" fontId="6" fillId="0" borderId="76" xfId="0" applyFont="1" applyFill="1" applyBorder="1" applyAlignment="1">
      <alignment horizontal="right" vertical="center"/>
    </xf>
    <xf numFmtId="0" fontId="8" fillId="0" borderId="76" xfId="0" applyFont="1" applyFill="1" applyBorder="1" applyAlignment="1">
      <alignment horizontal="center" vertical="center"/>
    </xf>
    <xf numFmtId="0" fontId="34" fillId="0" borderId="0" xfId="0" applyFont="1" applyAlignment="1">
      <alignment vertical="center"/>
    </xf>
    <xf numFmtId="0" fontId="24" fillId="0" borderId="0" xfId="0" applyFont="1" applyBorder="1" applyAlignment="1">
      <alignment vertical="center"/>
    </xf>
    <xf numFmtId="0" fontId="6" fillId="0" borderId="4" xfId="0" applyFont="1" applyBorder="1" applyAlignment="1">
      <alignment horizontal="center" vertical="center"/>
    </xf>
    <xf numFmtId="0" fontId="6" fillId="0" borderId="24" xfId="0" applyFont="1" applyBorder="1" applyAlignment="1">
      <alignment horizontal="center" vertical="center" shrinkToFit="1"/>
    </xf>
    <xf numFmtId="183" fontId="43" fillId="0" borderId="99" xfId="0" applyNumberFormat="1" applyFont="1" applyBorder="1" applyAlignment="1">
      <alignment vertical="center"/>
    </xf>
    <xf numFmtId="0" fontId="0" fillId="0" borderId="0" xfId="0" applyAlignment="1">
      <alignment horizontal="left" vertical="center"/>
    </xf>
    <xf numFmtId="0" fontId="0" fillId="0" borderId="0" xfId="0" applyAlignment="1">
      <alignment horizontal="right" vertical="center"/>
    </xf>
    <xf numFmtId="0" fontId="13" fillId="0" borderId="112" xfId="4" applyFont="1" applyBorder="1" applyAlignment="1">
      <alignment horizontal="center"/>
    </xf>
    <xf numFmtId="0" fontId="13" fillId="0" borderId="113" xfId="4" applyFont="1" applyBorder="1" applyAlignment="1">
      <alignment horizontal="center" wrapText="1"/>
    </xf>
    <xf numFmtId="0" fontId="13" fillId="0" borderId="115" xfId="4" applyFont="1" applyBorder="1" applyAlignment="1">
      <alignment horizontal="center" vertical="top" wrapText="1"/>
    </xf>
    <xf numFmtId="0" fontId="13" fillId="0" borderId="116" xfId="4" applyFont="1" applyBorder="1" applyAlignment="1">
      <alignment horizontal="center" vertical="top" wrapText="1"/>
    </xf>
    <xf numFmtId="0" fontId="13" fillId="0" borderId="97" xfId="4" applyFont="1" applyFill="1" applyBorder="1" applyAlignment="1">
      <alignment horizontal="justify" vertical="top" wrapText="1"/>
    </xf>
    <xf numFmtId="0" fontId="13" fillId="0" borderId="123" xfId="4" applyFont="1" applyFill="1" applyBorder="1" applyAlignment="1">
      <alignment vertical="center" wrapText="1"/>
    </xf>
    <xf numFmtId="0" fontId="13" fillId="0" borderId="124" xfId="4" applyFont="1" applyFill="1" applyBorder="1" applyAlignment="1">
      <alignment vertical="center" wrapText="1"/>
    </xf>
    <xf numFmtId="0" fontId="13" fillId="0" borderId="124" xfId="4" applyFont="1" applyFill="1" applyBorder="1" applyAlignment="1">
      <alignment horizontal="center" vertical="center" wrapText="1"/>
    </xf>
    <xf numFmtId="0" fontId="13" fillId="0" borderId="125" xfId="4" applyFont="1" applyFill="1" applyBorder="1" applyAlignment="1">
      <alignment vertical="center" wrapText="1"/>
    </xf>
    <xf numFmtId="0" fontId="13" fillId="0" borderId="126" xfId="4" applyFont="1" applyFill="1" applyBorder="1" applyAlignment="1">
      <alignment horizontal="center" vertical="center" wrapText="1"/>
    </xf>
    <xf numFmtId="0" fontId="11" fillId="0" borderId="126" xfId="4" applyFill="1" applyBorder="1" applyAlignment="1">
      <alignment vertical="center"/>
    </xf>
    <xf numFmtId="0" fontId="13" fillId="0" borderId="97" xfId="4" applyFont="1" applyFill="1" applyBorder="1" applyAlignment="1">
      <alignment horizontal="justify" vertical="center" wrapText="1"/>
    </xf>
    <xf numFmtId="0" fontId="13" fillId="0" borderId="127" xfId="4" applyFont="1" applyFill="1" applyBorder="1" applyAlignment="1">
      <alignment horizontal="center" vertical="center" wrapText="1"/>
    </xf>
    <xf numFmtId="0" fontId="13" fillId="0" borderId="128" xfId="4" applyFont="1" applyFill="1" applyBorder="1" applyAlignment="1">
      <alignment horizontal="center" vertical="center" wrapText="1"/>
    </xf>
    <xf numFmtId="0" fontId="13" fillId="0" borderId="129" xfId="4" applyFont="1" applyFill="1" applyBorder="1" applyAlignment="1">
      <alignment horizontal="center" vertical="center" wrapText="1"/>
    </xf>
    <xf numFmtId="0" fontId="13" fillId="0" borderId="97" xfId="4" applyFont="1" applyFill="1" applyBorder="1" applyAlignment="1">
      <alignment horizontal="center" vertical="center" wrapText="1"/>
    </xf>
    <xf numFmtId="0" fontId="11" fillId="0" borderId="92" xfId="4" applyFill="1" applyBorder="1" applyAlignment="1">
      <alignment vertical="top" wrapText="1"/>
    </xf>
    <xf numFmtId="0" fontId="13" fillId="0" borderId="92" xfId="4" applyFont="1" applyFill="1" applyBorder="1" applyAlignment="1">
      <alignment horizontal="center" vertical="center" wrapText="1"/>
    </xf>
    <xf numFmtId="0" fontId="11" fillId="0" borderId="92" xfId="4" applyFill="1" applyBorder="1" applyAlignment="1">
      <alignment vertical="center"/>
    </xf>
    <xf numFmtId="0" fontId="11" fillId="0" borderId="92" xfId="4" applyFill="1" applyBorder="1" applyAlignment="1">
      <alignment vertical="center" wrapText="1"/>
    </xf>
    <xf numFmtId="0" fontId="13" fillId="0" borderId="123" xfId="4" applyFont="1" applyFill="1" applyBorder="1" applyAlignment="1">
      <alignment horizontal="center" vertical="center" wrapText="1"/>
    </xf>
    <xf numFmtId="0" fontId="13" fillId="0" borderId="125" xfId="4" applyFont="1" applyFill="1" applyBorder="1" applyAlignment="1">
      <alignment horizontal="center" vertical="center" wrapText="1"/>
    </xf>
    <xf numFmtId="0" fontId="11" fillId="0" borderId="126" xfId="4" applyFill="1" applyBorder="1" applyAlignment="1">
      <alignment vertical="center" wrapText="1"/>
    </xf>
    <xf numFmtId="0" fontId="13" fillId="0" borderId="97" xfId="4" applyFont="1" applyFill="1" applyBorder="1" applyAlignment="1">
      <alignment horizontal="left" vertical="center" shrinkToFit="1"/>
    </xf>
    <xf numFmtId="0" fontId="11" fillId="0" borderId="92" xfId="4" applyFill="1" applyBorder="1">
      <alignment vertical="center"/>
    </xf>
    <xf numFmtId="0" fontId="13" fillId="0" borderId="3" xfId="4" applyFont="1" applyFill="1" applyBorder="1" applyAlignment="1">
      <alignment vertical="center" wrapText="1"/>
    </xf>
    <xf numFmtId="0" fontId="13" fillId="0" borderId="97" xfId="4" applyFont="1" applyFill="1" applyBorder="1" applyAlignment="1">
      <alignment vertical="center" wrapText="1"/>
    </xf>
    <xf numFmtId="0" fontId="13" fillId="0" borderId="128" xfId="4" applyFont="1" applyFill="1" applyBorder="1" applyAlignment="1">
      <alignment horizontal="center" vertical="center"/>
    </xf>
    <xf numFmtId="0" fontId="11" fillId="0" borderId="127" xfId="4" applyFill="1" applyBorder="1" applyAlignment="1">
      <alignment horizontal="center" vertical="center"/>
    </xf>
    <xf numFmtId="0" fontId="11" fillId="0" borderId="128" xfId="4" applyFill="1" applyBorder="1" applyAlignment="1">
      <alignment horizontal="center" vertical="center"/>
    </xf>
    <xf numFmtId="0" fontId="14" fillId="0" borderId="124" xfId="4" applyFont="1" applyFill="1" applyBorder="1" applyAlignment="1">
      <alignment horizontal="center" vertical="center" wrapText="1"/>
    </xf>
    <xf numFmtId="0" fontId="11" fillId="0" borderId="129" xfId="4" applyFill="1" applyBorder="1" applyAlignment="1">
      <alignment horizontal="center" vertical="center"/>
    </xf>
    <xf numFmtId="0" fontId="13" fillId="0" borderId="126" xfId="4" applyFont="1" applyFill="1" applyBorder="1" applyAlignment="1">
      <alignment horizontal="center" vertical="center"/>
    </xf>
    <xf numFmtId="0" fontId="60" fillId="0" borderId="65" xfId="0" applyFont="1" applyFill="1" applyBorder="1" applyAlignment="1">
      <alignment horizontal="right" vertical="center"/>
    </xf>
    <xf numFmtId="0" fontId="15" fillId="0" borderId="65" xfId="4" applyFont="1" applyFill="1" applyBorder="1">
      <alignment vertical="center"/>
    </xf>
    <xf numFmtId="0" fontId="16" fillId="0" borderId="65" xfId="4" applyFont="1" applyFill="1" applyBorder="1">
      <alignment vertical="center"/>
    </xf>
    <xf numFmtId="0" fontId="63" fillId="0" borderId="65" xfId="4" applyFont="1" applyFill="1" applyBorder="1" applyAlignment="1">
      <alignment vertical="center" wrapText="1"/>
    </xf>
    <xf numFmtId="0" fontId="15" fillId="0" borderId="65" xfId="4" applyFont="1" applyFill="1" applyBorder="1" applyAlignment="1">
      <alignment vertical="center"/>
    </xf>
    <xf numFmtId="0" fontId="64" fillId="0" borderId="0" xfId="0" applyFont="1" applyFill="1" applyBorder="1" applyAlignment="1">
      <alignment horizontal="left" vertical="center"/>
    </xf>
    <xf numFmtId="0" fontId="15" fillId="0" borderId="0" xfId="4" applyFont="1" applyFill="1" applyBorder="1">
      <alignment vertical="center"/>
    </xf>
    <xf numFmtId="0" fontId="16" fillId="0" borderId="0" xfId="4" applyFont="1" applyFill="1" applyBorder="1">
      <alignment vertical="center"/>
    </xf>
    <xf numFmtId="0" fontId="63" fillId="0" borderId="0" xfId="4" applyFont="1" applyFill="1" applyBorder="1" applyAlignment="1">
      <alignment vertical="center" wrapText="1"/>
    </xf>
    <xf numFmtId="0" fontId="15" fillId="0" borderId="0" xfId="4" applyFont="1" applyFill="1" applyBorder="1" applyAlignment="1">
      <alignment vertical="center"/>
    </xf>
    <xf numFmtId="0" fontId="13" fillId="0" borderId="77" xfId="4" applyFont="1" applyBorder="1" applyAlignment="1">
      <alignment vertical="center"/>
    </xf>
    <xf numFmtId="0" fontId="65" fillId="0" borderId="77" xfId="0" applyFont="1" applyBorder="1" applyAlignment="1">
      <alignment horizontal="center" vertical="center"/>
    </xf>
    <xf numFmtId="0" fontId="0" fillId="0" borderId="63" xfId="0" applyBorder="1" applyAlignment="1">
      <alignment vertical="center"/>
    </xf>
    <xf numFmtId="0" fontId="13" fillId="0" borderId="1" xfId="4" applyFont="1" applyBorder="1" applyAlignment="1">
      <alignment vertical="center"/>
    </xf>
    <xf numFmtId="0" fontId="13" fillId="0" borderId="132" xfId="4" applyFont="1" applyBorder="1" applyAlignment="1">
      <alignment horizontal="left" vertical="center"/>
    </xf>
    <xf numFmtId="0" fontId="66" fillId="0" borderId="118" xfId="4" applyFont="1" applyBorder="1" applyAlignment="1">
      <alignment vertical="center"/>
    </xf>
    <xf numFmtId="0" fontId="13" fillId="0" borderId="63" xfId="4" applyFont="1" applyBorder="1" applyAlignment="1">
      <alignment vertical="center"/>
    </xf>
    <xf numFmtId="0" fontId="13" fillId="0" borderId="0" xfId="4" applyFont="1" applyBorder="1" applyAlignment="1">
      <alignment vertical="center"/>
    </xf>
    <xf numFmtId="0" fontId="0" fillId="0" borderId="64" xfId="0" applyBorder="1" applyAlignment="1">
      <alignment horizontal="left" vertical="center"/>
    </xf>
    <xf numFmtId="0" fontId="66" fillId="0" borderId="122" xfId="4" applyFont="1" applyBorder="1" applyAlignment="1">
      <alignment vertical="center"/>
    </xf>
    <xf numFmtId="0" fontId="13" fillId="0" borderId="63" xfId="4" applyFont="1" applyBorder="1" applyAlignment="1">
      <alignment horizontal="left" vertical="center"/>
    </xf>
    <xf numFmtId="0" fontId="13" fillId="0" borderId="0" xfId="4" applyFont="1" applyBorder="1" applyAlignment="1">
      <alignment horizontal="left" vertical="center"/>
    </xf>
    <xf numFmtId="0" fontId="0" fillId="0" borderId="0" xfId="0" applyBorder="1" applyAlignment="1">
      <alignment horizontal="left" vertical="center"/>
    </xf>
    <xf numFmtId="0" fontId="13" fillId="0" borderId="71" xfId="4" applyFont="1" applyBorder="1" applyAlignment="1">
      <alignment vertical="center"/>
    </xf>
    <xf numFmtId="0" fontId="13" fillId="0" borderId="72" xfId="4" applyFont="1" applyBorder="1" applyAlignment="1">
      <alignment vertical="center"/>
    </xf>
    <xf numFmtId="0" fontId="13" fillId="0" borderId="98" xfId="4" applyFont="1" applyBorder="1" applyAlignment="1">
      <alignment horizontal="left" vertical="center"/>
    </xf>
    <xf numFmtId="0" fontId="66" fillId="0" borderId="105" xfId="4" applyFont="1" applyBorder="1" applyAlignment="1">
      <alignment vertical="center" shrinkToFit="1"/>
    </xf>
    <xf numFmtId="0" fontId="21" fillId="2" borderId="23" xfId="0" applyFont="1" applyFill="1" applyBorder="1" applyAlignment="1">
      <alignment vertical="center"/>
    </xf>
    <xf numFmtId="0" fontId="41" fillId="0" borderId="65" xfId="0" applyFont="1" applyFill="1" applyBorder="1" applyAlignment="1">
      <alignment horizontal="center" vertical="center"/>
    </xf>
    <xf numFmtId="0" fontId="41" fillId="0" borderId="0" xfId="0" applyFont="1" applyFill="1" applyBorder="1" applyAlignment="1">
      <alignment horizontal="center" vertical="center"/>
    </xf>
    <xf numFmtId="0" fontId="6" fillId="2" borderId="99" xfId="0" applyFont="1" applyFill="1" applyBorder="1" applyAlignment="1">
      <alignment horizontal="left" vertical="center"/>
    </xf>
    <xf numFmtId="0" fontId="6" fillId="2" borderId="75" xfId="0" applyFont="1" applyFill="1" applyBorder="1" applyAlignment="1">
      <alignment horizontal="left" vertical="center"/>
    </xf>
    <xf numFmtId="0" fontId="6" fillId="2" borderId="0" xfId="0" applyFont="1" applyFill="1" applyBorder="1" applyAlignment="1">
      <alignment horizontal="left" vertical="center"/>
    </xf>
    <xf numFmtId="0" fontId="57" fillId="2" borderId="77" xfId="0" applyFont="1" applyFill="1" applyBorder="1" applyAlignment="1">
      <alignment vertical="center" shrinkToFit="1"/>
    </xf>
    <xf numFmtId="177" fontId="8" fillId="0" borderId="0" xfId="0" applyNumberFormat="1" applyFont="1" applyFill="1" applyBorder="1" applyAlignment="1">
      <alignment horizontal="center" vertical="center"/>
    </xf>
    <xf numFmtId="0" fontId="6" fillId="0" borderId="0" xfId="0" applyFont="1" applyBorder="1" applyAlignment="1">
      <alignment horizontal="center" vertical="center"/>
    </xf>
    <xf numFmtId="0" fontId="51" fillId="0" borderId="0" xfId="0" applyFont="1" applyFill="1" applyBorder="1" applyAlignment="1">
      <alignment vertical="center"/>
    </xf>
    <xf numFmtId="0" fontId="57" fillId="0" borderId="0" xfId="0" applyFont="1" applyFill="1" applyBorder="1" applyAlignment="1">
      <alignment vertical="center" shrinkToFit="1"/>
    </xf>
    <xf numFmtId="0" fontId="70" fillId="0" borderId="0" xfId="0" applyFont="1" applyFill="1" applyBorder="1" applyAlignment="1">
      <alignment horizontal="center" vertical="center" shrinkToFit="1"/>
    </xf>
    <xf numFmtId="0" fontId="9" fillId="0" borderId="0" xfId="0" applyFont="1" applyFill="1" applyBorder="1">
      <alignment vertical="center"/>
    </xf>
    <xf numFmtId="0" fontId="6" fillId="0" borderId="51" xfId="0" applyFont="1" applyBorder="1" applyAlignment="1">
      <alignment horizontal="center" vertical="center"/>
    </xf>
    <xf numFmtId="0" fontId="6" fillId="0" borderId="0" xfId="0" applyFont="1" applyBorder="1" applyAlignment="1">
      <alignment horizontal="center" vertical="center"/>
    </xf>
    <xf numFmtId="0" fontId="3" fillId="0" borderId="23" xfId="0" applyFont="1" applyBorder="1" applyAlignment="1">
      <alignment horizontal="center" vertical="center"/>
    </xf>
    <xf numFmtId="0" fontId="6" fillId="0" borderId="0" xfId="0" applyFont="1" applyBorder="1" applyAlignment="1">
      <alignment horizontal="center" vertical="center"/>
    </xf>
    <xf numFmtId="0" fontId="8" fillId="0" borderId="0" xfId="0" applyFont="1" applyBorder="1" applyAlignment="1">
      <alignment horizontal="center" vertical="center"/>
    </xf>
    <xf numFmtId="0" fontId="19" fillId="0" borderId="0" xfId="0" applyFont="1" applyBorder="1" applyAlignment="1">
      <alignment horizontal="center" vertical="center"/>
    </xf>
    <xf numFmtId="0" fontId="41" fillId="0" borderId="0" xfId="0" applyFont="1" applyBorder="1" applyAlignment="1">
      <alignment horizontal="center" vertical="center"/>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13" fillId="0" borderId="0" xfId="0" applyFont="1" applyFill="1" applyBorder="1" applyAlignment="1">
      <alignment horizontal="center" vertical="center"/>
    </xf>
    <xf numFmtId="0" fontId="8" fillId="2" borderId="29" xfId="0" applyFont="1" applyFill="1" applyBorder="1" applyAlignment="1">
      <alignment horizontal="center" vertical="center"/>
    </xf>
    <xf numFmtId="0" fontId="44" fillId="0" borderId="0" xfId="0" applyFont="1" applyBorder="1" applyAlignment="1">
      <alignment horizontal="center" vertical="center"/>
    </xf>
    <xf numFmtId="0" fontId="19" fillId="0" borderId="0" xfId="0" applyFont="1" applyBorder="1" applyAlignment="1">
      <alignment horizontal="center" vertical="center"/>
    </xf>
    <xf numFmtId="0" fontId="19" fillId="0" borderId="0" xfId="0" applyFont="1" applyFill="1" applyBorder="1" applyAlignment="1">
      <alignment horizontal="center" vertical="center"/>
    </xf>
    <xf numFmtId="0" fontId="6" fillId="0" borderId="20" xfId="0" applyFont="1" applyFill="1" applyBorder="1" applyAlignment="1">
      <alignment horizontal="right" vertical="center"/>
    </xf>
    <xf numFmtId="0" fontId="3" fillId="0" borderId="0" xfId="0" applyFont="1" applyFill="1" applyBorder="1" applyAlignment="1">
      <alignment vertical="center" shrinkToFit="1"/>
    </xf>
    <xf numFmtId="0" fontId="3" fillId="0" borderId="0" xfId="0" applyFont="1" applyFill="1" applyBorder="1" applyAlignment="1">
      <alignment horizontal="center" vertical="center" shrinkToFit="1"/>
    </xf>
    <xf numFmtId="0" fontId="21" fillId="0" borderId="0" xfId="0" applyFont="1" applyFill="1" applyBorder="1" applyAlignment="1">
      <alignment vertical="center" textRotation="255"/>
    </xf>
    <xf numFmtId="180" fontId="3" fillId="0" borderId="0" xfId="0" applyNumberFormat="1" applyFont="1" applyFill="1" applyBorder="1" applyAlignment="1">
      <alignment vertical="center" shrinkToFit="1"/>
    </xf>
    <xf numFmtId="180" fontId="3" fillId="0" borderId="0" xfId="0" applyNumberFormat="1" applyFont="1" applyFill="1" applyBorder="1" applyAlignment="1">
      <alignment vertical="center"/>
    </xf>
    <xf numFmtId="179" fontId="3" fillId="0" borderId="0" xfId="0" applyNumberFormat="1" applyFont="1" applyFill="1" applyBorder="1" applyAlignment="1">
      <alignment vertical="center" shrinkToFit="1"/>
    </xf>
    <xf numFmtId="180" fontId="3" fillId="0" borderId="0" xfId="0" applyNumberFormat="1" applyFont="1" applyFill="1" applyBorder="1">
      <alignment vertical="center"/>
    </xf>
    <xf numFmtId="0" fontId="3" fillId="0" borderId="0" xfId="0" applyFont="1" applyAlignment="1">
      <alignment horizontal="left" vertical="top" wrapText="1"/>
    </xf>
    <xf numFmtId="0" fontId="34" fillId="0" borderId="0" xfId="0" applyFont="1" applyFill="1" applyBorder="1" applyAlignment="1">
      <alignment vertical="center"/>
    </xf>
    <xf numFmtId="0" fontId="51" fillId="0" borderId="0" xfId="0" applyFont="1">
      <alignment vertical="center"/>
    </xf>
    <xf numFmtId="0" fontId="72" fillId="0" borderId="0" xfId="0" applyFont="1" applyBorder="1" applyAlignment="1">
      <alignment horizontal="center" vertical="center"/>
    </xf>
    <xf numFmtId="0" fontId="32" fillId="0" borderId="0" xfId="0" applyFont="1">
      <alignment vertical="center"/>
    </xf>
    <xf numFmtId="0" fontId="38" fillId="0" borderId="0" xfId="0" applyFont="1" applyFill="1" applyBorder="1" applyAlignment="1">
      <alignment horizontal="left" vertical="center"/>
    </xf>
    <xf numFmtId="0" fontId="43" fillId="0" borderId="0" xfId="0" applyFont="1" applyBorder="1" applyAlignment="1">
      <alignment horizontal="left" vertical="center"/>
    </xf>
    <xf numFmtId="38" fontId="6" fillId="0" borderId="0" xfId="1" applyFont="1" applyBorder="1" applyAlignment="1">
      <alignment horizontal="center" vertical="center" shrinkToFit="1"/>
    </xf>
    <xf numFmtId="38" fontId="6" fillId="0" borderId="0" xfId="1" applyFont="1" applyFill="1" applyBorder="1" applyAlignment="1">
      <alignment horizontal="center" vertical="center" shrinkToFit="1"/>
    </xf>
    <xf numFmtId="182" fontId="6" fillId="0" borderId="0" xfId="1" applyNumberFormat="1" applyFont="1" applyFill="1" applyBorder="1" applyAlignment="1">
      <alignment horizontal="center" vertical="center" shrinkToFit="1"/>
    </xf>
    <xf numFmtId="0" fontId="15" fillId="0" borderId="0" xfId="0" applyFont="1" applyBorder="1" applyAlignment="1">
      <alignment vertical="center" wrapText="1"/>
    </xf>
    <xf numFmtId="0" fontId="6" fillId="0" borderId="4" xfId="0" applyFont="1" applyBorder="1">
      <alignment vertical="center"/>
    </xf>
    <xf numFmtId="0" fontId="6" fillId="0" borderId="4" xfId="0" applyFont="1" applyFill="1" applyBorder="1" applyAlignment="1">
      <alignment horizontal="center" vertical="center"/>
    </xf>
    <xf numFmtId="0" fontId="45" fillId="0" borderId="0" xfId="0" applyFont="1" applyBorder="1">
      <alignment vertical="center"/>
    </xf>
    <xf numFmtId="0" fontId="45" fillId="0" borderId="0" xfId="0" applyFont="1" applyBorder="1" applyAlignment="1">
      <alignment vertical="center"/>
    </xf>
    <xf numFmtId="0" fontId="6" fillId="0" borderId="107" xfId="0" applyFont="1" applyFill="1" applyBorder="1" applyAlignment="1">
      <alignment horizontal="center" vertical="center"/>
    </xf>
    <xf numFmtId="0" fontId="6" fillId="0" borderId="107" xfId="0" applyFont="1" applyBorder="1" applyAlignment="1">
      <alignment horizontal="center" vertical="center"/>
    </xf>
    <xf numFmtId="0" fontId="45" fillId="0" borderId="4" xfId="0" applyFont="1" applyBorder="1" applyAlignment="1">
      <alignment vertical="center"/>
    </xf>
    <xf numFmtId="0" fontId="45" fillId="0" borderId="0" xfId="0" applyFont="1" applyFill="1" applyBorder="1" applyAlignment="1">
      <alignment horizontal="center" vertical="center"/>
    </xf>
    <xf numFmtId="0" fontId="45" fillId="0" borderId="107" xfId="0" applyFont="1" applyBorder="1" applyAlignment="1">
      <alignment horizontal="center" vertical="center"/>
    </xf>
    <xf numFmtId="0" fontId="45" fillId="0" borderId="99" xfId="0" applyFont="1" applyBorder="1" applyAlignment="1">
      <alignment horizontal="center" vertical="center"/>
    </xf>
    <xf numFmtId="0" fontId="74" fillId="0" borderId="0" xfId="0" applyFont="1" applyFill="1" applyBorder="1" applyAlignment="1">
      <alignment vertical="center"/>
    </xf>
    <xf numFmtId="0" fontId="3" fillId="3" borderId="27" xfId="0" applyFont="1" applyFill="1" applyBorder="1" applyAlignment="1">
      <alignment horizontal="center" vertical="center"/>
    </xf>
    <xf numFmtId="0" fontId="75" fillId="0" borderId="0" xfId="0" applyFont="1">
      <alignment vertical="center"/>
    </xf>
    <xf numFmtId="0" fontId="21" fillId="0" borderId="0" xfId="0" applyFont="1" applyAlignment="1">
      <alignment vertical="center"/>
    </xf>
    <xf numFmtId="0" fontId="6" fillId="0" borderId="2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45" fillId="0" borderId="4" xfId="0" applyFont="1" applyBorder="1" applyAlignment="1">
      <alignment horizontal="center" vertical="center"/>
    </xf>
    <xf numFmtId="0" fontId="19" fillId="0" borderId="0" xfId="0" applyFont="1" applyBorder="1" applyAlignment="1">
      <alignment horizontal="center" vertical="center"/>
    </xf>
    <xf numFmtId="0" fontId="19" fillId="0" borderId="0" xfId="0" applyFont="1" applyFill="1" applyBorder="1" applyAlignment="1">
      <alignment horizontal="center" vertical="center"/>
    </xf>
    <xf numFmtId="0" fontId="44" fillId="0" borderId="0" xfId="0" applyFont="1" applyBorder="1" applyAlignment="1">
      <alignment horizontal="center" vertical="center"/>
    </xf>
    <xf numFmtId="0" fontId="67" fillId="0" borderId="27" xfId="0" applyFont="1" applyBorder="1" applyAlignment="1">
      <alignment horizontal="center" vertical="center" wrapText="1" shrinkToFit="1"/>
    </xf>
    <xf numFmtId="0" fontId="6" fillId="0" borderId="4" xfId="0" applyFont="1" applyBorder="1" applyAlignment="1">
      <alignment horizontal="center" vertical="center" shrinkToFit="1"/>
    </xf>
    <xf numFmtId="0" fontId="6" fillId="0" borderId="4" xfId="0" applyFont="1" applyFill="1" applyBorder="1">
      <alignment vertical="center"/>
    </xf>
    <xf numFmtId="0" fontId="79" fillId="0" borderId="0" xfId="0" applyFont="1">
      <alignment vertical="center"/>
    </xf>
    <xf numFmtId="0" fontId="57" fillId="0" borderId="0" xfId="0" applyNumberFormat="1" applyFont="1" applyFill="1" applyBorder="1" applyAlignment="1">
      <alignment horizontal="center" vertical="center"/>
    </xf>
    <xf numFmtId="181" fontId="57" fillId="0" borderId="0" xfId="0" applyNumberFormat="1" applyFont="1" applyFill="1" applyBorder="1" applyAlignment="1">
      <alignment horizontal="center" vertical="center"/>
    </xf>
    <xf numFmtId="0" fontId="57" fillId="0" borderId="0" xfId="0" applyFont="1">
      <alignment vertical="center"/>
    </xf>
    <xf numFmtId="0" fontId="57" fillId="0" borderId="0" xfId="0" applyFont="1" applyAlignment="1">
      <alignment vertical="center"/>
    </xf>
    <xf numFmtId="0" fontId="47" fillId="0" borderId="0" xfId="0" applyFont="1" applyFill="1" applyBorder="1" applyAlignment="1">
      <alignment horizontal="center" vertical="center"/>
    </xf>
    <xf numFmtId="0" fontId="69" fillId="0" borderId="0" xfId="0" applyFont="1" applyFill="1" applyBorder="1" applyAlignment="1">
      <alignment vertical="center"/>
    </xf>
    <xf numFmtId="0" fontId="70" fillId="0" borderId="0" xfId="0" applyFont="1" applyFill="1" applyBorder="1" applyAlignment="1">
      <alignment vertical="center" wrapText="1"/>
    </xf>
    <xf numFmtId="0" fontId="70" fillId="0" borderId="0" xfId="0" applyFont="1" applyFill="1" applyBorder="1" applyAlignment="1">
      <alignment horizontal="left" vertical="center"/>
    </xf>
    <xf numFmtId="0" fontId="69" fillId="0" borderId="0" xfId="0" applyFont="1" applyFill="1" applyBorder="1" applyAlignment="1">
      <alignment horizontal="left" vertical="top" wrapText="1"/>
    </xf>
    <xf numFmtId="0" fontId="81" fillId="0" borderId="0" xfId="0" applyFont="1">
      <alignment vertical="center"/>
    </xf>
    <xf numFmtId="0" fontId="6" fillId="0" borderId="0" xfId="0" applyFont="1" applyFill="1" applyBorder="1" applyAlignment="1">
      <alignment horizontal="right" vertical="center"/>
    </xf>
    <xf numFmtId="0" fontId="47" fillId="0" borderId="0" xfId="0" applyFont="1" applyBorder="1">
      <alignment vertical="center"/>
    </xf>
    <xf numFmtId="0" fontId="45" fillId="0" borderId="0" xfId="0" applyFont="1" applyFill="1" applyBorder="1" applyAlignment="1">
      <alignment vertical="center"/>
    </xf>
    <xf numFmtId="0" fontId="45" fillId="0" borderId="0" xfId="0" applyFont="1" applyFill="1" applyBorder="1">
      <alignment vertical="center"/>
    </xf>
    <xf numFmtId="180" fontId="6" fillId="0" borderId="0" xfId="0" applyNumberFormat="1" applyFont="1" applyFill="1" applyBorder="1" applyAlignment="1">
      <alignment horizontal="right" vertical="center" shrinkToFit="1"/>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45" fillId="0" borderId="0" xfId="0" applyFont="1">
      <alignment vertical="center"/>
    </xf>
    <xf numFmtId="178" fontId="54" fillId="2" borderId="101" xfId="0" applyNumberFormat="1" applyFont="1" applyFill="1" applyBorder="1" applyAlignment="1">
      <alignment horizontal="right" vertical="center"/>
    </xf>
    <xf numFmtId="178" fontId="54" fillId="2" borderId="100" xfId="0" applyNumberFormat="1" applyFont="1" applyFill="1" applyBorder="1" applyAlignment="1">
      <alignment vertical="center"/>
    </xf>
    <xf numFmtId="0" fontId="6" fillId="0" borderId="0" xfId="0" applyFont="1" applyFill="1" applyBorder="1" applyAlignment="1">
      <alignment horizontal="center" vertical="center"/>
    </xf>
    <xf numFmtId="0" fontId="81"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4"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22" fillId="2" borderId="0" xfId="0" applyFont="1" applyFill="1" applyBorder="1" applyAlignment="1">
      <alignment vertical="center"/>
    </xf>
    <xf numFmtId="0" fontId="42" fillId="0" borderId="0" xfId="0" applyFont="1" applyBorder="1" applyAlignment="1">
      <alignment horizontal="left" vertical="center"/>
    </xf>
    <xf numFmtId="0" fontId="41" fillId="0" borderId="0" xfId="0" applyFont="1" applyBorder="1">
      <alignment vertical="center"/>
    </xf>
    <xf numFmtId="0" fontId="41" fillId="0" borderId="149" xfId="0" applyFont="1" applyBorder="1" applyAlignment="1">
      <alignment horizontal="center" vertical="center"/>
    </xf>
    <xf numFmtId="0" fontId="41" fillId="0" borderId="150" xfId="0" applyFont="1" applyBorder="1" applyAlignment="1">
      <alignment horizontal="left" vertical="center"/>
    </xf>
    <xf numFmtId="0" fontId="42" fillId="0" borderId="151" xfId="0" applyFont="1" applyBorder="1" applyAlignment="1">
      <alignment horizontal="left" vertical="center"/>
    </xf>
    <xf numFmtId="0" fontId="41" fillId="0" borderId="151" xfId="0" applyFont="1" applyBorder="1">
      <alignment vertical="center"/>
    </xf>
    <xf numFmtId="0" fontId="41" fillId="0" borderId="151" xfId="0" applyFont="1" applyBorder="1" applyAlignment="1">
      <alignment horizontal="center" vertical="center"/>
    </xf>
    <xf numFmtId="0" fontId="41" fillId="0" borderId="152" xfId="0" applyFont="1" applyBorder="1" applyAlignment="1">
      <alignment horizontal="center" vertical="center"/>
    </xf>
    <xf numFmtId="0" fontId="69" fillId="0" borderId="153" xfId="0" applyFont="1" applyBorder="1" applyAlignment="1">
      <alignment horizontal="left" vertical="center"/>
    </xf>
    <xf numFmtId="0" fontId="69" fillId="0" borderId="154" xfId="0" applyFont="1" applyBorder="1" applyAlignment="1">
      <alignment horizontal="left" vertical="center"/>
    </xf>
    <xf numFmtId="0" fontId="38" fillId="0" borderId="155" xfId="0" applyFont="1" applyBorder="1" applyAlignment="1">
      <alignment horizontal="left" vertical="center"/>
    </xf>
    <xf numFmtId="0" fontId="8" fillId="0" borderId="155" xfId="0" applyFont="1" applyBorder="1">
      <alignment vertical="center"/>
    </xf>
    <xf numFmtId="0" fontId="8" fillId="0" borderId="155" xfId="0" applyFont="1" applyBorder="1" applyAlignment="1">
      <alignment horizontal="center" vertical="center"/>
    </xf>
    <xf numFmtId="0" fontId="8" fillId="0" borderId="156" xfId="0" applyFont="1" applyBorder="1" applyAlignment="1">
      <alignment horizontal="center" vertical="center"/>
    </xf>
    <xf numFmtId="0" fontId="13" fillId="0" borderId="118" xfId="4" applyFont="1" applyBorder="1" applyAlignment="1">
      <alignment horizontal="right" vertical="center" wrapText="1"/>
    </xf>
    <xf numFmtId="0" fontId="13" fillId="0" borderId="79" xfId="4" applyFont="1" applyBorder="1" applyAlignment="1">
      <alignment horizontal="left" vertical="center" wrapText="1"/>
    </xf>
    <xf numFmtId="0" fontId="13" fillId="0" borderId="119" xfId="4" applyFont="1" applyBorder="1" applyAlignment="1">
      <alignment horizontal="center" vertical="top" wrapText="1"/>
    </xf>
    <xf numFmtId="0" fontId="13" fillId="0" borderId="120" xfId="4" applyFont="1" applyBorder="1" applyAlignment="1">
      <alignment horizontal="center" vertical="top" wrapText="1"/>
    </xf>
    <xf numFmtId="0" fontId="13" fillId="0" borderId="120" xfId="4" applyFont="1" applyBorder="1" applyAlignment="1">
      <alignment horizontal="center" vertical="center" wrapText="1"/>
    </xf>
    <xf numFmtId="0" fontId="13" fillId="0" borderId="121" xfId="4" applyFont="1" applyBorder="1" applyAlignment="1">
      <alignment horizontal="center" vertical="center" wrapText="1"/>
    </xf>
    <xf numFmtId="0" fontId="13" fillId="0" borderId="91" xfId="4" applyFont="1" applyBorder="1" applyAlignment="1">
      <alignment horizontal="center" vertical="center" wrapText="1"/>
    </xf>
    <xf numFmtId="0" fontId="11" fillId="0" borderId="91" xfId="4" applyFont="1" applyBorder="1" applyAlignment="1">
      <alignment horizontal="left" vertical="center"/>
    </xf>
    <xf numFmtId="0" fontId="13" fillId="0" borderId="130" xfId="4" applyFont="1" applyBorder="1" applyAlignment="1">
      <alignment horizontal="right" vertical="center" wrapText="1"/>
    </xf>
    <xf numFmtId="0" fontId="13" fillId="0" borderId="132" xfId="4" applyFont="1" applyBorder="1" applyAlignment="1">
      <alignment horizontal="left" vertical="center" wrapText="1"/>
    </xf>
    <xf numFmtId="0" fontId="13" fillId="0" borderId="157" xfId="4" applyFont="1" applyBorder="1" applyAlignment="1">
      <alignment horizontal="center" vertical="top" wrapText="1"/>
    </xf>
    <xf numFmtId="0" fontId="13" fillId="0" borderId="158" xfId="4" applyFont="1" applyBorder="1" applyAlignment="1">
      <alignment horizontal="center" vertical="top" wrapText="1"/>
    </xf>
    <xf numFmtId="0" fontId="13" fillId="0" borderId="158" xfId="4" applyFont="1" applyBorder="1" applyAlignment="1">
      <alignment horizontal="center" vertical="center" wrapText="1"/>
    </xf>
    <xf numFmtId="0" fontId="13" fillId="0" borderId="159" xfId="4" applyFont="1" applyBorder="1" applyAlignment="1">
      <alignment horizontal="center" vertical="center" wrapText="1"/>
    </xf>
    <xf numFmtId="0" fontId="13" fillId="0" borderId="160" xfId="4" applyFont="1" applyBorder="1" applyAlignment="1">
      <alignment horizontal="center" vertical="center" wrapText="1"/>
    </xf>
    <xf numFmtId="0" fontId="11" fillId="0" borderId="160" xfId="4" applyFont="1" applyBorder="1" applyAlignment="1">
      <alignment horizontal="left" vertical="center"/>
    </xf>
    <xf numFmtId="0" fontId="88" fillId="0" borderId="130" xfId="0" applyFont="1" applyFill="1" applyBorder="1" applyAlignment="1">
      <alignment horizontal="right" vertical="center"/>
    </xf>
    <xf numFmtId="0" fontId="13" fillId="0" borderId="132" xfId="4" applyFont="1" applyFill="1" applyBorder="1" applyAlignment="1">
      <alignment horizontal="justify" vertical="top" wrapText="1"/>
    </xf>
    <xf numFmtId="0" fontId="13" fillId="0" borderId="157" xfId="4" applyFont="1" applyFill="1" applyBorder="1" applyAlignment="1">
      <alignment horizontal="center" vertical="center" wrapText="1"/>
    </xf>
    <xf numFmtId="0" fontId="13" fillId="0" borderId="158" xfId="4" applyFont="1" applyFill="1" applyBorder="1" applyAlignment="1">
      <alignment horizontal="center" vertical="center" wrapText="1"/>
    </xf>
    <xf numFmtId="0" fontId="13" fillId="0" borderId="159" xfId="4" applyFont="1" applyFill="1" applyBorder="1" applyAlignment="1">
      <alignment horizontal="center" vertical="center" wrapText="1"/>
    </xf>
    <xf numFmtId="0" fontId="13" fillId="0" borderId="160" xfId="4" applyFont="1" applyFill="1" applyBorder="1" applyAlignment="1">
      <alignment horizontal="center" vertical="center" wrapText="1"/>
    </xf>
    <xf numFmtId="0" fontId="11" fillId="0" borderId="160" xfId="4" applyFill="1" applyBorder="1" applyAlignment="1">
      <alignment vertical="center"/>
    </xf>
    <xf numFmtId="0" fontId="19" fillId="0" borderId="130" xfId="0" applyFont="1" applyFill="1" applyBorder="1" applyAlignment="1">
      <alignment horizontal="right" vertical="center"/>
    </xf>
    <xf numFmtId="0" fontId="13" fillId="0" borderId="97" xfId="4" applyFont="1" applyFill="1" applyBorder="1" applyAlignment="1">
      <alignment horizontal="left" vertical="center"/>
    </xf>
    <xf numFmtId="0" fontId="13" fillId="0" borderId="97" xfId="4" applyFont="1" applyFill="1" applyBorder="1">
      <alignment vertical="center"/>
    </xf>
    <xf numFmtId="0" fontId="11" fillId="0" borderId="127" xfId="4" applyFont="1" applyFill="1" applyBorder="1" applyAlignment="1">
      <alignment horizontal="center" vertical="center"/>
    </xf>
    <xf numFmtId="0" fontId="11" fillId="0" borderId="128" xfId="4" applyFont="1" applyFill="1" applyBorder="1">
      <alignment vertical="center"/>
    </xf>
    <xf numFmtId="0" fontId="14" fillId="0" borderId="128" xfId="4" applyFont="1" applyFill="1" applyBorder="1" applyAlignment="1">
      <alignment vertical="center" wrapText="1"/>
    </xf>
    <xf numFmtId="0" fontId="11" fillId="0" borderId="129" xfId="4" applyFont="1" applyFill="1" applyBorder="1">
      <alignment vertical="center"/>
    </xf>
    <xf numFmtId="0" fontId="13" fillId="0" borderId="92" xfId="4" applyFont="1" applyFill="1" applyBorder="1" applyAlignment="1">
      <alignment horizontal="center" vertical="center"/>
    </xf>
    <xf numFmtId="0" fontId="11" fillId="0" borderId="92" xfId="4" applyFont="1" applyFill="1" applyBorder="1">
      <alignment vertical="center"/>
    </xf>
    <xf numFmtId="0" fontId="13" fillId="0" borderId="132" xfId="4" applyFont="1" applyFill="1" applyBorder="1" applyAlignment="1">
      <alignment horizontal="justify" vertical="center" wrapText="1"/>
    </xf>
    <xf numFmtId="0" fontId="13" fillId="0" borderId="161" xfId="4" applyFont="1" applyFill="1" applyBorder="1" applyAlignment="1">
      <alignment horizontal="center" vertical="center" wrapText="1"/>
    </xf>
    <xf numFmtId="0" fontId="13" fillId="0" borderId="162" xfId="4" applyFont="1" applyFill="1" applyBorder="1" applyAlignment="1">
      <alignment horizontal="center" vertical="center" wrapText="1"/>
    </xf>
    <xf numFmtId="0" fontId="13" fillId="0" borderId="163" xfId="4" applyFont="1" applyFill="1" applyBorder="1" applyAlignment="1">
      <alignment horizontal="center" vertical="center" wrapText="1"/>
    </xf>
    <xf numFmtId="0" fontId="13" fillId="0" borderId="164" xfId="4" applyFont="1" applyFill="1" applyBorder="1" applyAlignment="1">
      <alignment horizontal="center" vertical="center" wrapText="1"/>
    </xf>
    <xf numFmtId="0" fontId="11" fillId="0" borderId="164" xfId="4" applyFill="1" applyBorder="1" applyAlignment="1">
      <alignment vertical="center" wrapText="1"/>
    </xf>
    <xf numFmtId="0" fontId="19" fillId="0" borderId="122" xfId="0" applyFont="1" applyFill="1" applyBorder="1" applyAlignment="1">
      <alignment horizontal="right" vertical="center"/>
    </xf>
    <xf numFmtId="0" fontId="19" fillId="0" borderId="63" xfId="0" applyFont="1" applyFill="1" applyBorder="1" applyAlignment="1">
      <alignment horizontal="right" vertical="center"/>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3" fillId="0" borderId="0" xfId="0" applyFont="1" applyBorder="1" applyAlignment="1">
      <alignment horizontal="center" vertical="center"/>
    </xf>
    <xf numFmtId="0" fontId="41" fillId="0" borderId="24" xfId="0" applyFont="1" applyBorder="1" applyAlignment="1">
      <alignment vertical="center"/>
    </xf>
    <xf numFmtId="0" fontId="41" fillId="0" borderId="28" xfId="0" applyFont="1" applyBorder="1" applyAlignment="1">
      <alignment vertical="center"/>
    </xf>
    <xf numFmtId="0" fontId="41" fillId="0" borderId="17" xfId="0" applyFont="1" applyBorder="1" applyAlignment="1">
      <alignment horizontal="right" vertical="center" shrinkToFit="1"/>
    </xf>
    <xf numFmtId="0" fontId="41" fillId="0" borderId="19" xfId="0" applyFont="1" applyBorder="1" applyAlignment="1">
      <alignment horizontal="right" vertical="center" shrinkToFit="1"/>
    </xf>
    <xf numFmtId="0" fontId="41" fillId="0" borderId="18" xfId="0" applyFont="1" applyBorder="1" applyAlignment="1">
      <alignment horizontal="right" vertical="center" shrinkToFit="1"/>
    </xf>
    <xf numFmtId="0" fontId="41" fillId="0" borderId="8" xfId="0" applyFont="1" applyBorder="1" applyAlignment="1">
      <alignment horizontal="right" vertical="center" shrinkToFit="1"/>
    </xf>
    <xf numFmtId="0" fontId="41" fillId="0" borderId="47" xfId="0" applyFont="1" applyBorder="1" applyAlignment="1">
      <alignment horizontal="right" vertical="center" shrinkToFit="1"/>
    </xf>
    <xf numFmtId="0" fontId="6" fillId="0" borderId="151" xfId="0" applyFont="1" applyBorder="1" applyAlignment="1">
      <alignment horizontal="center" vertical="center"/>
    </xf>
    <xf numFmtId="0" fontId="6" fillId="0" borderId="151" xfId="0" applyFont="1" applyFill="1" applyBorder="1" applyAlignment="1">
      <alignment horizontal="center" vertical="center"/>
    </xf>
    <xf numFmtId="0" fontId="89" fillId="0" borderId="24" xfId="0" applyFont="1" applyBorder="1" applyAlignment="1">
      <alignment horizontal="center" vertical="center" wrapText="1" shrinkToFit="1"/>
    </xf>
    <xf numFmtId="0" fontId="69" fillId="0" borderId="6" xfId="0" applyFont="1" applyBorder="1" applyAlignment="1">
      <alignment horizontal="center" vertical="center" shrinkToFit="1"/>
    </xf>
    <xf numFmtId="0" fontId="69" fillId="0" borderId="6" xfId="0" applyFont="1" applyBorder="1" applyAlignment="1">
      <alignment horizontal="center" vertical="center"/>
    </xf>
    <xf numFmtId="0" fontId="69" fillId="0" borderId="7"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85" fillId="0" borderId="0" xfId="0" applyFont="1">
      <alignment vertical="center"/>
    </xf>
    <xf numFmtId="0" fontId="85" fillId="0" borderId="0" xfId="0" applyNumberFormat="1" applyFont="1" applyFill="1" applyBorder="1" applyAlignment="1">
      <alignment horizontal="left" vertical="center"/>
    </xf>
    <xf numFmtId="0" fontId="70" fillId="0" borderId="0" xfId="0" applyFont="1">
      <alignment vertical="center"/>
    </xf>
    <xf numFmtId="0" fontId="75" fillId="0" borderId="0" xfId="0" applyFont="1" applyFill="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54" fillId="0" borderId="12" xfId="0" applyFont="1" applyBorder="1" applyAlignment="1">
      <alignment horizontal="right" vertical="center" shrinkToFit="1"/>
    </xf>
    <xf numFmtId="0" fontId="54" fillId="0" borderId="8" xfId="0" applyFont="1" applyBorder="1" applyAlignment="1">
      <alignment horizontal="right" vertical="center" shrinkToFit="1"/>
    </xf>
    <xf numFmtId="0" fontId="54" fillId="0" borderId="37" xfId="0" applyFont="1" applyBorder="1" applyAlignment="1">
      <alignment horizontal="right" vertical="center" shrinkToFit="1"/>
    </xf>
    <xf numFmtId="0" fontId="54" fillId="0" borderId="36" xfId="0" applyFont="1" applyBorder="1" applyAlignment="1">
      <alignment horizontal="right" vertical="center" shrinkToFit="1"/>
    </xf>
    <xf numFmtId="0" fontId="54" fillId="0" borderId="10" xfId="0" applyFont="1" applyBorder="1" applyAlignment="1">
      <alignment horizontal="right" vertical="center" shrinkToFit="1"/>
    </xf>
    <xf numFmtId="0" fontId="19" fillId="0" borderId="0" xfId="0" applyFont="1" applyBorder="1" applyAlignment="1">
      <alignment horizontal="center" vertical="center"/>
    </xf>
    <xf numFmtId="0" fontId="6" fillId="0" borderId="0" xfId="0" applyFont="1" applyFill="1" applyBorder="1" applyAlignment="1">
      <alignment horizontal="center" vertical="center" shrinkToFit="1"/>
    </xf>
    <xf numFmtId="0" fontId="6" fillId="0" borderId="0" xfId="0" applyFont="1" applyFill="1" applyBorder="1" applyAlignment="1">
      <alignment horizontal="center" vertical="center"/>
    </xf>
    <xf numFmtId="0" fontId="54" fillId="0" borderId="51" xfId="0" applyFont="1" applyBorder="1" applyAlignment="1">
      <alignment horizontal="right" vertical="center" shrinkToFit="1"/>
    </xf>
    <xf numFmtId="0" fontId="54" fillId="0" borderId="54" xfId="0" applyFont="1" applyBorder="1" applyAlignment="1">
      <alignment horizontal="right" vertical="center" shrinkToFit="1"/>
    </xf>
    <xf numFmtId="0" fontId="6" fillId="0" borderId="4" xfId="0" applyFont="1" applyBorder="1" applyAlignment="1">
      <alignment horizontal="center" vertical="center"/>
    </xf>
    <xf numFmtId="0" fontId="41" fillId="0" borderId="51" xfId="0" applyFont="1" applyBorder="1" applyAlignment="1">
      <alignment horizontal="center" vertical="center"/>
    </xf>
    <xf numFmtId="0" fontId="54" fillId="0" borderId="13" xfId="0" applyFont="1" applyBorder="1" applyAlignment="1">
      <alignment horizontal="right" vertical="center" shrinkToFit="1"/>
    </xf>
    <xf numFmtId="0" fontId="54" fillId="0" borderId="11" xfId="0" applyFont="1" applyBorder="1" applyAlignment="1">
      <alignment horizontal="right" vertical="center" shrinkToFit="1"/>
    </xf>
    <xf numFmtId="0" fontId="54" fillId="0" borderId="6" xfId="0" applyFont="1" applyBorder="1" applyAlignment="1">
      <alignment horizontal="right" vertical="center" shrinkToFit="1"/>
    </xf>
    <xf numFmtId="0" fontId="3" fillId="0" borderId="0" xfId="0" applyFont="1" applyBorder="1" applyAlignment="1">
      <alignment horizontal="center" vertical="center"/>
    </xf>
    <xf numFmtId="0" fontId="54" fillId="0" borderId="48" xfId="0" applyFont="1" applyBorder="1" applyAlignment="1">
      <alignment horizontal="right" vertical="center" shrinkToFit="1"/>
    </xf>
    <xf numFmtId="0" fontId="54" fillId="0" borderId="40" xfId="0" applyFont="1" applyBorder="1" applyAlignment="1">
      <alignment horizontal="right" vertical="center" shrinkToFit="1"/>
    </xf>
    <xf numFmtId="0" fontId="13" fillId="0" borderId="0" xfId="0" applyFont="1" applyFill="1" applyBorder="1" applyAlignment="1">
      <alignment horizontal="center" vertical="center"/>
    </xf>
    <xf numFmtId="0" fontId="26" fillId="0" borderId="0" xfId="0" applyFont="1" applyAlignment="1">
      <alignment horizontal="left" vertical="top"/>
    </xf>
    <xf numFmtId="0" fontId="3" fillId="0" borderId="0" xfId="0" applyFont="1" applyFill="1" applyBorder="1" applyAlignment="1">
      <alignment horizontal="center" vertical="center"/>
    </xf>
    <xf numFmtId="0" fontId="92" fillId="0" borderId="0" xfId="0" applyFont="1" applyFill="1" applyBorder="1">
      <alignment vertical="center"/>
    </xf>
    <xf numFmtId="0" fontId="38" fillId="0" borderId="0" xfId="0" applyFont="1" applyBorder="1">
      <alignment vertical="center"/>
    </xf>
    <xf numFmtId="178" fontId="54" fillId="0" borderId="0" xfId="0" applyNumberFormat="1" applyFont="1" applyFill="1" applyBorder="1">
      <alignment vertical="center"/>
    </xf>
    <xf numFmtId="178" fontId="55" fillId="0" borderId="0" xfId="0" applyNumberFormat="1" applyFont="1" applyFill="1" applyBorder="1">
      <alignment vertical="center"/>
    </xf>
    <xf numFmtId="0" fontId="44" fillId="0" borderId="0" xfId="0" applyFont="1" applyBorder="1" applyAlignment="1">
      <alignment horizontal="center" vertical="center"/>
    </xf>
    <xf numFmtId="0" fontId="43" fillId="0" borderId="4" xfId="0" applyFont="1" applyBorder="1" applyAlignment="1">
      <alignment horizontal="center" vertical="center"/>
    </xf>
    <xf numFmtId="178" fontId="55" fillId="0" borderId="4" xfId="0" applyNumberFormat="1"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55" xfId="0" applyFont="1" applyBorder="1" applyAlignment="1">
      <alignment horizontal="center" vertical="center"/>
    </xf>
    <xf numFmtId="178" fontId="54" fillId="2" borderId="9" xfId="0" applyNumberFormat="1" applyFont="1" applyFill="1" applyBorder="1">
      <alignment vertical="center"/>
    </xf>
    <xf numFmtId="178" fontId="54" fillId="2" borderId="100" xfId="0" applyNumberFormat="1" applyFont="1" applyFill="1" applyBorder="1">
      <alignment vertical="center"/>
    </xf>
    <xf numFmtId="0" fontId="6" fillId="0" borderId="7" xfId="0" applyFont="1" applyBorder="1" applyAlignment="1">
      <alignment horizontal="center" vertical="center"/>
    </xf>
    <xf numFmtId="0" fontId="43" fillId="0" borderId="24" xfId="0" applyFont="1" applyBorder="1" applyAlignment="1">
      <alignment horizontal="center" vertical="center"/>
    </xf>
    <xf numFmtId="178" fontId="55" fillId="0" borderId="24" xfId="0" applyNumberFormat="1" applyFont="1" applyBorder="1">
      <alignment vertical="center"/>
    </xf>
    <xf numFmtId="0" fontId="3" fillId="0" borderId="0" xfId="0" applyFont="1" applyBorder="1" applyAlignment="1">
      <alignment horizontal="left" vertical="center"/>
    </xf>
    <xf numFmtId="38" fontId="6" fillId="0" borderId="0" xfId="0" applyNumberFormat="1" applyFont="1" applyBorder="1" applyAlignment="1">
      <alignment horizontal="right" vertical="center"/>
    </xf>
    <xf numFmtId="0" fontId="36" fillId="0" borderId="0" xfId="0" applyFont="1" applyBorder="1">
      <alignment vertical="center"/>
    </xf>
    <xf numFmtId="0" fontId="45" fillId="0" borderId="0" xfId="0" applyFont="1" applyAlignment="1">
      <alignment vertical="top" wrapText="1"/>
    </xf>
    <xf numFmtId="0" fontId="80" fillId="0" borderId="0" xfId="0" applyFont="1" applyFill="1" applyBorder="1" applyAlignment="1">
      <alignment horizontal="left" vertical="top"/>
    </xf>
    <xf numFmtId="0" fontId="7" fillId="0" borderId="0" xfId="0" applyFont="1" applyFill="1" applyBorder="1" applyAlignment="1">
      <alignment horizontal="left" vertical="top"/>
    </xf>
    <xf numFmtId="0" fontId="6" fillId="0" borderId="26" xfId="0" applyFont="1" applyBorder="1" applyAlignment="1">
      <alignment horizontal="center" vertical="center"/>
    </xf>
    <xf numFmtId="0" fontId="31" fillId="0" borderId="0" xfId="0" applyFont="1" applyAlignment="1">
      <alignment vertical="center" wrapText="1"/>
    </xf>
    <xf numFmtId="0" fontId="31" fillId="0" borderId="0" xfId="0" applyFont="1" applyAlignment="1">
      <alignment vertical="center"/>
    </xf>
    <xf numFmtId="0" fontId="93" fillId="0" borderId="0" xfId="0" applyFont="1">
      <alignment vertical="center"/>
    </xf>
    <xf numFmtId="0" fontId="22" fillId="0" borderId="0" xfId="0" applyFont="1" applyFill="1" applyBorder="1" applyAlignment="1">
      <alignment vertical="center" wrapText="1"/>
    </xf>
    <xf numFmtId="0" fontId="22" fillId="0" borderId="0" xfId="0" applyFont="1" applyFill="1" applyBorder="1" applyAlignment="1">
      <alignment horizontal="center" vertical="center"/>
    </xf>
    <xf numFmtId="0" fontId="22" fillId="0" borderId="0" xfId="0" applyFont="1" applyFill="1" applyBorder="1" applyAlignment="1">
      <alignment horizontal="center" vertical="center" wrapText="1"/>
    </xf>
    <xf numFmtId="0" fontId="93" fillId="0" borderId="0" xfId="0" applyFont="1" applyBorder="1">
      <alignment vertical="center"/>
    </xf>
    <xf numFmtId="0" fontId="44" fillId="0" borderId="0" xfId="0" applyFont="1">
      <alignment vertical="center"/>
    </xf>
    <xf numFmtId="0" fontId="93" fillId="0" borderId="0"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99" xfId="0" applyFont="1" applyBorder="1" applyAlignment="1">
      <alignment horizontal="center" vertical="center"/>
    </xf>
    <xf numFmtId="0" fontId="6" fillId="0" borderId="99" xfId="0" applyFont="1" applyFill="1" applyBorder="1" applyAlignment="1">
      <alignment horizontal="center" vertical="center"/>
    </xf>
    <xf numFmtId="180" fontId="6" fillId="0" borderId="46" xfId="0" applyNumberFormat="1" applyFont="1" applyBorder="1" applyAlignment="1">
      <alignment horizontal="right" vertical="center"/>
    </xf>
    <xf numFmtId="180" fontId="6" fillId="0" borderId="21" xfId="0" applyNumberFormat="1" applyFont="1" applyBorder="1" applyAlignment="1">
      <alignment horizontal="right" vertical="center"/>
    </xf>
    <xf numFmtId="180" fontId="6" fillId="0" borderId="45" xfId="0" applyNumberFormat="1" applyFont="1" applyBorder="1" applyAlignment="1">
      <alignment horizontal="right" vertical="center"/>
    </xf>
    <xf numFmtId="180" fontId="6" fillId="0" borderId="55" xfId="0" applyNumberFormat="1" applyFont="1" applyBorder="1" applyAlignment="1">
      <alignment horizontal="right" vertical="center"/>
    </xf>
    <xf numFmtId="180" fontId="6" fillId="0" borderId="23" xfId="0" applyNumberFormat="1" applyFont="1" applyBorder="1" applyAlignment="1">
      <alignment horizontal="right" vertical="center"/>
    </xf>
    <xf numFmtId="180" fontId="6" fillId="0" borderId="24" xfId="0" applyNumberFormat="1" applyFont="1" applyBorder="1" applyAlignment="1">
      <alignment horizontal="right" vertical="center"/>
    </xf>
    <xf numFmtId="0" fontId="41" fillId="0" borderId="30" xfId="0" applyFont="1" applyBorder="1" applyAlignment="1">
      <alignment horizontal="center" vertical="center" wrapText="1"/>
    </xf>
    <xf numFmtId="0" fontId="41" fillId="0" borderId="20" xfId="0" applyFont="1" applyBorder="1" applyAlignment="1">
      <alignment horizontal="center" vertical="center" wrapText="1"/>
    </xf>
    <xf numFmtId="0" fontId="41" fillId="0" borderId="32" xfId="0" applyFont="1" applyBorder="1" applyAlignment="1">
      <alignment horizontal="center" vertical="center" wrapText="1"/>
    </xf>
    <xf numFmtId="0" fontId="41" fillId="0" borderId="29" xfId="0" applyFont="1" applyBorder="1" applyAlignment="1">
      <alignment horizontal="center" vertical="center" wrapText="1"/>
    </xf>
    <xf numFmtId="0" fontId="3" fillId="0" borderId="0" xfId="0" applyFont="1" applyBorder="1" applyAlignment="1">
      <alignment horizontal="center" vertical="center"/>
    </xf>
    <xf numFmtId="0" fontId="72" fillId="0" borderId="0" xfId="0" applyFont="1" applyAlignment="1">
      <alignment horizontal="left" vertical="center" wrapText="1"/>
    </xf>
    <xf numFmtId="0" fontId="51" fillId="0" borderId="0" xfId="0" applyFont="1" applyAlignment="1">
      <alignment horizontal="left" vertical="center" wrapText="1"/>
    </xf>
    <xf numFmtId="180" fontId="6" fillId="2" borderId="12" xfId="0" applyNumberFormat="1" applyFont="1" applyFill="1" applyBorder="1" applyAlignment="1">
      <alignment horizontal="right" vertical="center"/>
    </xf>
    <xf numFmtId="180" fontId="6" fillId="2" borderId="101" xfId="0" applyNumberFormat="1" applyFont="1" applyFill="1" applyBorder="1" applyAlignment="1">
      <alignment horizontal="right" vertical="center"/>
    </xf>
    <xf numFmtId="184" fontId="6" fillId="2" borderId="12" xfId="0" applyNumberFormat="1" applyFont="1" applyFill="1" applyBorder="1" applyAlignment="1">
      <alignment horizontal="right" vertical="center"/>
    </xf>
    <xf numFmtId="184" fontId="6" fillId="2" borderId="101" xfId="0" applyNumberFormat="1" applyFont="1" applyFill="1" applyBorder="1" applyAlignment="1">
      <alignment horizontal="right" vertical="center"/>
    </xf>
    <xf numFmtId="184" fontId="6" fillId="2" borderId="2" xfId="0" applyNumberFormat="1" applyFont="1" applyFill="1" applyBorder="1" applyAlignment="1">
      <alignment horizontal="right" vertical="center"/>
    </xf>
    <xf numFmtId="184" fontId="6" fillId="2" borderId="20" xfId="0" applyNumberFormat="1" applyFont="1" applyFill="1" applyBorder="1" applyAlignment="1">
      <alignment horizontal="right" vertical="center"/>
    </xf>
    <xf numFmtId="0" fontId="3" fillId="2" borderId="12" xfId="0" applyFont="1" applyFill="1" applyBorder="1" applyAlignment="1">
      <alignment horizontal="right" vertical="center"/>
    </xf>
    <xf numFmtId="0" fontId="3" fillId="2" borderId="101" xfId="0" applyFont="1" applyFill="1" applyBorder="1" applyAlignment="1">
      <alignment horizontal="right" vertical="center"/>
    </xf>
    <xf numFmtId="0" fontId="21" fillId="0" borderId="0" xfId="0" applyFont="1" applyAlignment="1">
      <alignment horizontal="center" vertical="center"/>
    </xf>
    <xf numFmtId="0" fontId="21" fillId="0" borderId="76" xfId="0" applyFont="1" applyBorder="1" applyAlignment="1">
      <alignment horizontal="center" vertical="center"/>
    </xf>
    <xf numFmtId="0" fontId="3" fillId="2" borderId="45" xfId="0" applyFont="1" applyFill="1" applyBorder="1" applyAlignment="1">
      <alignment horizontal="right" vertical="center"/>
    </xf>
    <xf numFmtId="0" fontId="3" fillId="2" borderId="55" xfId="0" applyFont="1" applyFill="1" applyBorder="1" applyAlignment="1">
      <alignment horizontal="right" vertical="center"/>
    </xf>
    <xf numFmtId="0" fontId="3" fillId="2" borderId="30" xfId="0" applyFont="1" applyFill="1" applyBorder="1" applyAlignment="1">
      <alignment horizontal="right" vertical="center"/>
    </xf>
    <xf numFmtId="0" fontId="3" fillId="2" borderId="20" xfId="0" applyFont="1" applyFill="1" applyBorder="1" applyAlignment="1">
      <alignment horizontal="right" vertical="center"/>
    </xf>
    <xf numFmtId="0" fontId="3" fillId="0" borderId="30" xfId="0" applyFont="1" applyBorder="1" applyAlignment="1">
      <alignment horizontal="left" vertical="center"/>
    </xf>
    <xf numFmtId="0" fontId="3" fillId="0" borderId="20" xfId="0" applyFont="1" applyBorder="1" applyAlignment="1">
      <alignment horizontal="left" vertical="center"/>
    </xf>
    <xf numFmtId="0" fontId="3" fillId="0" borderId="32" xfId="0" applyFont="1" applyBorder="1" applyAlignment="1">
      <alignment horizontal="left" vertical="center"/>
    </xf>
    <xf numFmtId="0" fontId="3" fillId="0" borderId="29" xfId="0" applyFont="1" applyBorder="1" applyAlignment="1">
      <alignment horizontal="left" vertical="center"/>
    </xf>
    <xf numFmtId="180" fontId="6" fillId="0" borderId="4" xfId="0" applyNumberFormat="1" applyFont="1" applyFill="1" applyBorder="1" applyAlignment="1">
      <alignment horizontal="right" vertical="center"/>
    </xf>
    <xf numFmtId="0" fontId="6" fillId="0" borderId="4" xfId="0" applyFont="1" applyFill="1" applyBorder="1" applyAlignment="1">
      <alignment horizontal="right" vertical="center"/>
    </xf>
    <xf numFmtId="0" fontId="3" fillId="2" borderId="32" xfId="0" applyFont="1" applyFill="1" applyBorder="1" applyAlignment="1">
      <alignment horizontal="right" vertical="center"/>
    </xf>
    <xf numFmtId="0" fontId="3" fillId="2" borderId="29" xfId="0" applyFont="1" applyFill="1" applyBorder="1" applyAlignment="1">
      <alignment horizontal="right" vertical="center"/>
    </xf>
    <xf numFmtId="0" fontId="6" fillId="0" borderId="46" xfId="0" applyFont="1" applyFill="1" applyBorder="1" applyAlignment="1">
      <alignment horizontal="left" vertical="center"/>
    </xf>
    <xf numFmtId="0" fontId="6" fillId="0" borderId="21" xfId="0" applyFont="1" applyFill="1" applyBorder="1" applyAlignment="1">
      <alignment horizontal="left" vertical="center"/>
    </xf>
    <xf numFmtId="0" fontId="6" fillId="0" borderId="44" xfId="0" applyFont="1" applyFill="1" applyBorder="1" applyAlignment="1">
      <alignment horizontal="left" vertical="center"/>
    </xf>
    <xf numFmtId="0" fontId="6" fillId="0" borderId="57" xfId="0" applyFont="1" applyFill="1" applyBorder="1" applyAlignment="1">
      <alignment horizontal="left" vertical="center"/>
    </xf>
    <xf numFmtId="180" fontId="6" fillId="2" borderId="44" xfId="0" applyNumberFormat="1" applyFont="1" applyFill="1" applyBorder="1" applyAlignment="1">
      <alignment horizontal="right" vertical="center"/>
    </xf>
    <xf numFmtId="180" fontId="6" fillId="2" borderId="57" xfId="0" applyNumberFormat="1" applyFont="1" applyFill="1" applyBorder="1" applyAlignment="1">
      <alignment horizontal="right" vertical="center"/>
    </xf>
    <xf numFmtId="0" fontId="8" fillId="0" borderId="0" xfId="0" applyFont="1" applyAlignment="1">
      <alignment horizontal="right" vertical="center"/>
    </xf>
    <xf numFmtId="184" fontId="6" fillId="0" borderId="46" xfId="0" applyNumberFormat="1" applyFont="1" applyBorder="1" applyAlignment="1">
      <alignment vertical="center"/>
    </xf>
    <xf numFmtId="184" fontId="6" fillId="0" borderId="21" xfId="0" applyNumberFormat="1" applyFont="1" applyBorder="1" applyAlignment="1">
      <alignment vertical="center"/>
    </xf>
    <xf numFmtId="180" fontId="6" fillId="0" borderId="44" xfId="0" applyNumberFormat="1" applyFont="1" applyBorder="1" applyAlignment="1">
      <alignment horizontal="right" vertical="center"/>
    </xf>
    <xf numFmtId="180" fontId="6" fillId="0" borderId="57" xfId="0" applyNumberFormat="1" applyFont="1" applyBorder="1" applyAlignment="1">
      <alignment horizontal="right" vertical="center"/>
    </xf>
    <xf numFmtId="184" fontId="6" fillId="0" borderId="45" xfId="0" applyNumberFormat="1" applyFont="1" applyBorder="1" applyAlignment="1">
      <alignment vertical="center"/>
    </xf>
    <xf numFmtId="184" fontId="6" fillId="0" borderId="55" xfId="0" applyNumberFormat="1" applyFont="1" applyBorder="1" applyAlignment="1">
      <alignment vertical="center"/>
    </xf>
    <xf numFmtId="184" fontId="6" fillId="0" borderId="44" xfId="0" applyNumberFormat="1" applyFont="1" applyBorder="1" applyAlignment="1">
      <alignment vertical="center"/>
    </xf>
    <xf numFmtId="184" fontId="6" fillId="0" borderId="57" xfId="0" applyNumberFormat="1" applyFont="1" applyBorder="1" applyAlignment="1">
      <alignment vertical="center"/>
    </xf>
    <xf numFmtId="0" fontId="8" fillId="2" borderId="78" xfId="0" applyFont="1" applyFill="1" applyBorder="1" applyAlignment="1">
      <alignment horizontal="center" vertical="center" shrinkToFit="1"/>
    </xf>
    <xf numFmtId="0" fontId="8" fillId="2" borderId="41" xfId="0" applyFont="1" applyFill="1" applyBorder="1" applyAlignment="1">
      <alignment horizontal="center" vertical="center" shrinkToFit="1"/>
    </xf>
    <xf numFmtId="184" fontId="6" fillId="0" borderId="23" xfId="0" applyNumberFormat="1" applyFont="1" applyFill="1" applyBorder="1" applyAlignment="1">
      <alignment horizontal="right" vertical="center"/>
    </xf>
    <xf numFmtId="184" fontId="6" fillId="0" borderId="24" xfId="0" applyNumberFormat="1" applyFont="1" applyFill="1" applyBorder="1" applyAlignment="1">
      <alignment horizontal="right" vertical="center"/>
    </xf>
    <xf numFmtId="180" fontId="6" fillId="2" borderId="45" xfId="0" applyNumberFormat="1" applyFont="1" applyFill="1" applyBorder="1" applyAlignment="1">
      <alignment horizontal="right" vertical="center"/>
    </xf>
    <xf numFmtId="180" fontId="6" fillId="2" borderId="55" xfId="0" applyNumberFormat="1" applyFont="1" applyFill="1" applyBorder="1" applyAlignment="1">
      <alignment horizontal="right" vertical="center"/>
    </xf>
    <xf numFmtId="0" fontId="6" fillId="0" borderId="0" xfId="0" applyFont="1" applyBorder="1" applyAlignment="1">
      <alignment horizontal="center" vertical="center"/>
    </xf>
    <xf numFmtId="0" fontId="6" fillId="0" borderId="23" xfId="0" applyFont="1" applyBorder="1" applyAlignment="1">
      <alignment horizontal="center" vertical="center"/>
    </xf>
    <xf numFmtId="0" fontId="6" fillId="0" borderId="28" xfId="0" applyFont="1" applyBorder="1" applyAlignment="1">
      <alignment horizontal="center" vertical="center"/>
    </xf>
    <xf numFmtId="0" fontId="6" fillId="0" borderId="24" xfId="0" applyFont="1" applyBorder="1" applyAlignment="1">
      <alignment horizontal="center" vertical="center"/>
    </xf>
    <xf numFmtId="0" fontId="6" fillId="0" borderId="4" xfId="0" applyFont="1" applyBorder="1" applyAlignment="1">
      <alignment horizontal="center" vertical="center"/>
    </xf>
    <xf numFmtId="180" fontId="6" fillId="0" borderId="165" xfId="0" applyNumberFormat="1" applyFont="1" applyFill="1" applyBorder="1" applyAlignment="1">
      <alignment horizontal="right" vertical="center"/>
    </xf>
    <xf numFmtId="180" fontId="6" fillId="0" borderId="166" xfId="0" applyNumberFormat="1" applyFont="1" applyFill="1" applyBorder="1" applyAlignment="1">
      <alignment horizontal="right" vertical="center"/>
    </xf>
    <xf numFmtId="180" fontId="6" fillId="0" borderId="167" xfId="0" applyNumberFormat="1" applyFont="1" applyFill="1" applyBorder="1" applyAlignment="1">
      <alignment horizontal="right" vertical="center"/>
    </xf>
    <xf numFmtId="180" fontId="6" fillId="0" borderId="168" xfId="0" applyNumberFormat="1" applyFont="1" applyFill="1" applyBorder="1" applyAlignment="1">
      <alignment horizontal="right" vertical="center"/>
    </xf>
    <xf numFmtId="0" fontId="3" fillId="2" borderId="39" xfId="0" applyFont="1" applyFill="1" applyBorder="1" applyAlignment="1">
      <alignment horizontal="right" vertical="center"/>
    </xf>
    <xf numFmtId="0" fontId="6" fillId="0" borderId="67" xfId="0" applyFont="1" applyBorder="1" applyAlignment="1">
      <alignment horizontal="left" vertical="center"/>
    </xf>
    <xf numFmtId="0" fontId="6" fillId="0" borderId="104" xfId="0" applyFont="1" applyBorder="1" applyAlignment="1">
      <alignment horizontal="left" vertical="center"/>
    </xf>
    <xf numFmtId="0" fontId="41" fillId="0" borderId="30" xfId="0" applyFont="1" applyBorder="1" applyAlignment="1">
      <alignment horizontal="center" vertical="center"/>
    </xf>
    <xf numFmtId="0" fontId="41" fillId="0" borderId="2" xfId="0" applyFont="1" applyBorder="1" applyAlignment="1">
      <alignment horizontal="center" vertical="center"/>
    </xf>
    <xf numFmtId="0" fontId="41" fillId="0" borderId="32" xfId="0" applyFont="1" applyBorder="1" applyAlignment="1">
      <alignment horizontal="center" vertical="center"/>
    </xf>
    <xf numFmtId="0" fontId="41" fillId="0" borderId="1" xfId="0" applyFont="1" applyBorder="1" applyAlignment="1">
      <alignment horizontal="center" vertical="center"/>
    </xf>
    <xf numFmtId="0" fontId="43" fillId="0" borderId="30" xfId="0" applyFont="1" applyBorder="1" applyAlignment="1">
      <alignment horizontal="center" vertical="center"/>
    </xf>
    <xf numFmtId="0" fontId="43" fillId="0" borderId="2" xfId="0" applyFont="1" applyBorder="1" applyAlignment="1">
      <alignment horizontal="center" vertical="center"/>
    </xf>
    <xf numFmtId="0" fontId="43" fillId="0" borderId="20" xfId="0" applyFont="1" applyBorder="1" applyAlignment="1">
      <alignment horizontal="center" vertical="center"/>
    </xf>
    <xf numFmtId="180" fontId="6" fillId="2" borderId="32" xfId="0" applyNumberFormat="1" applyFont="1" applyFill="1" applyBorder="1" applyAlignment="1">
      <alignment horizontal="right" vertical="center"/>
    </xf>
    <xf numFmtId="180" fontId="6" fillId="2" borderId="1" xfId="0" applyNumberFormat="1" applyFont="1" applyFill="1" applyBorder="1" applyAlignment="1">
      <alignment horizontal="right" vertical="center"/>
    </xf>
    <xf numFmtId="0" fontId="3" fillId="0" borderId="23" xfId="0" applyFont="1" applyFill="1" applyBorder="1" applyAlignment="1">
      <alignment horizontal="right" vertical="center"/>
    </xf>
    <xf numFmtId="0" fontId="3" fillId="0" borderId="24" xfId="0" applyFont="1" applyFill="1" applyBorder="1" applyAlignment="1">
      <alignment horizontal="right" vertical="center"/>
    </xf>
    <xf numFmtId="0" fontId="3" fillId="2" borderId="1" xfId="0" applyFont="1" applyFill="1" applyBorder="1" applyAlignment="1">
      <alignment horizontal="right" vertical="center"/>
    </xf>
    <xf numFmtId="0" fontId="41" fillId="0" borderId="29" xfId="0" applyFont="1" applyBorder="1" applyAlignment="1">
      <alignment horizontal="center" vertical="center"/>
    </xf>
    <xf numFmtId="178" fontId="54" fillId="2" borderId="19" xfId="0" applyNumberFormat="1" applyFont="1" applyFill="1" applyBorder="1" applyAlignment="1">
      <alignment horizontal="right" vertical="center"/>
    </xf>
    <xf numFmtId="178" fontId="54" fillId="2" borderId="13" xfId="0" applyNumberFormat="1" applyFont="1" applyFill="1" applyBorder="1" applyAlignment="1">
      <alignment horizontal="right" vertical="center"/>
    </xf>
    <xf numFmtId="0" fontId="41" fillId="0" borderId="0" xfId="0" applyFont="1" applyBorder="1" applyAlignment="1">
      <alignment horizontal="center" vertical="center"/>
    </xf>
    <xf numFmtId="180" fontId="6" fillId="2" borderId="39" xfId="0" applyNumberFormat="1" applyFont="1" applyFill="1" applyBorder="1" applyAlignment="1">
      <alignment horizontal="right" vertical="center"/>
    </xf>
    <xf numFmtId="180" fontId="6" fillId="2" borderId="18" xfId="0" applyNumberFormat="1" applyFont="1" applyFill="1" applyBorder="1" applyAlignment="1">
      <alignment horizontal="right" vertical="center"/>
    </xf>
    <xf numFmtId="0" fontId="41" fillId="0" borderId="5" xfId="0" applyFont="1" applyBorder="1" applyAlignment="1">
      <alignment horizontal="center" vertical="center" wrapText="1"/>
    </xf>
    <xf numFmtId="0" fontId="41" fillId="0" borderId="17" xfId="0" applyFont="1" applyBorder="1" applyAlignment="1">
      <alignment horizontal="center" vertical="center"/>
    </xf>
    <xf numFmtId="0" fontId="41" fillId="0" borderId="9" xfId="0" applyFont="1" applyBorder="1" applyAlignment="1">
      <alignment horizontal="center" vertical="center"/>
    </xf>
    <xf numFmtId="0" fontId="41" fillId="0" borderId="19" xfId="0" applyFont="1" applyBorder="1" applyAlignment="1">
      <alignment horizontal="center" vertical="center"/>
    </xf>
    <xf numFmtId="0" fontId="43" fillId="0" borderId="23" xfId="0" applyFont="1" applyBorder="1" applyAlignment="1">
      <alignment horizontal="center" vertical="center"/>
    </xf>
    <xf numFmtId="0" fontId="43" fillId="0" borderId="28" xfId="0" applyFont="1" applyBorder="1" applyAlignment="1">
      <alignment horizontal="center" vertical="center"/>
    </xf>
    <xf numFmtId="0" fontId="43" fillId="0" borderId="24" xfId="0" applyFont="1" applyBorder="1" applyAlignment="1">
      <alignment horizontal="center" vertical="center"/>
    </xf>
    <xf numFmtId="178" fontId="3" fillId="0" borderId="4" xfId="0" applyNumberFormat="1" applyFont="1" applyBorder="1" applyAlignment="1">
      <alignment horizontal="right" vertical="center"/>
    </xf>
    <xf numFmtId="0" fontId="22" fillId="0" borderId="4"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17" xfId="0" applyFont="1" applyBorder="1" applyAlignment="1">
      <alignment horizontal="center" vertical="center" shrinkToFit="1"/>
    </xf>
    <xf numFmtId="0" fontId="6" fillId="0" borderId="11" xfId="0" applyFont="1" applyBorder="1" applyAlignment="1">
      <alignment horizontal="center" vertical="center" shrinkToFit="1"/>
    </xf>
    <xf numFmtId="0" fontId="54" fillId="0" borderId="61" xfId="0" applyFont="1" applyBorder="1" applyAlignment="1">
      <alignment horizontal="center" vertical="center" wrapText="1"/>
    </xf>
    <xf numFmtId="0" fontId="54" fillId="0" borderId="171" xfId="0" applyFont="1" applyBorder="1" applyAlignment="1">
      <alignment horizontal="center" vertical="center" wrapText="1"/>
    </xf>
    <xf numFmtId="0" fontId="54" fillId="0" borderId="63" xfId="0" applyFont="1" applyBorder="1" applyAlignment="1">
      <alignment horizontal="center" vertical="center" wrapText="1"/>
    </xf>
    <xf numFmtId="0" fontId="54" fillId="0" borderId="76" xfId="0" applyFont="1" applyBorder="1" applyAlignment="1">
      <alignment horizontal="center" vertical="center" wrapText="1"/>
    </xf>
    <xf numFmtId="0" fontId="54" fillId="0" borderId="71" xfId="0" applyFont="1" applyBorder="1" applyAlignment="1">
      <alignment horizontal="center" vertical="center" wrapText="1"/>
    </xf>
    <xf numFmtId="0" fontId="54" fillId="0" borderId="73" xfId="0" applyFont="1" applyBorder="1" applyAlignment="1">
      <alignment horizontal="center" vertical="center" wrapText="1"/>
    </xf>
    <xf numFmtId="0" fontId="43" fillId="0" borderId="23" xfId="0" applyFont="1" applyFill="1" applyBorder="1" applyAlignment="1">
      <alignment horizontal="center" vertical="center"/>
    </xf>
    <xf numFmtId="0" fontId="43" fillId="0" borderId="28" xfId="0" applyFont="1" applyFill="1" applyBorder="1" applyAlignment="1">
      <alignment horizontal="center" vertical="center"/>
    </xf>
    <xf numFmtId="0" fontId="43" fillId="0" borderId="24" xfId="0" applyFont="1" applyFill="1" applyBorder="1" applyAlignment="1">
      <alignment horizontal="center" vertical="center"/>
    </xf>
    <xf numFmtId="0" fontId="45" fillId="0" borderId="0" xfId="0" applyFont="1" applyBorder="1" applyAlignment="1">
      <alignment horizontal="left" vertical="center" wrapText="1"/>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75" fillId="0" borderId="0" xfId="0" applyFont="1" applyAlignment="1">
      <alignment horizontal="left" vertical="center"/>
    </xf>
    <xf numFmtId="0" fontId="41" fillId="0" borderId="23" xfId="0" applyFont="1" applyBorder="1" applyAlignment="1">
      <alignment horizontal="center" vertical="center"/>
    </xf>
    <xf numFmtId="0" fontId="41" fillId="0" borderId="24" xfId="0" applyFont="1" applyBorder="1" applyAlignment="1">
      <alignment horizontal="center" vertical="center"/>
    </xf>
    <xf numFmtId="0" fontId="13" fillId="0" borderId="0" xfId="0" applyFont="1" applyFill="1" applyBorder="1" applyAlignment="1">
      <alignment horizontal="center" vertical="center"/>
    </xf>
    <xf numFmtId="0" fontId="8" fillId="2" borderId="32"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9" xfId="0" applyFont="1" applyFill="1" applyBorder="1" applyAlignment="1">
      <alignment horizontal="left" vertical="top" wrapText="1"/>
    </xf>
    <xf numFmtId="0" fontId="8" fillId="2" borderId="99"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32" xfId="0"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181" fontId="8" fillId="0" borderId="76" xfId="0" applyNumberFormat="1" applyFont="1" applyFill="1" applyBorder="1" applyAlignment="1">
      <alignment horizontal="center" vertical="center"/>
    </xf>
    <xf numFmtId="181" fontId="8" fillId="0" borderId="29" xfId="0" applyNumberFormat="1" applyFont="1" applyFill="1" applyBorder="1" applyAlignment="1">
      <alignment horizontal="center" vertical="center"/>
    </xf>
    <xf numFmtId="0" fontId="46" fillId="0" borderId="0" xfId="0" applyFont="1" applyBorder="1" applyAlignment="1">
      <alignment horizontal="center" vertical="center"/>
    </xf>
    <xf numFmtId="0" fontId="3" fillId="0" borderId="0" xfId="0" applyFont="1" applyFill="1" applyBorder="1" applyAlignment="1">
      <alignment horizontal="center" vertical="center"/>
    </xf>
    <xf numFmtId="0" fontId="6" fillId="0" borderId="30" xfId="0" applyFont="1" applyFill="1" applyBorder="1" applyAlignment="1">
      <alignment horizontal="right" vertical="center"/>
    </xf>
    <xf numFmtId="0" fontId="6" fillId="0" borderId="20" xfId="0" applyFont="1" applyFill="1" applyBorder="1" applyAlignment="1">
      <alignment horizontal="righ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45" fillId="0" borderId="23" xfId="0" applyFont="1" applyBorder="1" applyAlignment="1">
      <alignment horizontal="center" vertical="center"/>
    </xf>
    <xf numFmtId="0" fontId="45" fillId="0" borderId="24" xfId="0" applyFont="1" applyBorder="1" applyAlignment="1">
      <alignment horizontal="center" vertical="center"/>
    </xf>
    <xf numFmtId="0" fontId="8" fillId="2" borderId="99"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8" fillId="2" borderId="76"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3" fillId="0" borderId="28" xfId="0" applyFont="1" applyBorder="1" applyAlignment="1">
      <alignment horizontal="center" vertical="center"/>
    </xf>
    <xf numFmtId="0" fontId="3" fillId="0" borderId="23" xfId="0" applyFont="1" applyBorder="1" applyAlignment="1">
      <alignment horizontal="left" vertical="center"/>
    </xf>
    <xf numFmtId="0" fontId="3" fillId="0" borderId="28" xfId="0" applyFont="1" applyBorder="1" applyAlignment="1">
      <alignment horizontal="left" vertical="center"/>
    </xf>
    <xf numFmtId="0" fontId="3" fillId="0" borderId="24" xfId="0" applyFont="1" applyBorder="1" applyAlignment="1">
      <alignment horizontal="left" vertical="center"/>
    </xf>
    <xf numFmtId="0" fontId="6" fillId="0" borderId="110" xfId="0" applyFont="1" applyBorder="1" applyAlignment="1">
      <alignment horizontal="center" vertical="center" shrinkToFit="1"/>
    </xf>
    <xf numFmtId="0" fontId="6" fillId="0" borderId="34" xfId="0" applyFont="1" applyBorder="1" applyAlignment="1">
      <alignment horizontal="center" vertical="center" shrinkToFit="1"/>
    </xf>
    <xf numFmtId="0" fontId="41" fillId="0" borderId="23" xfId="0" applyFont="1" applyBorder="1" applyAlignment="1">
      <alignment horizontal="left" vertical="center" wrapText="1"/>
    </xf>
    <xf numFmtId="0" fontId="41" fillId="0" borderId="24" xfId="0" applyFont="1" applyBorder="1" applyAlignment="1">
      <alignment horizontal="left" vertical="center" wrapText="1"/>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8" fillId="2" borderId="99"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76"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9" xfId="0" applyFont="1" applyFill="1" applyBorder="1" applyAlignment="1">
      <alignment horizontal="center" vertical="center"/>
    </xf>
    <xf numFmtId="0" fontId="70" fillId="0" borderId="0" xfId="0" applyFont="1" applyAlignment="1">
      <alignment horizontal="left" vertical="center" wrapText="1"/>
    </xf>
    <xf numFmtId="0" fontId="70" fillId="0" borderId="1" xfId="0" applyFont="1" applyBorder="1" applyAlignment="1">
      <alignment horizontal="left" vertical="center" wrapText="1"/>
    </xf>
    <xf numFmtId="0" fontId="41" fillId="0" borderId="23" xfId="0" applyFont="1" applyBorder="1" applyAlignment="1">
      <alignment horizontal="center" vertical="center" wrapText="1" shrinkToFit="1"/>
    </xf>
    <xf numFmtId="0" fontId="41" fillId="0" borderId="24" xfId="0" applyFont="1" applyBorder="1" applyAlignment="1">
      <alignment horizontal="center" vertical="center" wrapText="1" shrinkToFit="1"/>
    </xf>
    <xf numFmtId="0" fontId="44" fillId="0" borderId="0" xfId="0" applyFont="1" applyBorder="1" applyAlignment="1">
      <alignment horizontal="center" vertical="center"/>
    </xf>
    <xf numFmtId="0" fontId="31" fillId="0" borderId="0" xfId="0" applyFont="1" applyBorder="1" applyAlignment="1">
      <alignment horizontal="center" vertical="center"/>
    </xf>
    <xf numFmtId="0" fontId="41" fillId="0" borderId="4" xfId="0" applyFont="1" applyBorder="1" applyAlignment="1">
      <alignment horizontal="center" vertical="center"/>
    </xf>
    <xf numFmtId="0" fontId="70" fillId="2" borderId="78" xfId="0" applyFont="1" applyFill="1" applyBorder="1" applyAlignment="1">
      <alignment horizontal="center" vertical="center" shrinkToFit="1"/>
    </xf>
    <xf numFmtId="0" fontId="70" fillId="2" borderId="41" xfId="0" applyFont="1" applyFill="1" applyBorder="1" applyAlignment="1">
      <alignment horizontal="center" vertical="center" shrinkToFit="1"/>
    </xf>
    <xf numFmtId="0" fontId="6" fillId="0" borderId="23" xfId="0" applyFont="1" applyFill="1" applyBorder="1" applyAlignment="1">
      <alignment horizontal="right" vertical="center"/>
    </xf>
    <xf numFmtId="180" fontId="6" fillId="2" borderId="2" xfId="0" applyNumberFormat="1" applyFont="1" applyFill="1" applyBorder="1" applyAlignment="1">
      <alignment horizontal="right" vertical="center"/>
    </xf>
    <xf numFmtId="180" fontId="6" fillId="2" borderId="20" xfId="0" applyNumberFormat="1" applyFont="1" applyFill="1" applyBorder="1" applyAlignment="1">
      <alignment horizontal="right" vertical="center"/>
    </xf>
    <xf numFmtId="184" fontId="6" fillId="0" borderId="23" xfId="0" applyNumberFormat="1" applyFont="1" applyBorder="1" applyAlignment="1">
      <alignment vertical="center"/>
    </xf>
    <xf numFmtId="184" fontId="6" fillId="0" borderId="24" xfId="0" applyNumberFormat="1" applyFont="1" applyBorder="1" applyAlignment="1">
      <alignment vertical="center"/>
    </xf>
    <xf numFmtId="0" fontId="41" fillId="0" borderId="11" xfId="0" applyFont="1" applyBorder="1" applyAlignment="1">
      <alignment horizontal="center" vertical="center" wrapText="1"/>
    </xf>
    <xf numFmtId="0" fontId="41" fillId="0" borderId="7" xfId="0" applyFont="1" applyBorder="1" applyAlignment="1">
      <alignment horizontal="center" vertical="center"/>
    </xf>
    <xf numFmtId="0" fontId="41" fillId="0" borderId="13" xfId="0" applyFont="1" applyBorder="1" applyAlignment="1">
      <alignment horizontal="center" vertical="center"/>
    </xf>
    <xf numFmtId="0" fontId="41" fillId="0" borderId="100" xfId="0" applyFont="1" applyBorder="1" applyAlignment="1">
      <alignment horizontal="center" vertical="center"/>
    </xf>
    <xf numFmtId="180" fontId="6" fillId="2" borderId="46" xfId="0" applyNumberFormat="1" applyFont="1" applyFill="1" applyBorder="1" applyAlignment="1">
      <alignment horizontal="right" vertical="center"/>
    </xf>
    <xf numFmtId="180" fontId="6" fillId="2" borderId="21" xfId="0" applyNumberFormat="1" applyFont="1" applyFill="1" applyBorder="1" applyAlignment="1">
      <alignment horizontal="right" vertical="center"/>
    </xf>
    <xf numFmtId="0" fontId="6" fillId="0" borderId="79" xfId="0" applyFont="1" applyBorder="1" applyAlignment="1">
      <alignment horizontal="center" vertical="center"/>
    </xf>
    <xf numFmtId="182" fontId="6" fillId="2" borderId="30" xfId="1" applyNumberFormat="1" applyFont="1" applyFill="1" applyBorder="1" applyAlignment="1">
      <alignment horizontal="center" vertical="center" shrinkToFit="1"/>
    </xf>
    <xf numFmtId="182" fontId="6" fillId="2" borderId="20" xfId="1" applyNumberFormat="1" applyFont="1" applyFill="1" applyBorder="1" applyAlignment="1">
      <alignment horizontal="center" vertical="center" shrinkToFit="1"/>
    </xf>
    <xf numFmtId="182" fontId="6" fillId="2" borderId="74" xfId="1" applyNumberFormat="1" applyFont="1" applyFill="1" applyBorder="1" applyAlignment="1">
      <alignment horizontal="center" vertical="center" shrinkToFit="1"/>
    </xf>
    <xf numFmtId="182" fontId="6" fillId="2" borderId="73" xfId="1" applyNumberFormat="1" applyFont="1" applyFill="1" applyBorder="1" applyAlignment="1">
      <alignment horizontal="center" vertical="center" shrinkToFit="1"/>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3" fillId="0" borderId="4" xfId="0" applyFont="1" applyBorder="1" applyAlignment="1">
      <alignment horizontal="center" vertical="center"/>
    </xf>
    <xf numFmtId="38" fontId="6" fillId="0" borderId="30" xfId="1" applyFont="1" applyBorder="1" applyAlignment="1">
      <alignment horizontal="center" vertical="center" shrinkToFit="1"/>
    </xf>
    <xf numFmtId="38" fontId="6" fillId="0" borderId="3" xfId="1" applyFont="1" applyBorder="1" applyAlignment="1">
      <alignment horizontal="center" vertical="center" shrinkToFit="1"/>
    </xf>
    <xf numFmtId="38" fontId="6" fillId="0" borderId="74" xfId="1" applyFont="1" applyBorder="1" applyAlignment="1">
      <alignment horizontal="center" vertical="center" shrinkToFit="1"/>
    </xf>
    <xf numFmtId="38" fontId="6" fillId="0" borderId="70" xfId="1" applyFont="1" applyBorder="1" applyAlignment="1">
      <alignment horizontal="center" vertical="center" shrinkToFit="1"/>
    </xf>
    <xf numFmtId="0" fontId="6" fillId="0" borderId="28" xfId="0" applyFont="1" applyFill="1" applyBorder="1" applyAlignment="1">
      <alignment horizontal="center" vertical="center"/>
    </xf>
    <xf numFmtId="180" fontId="6" fillId="0" borderId="0" xfId="0" applyNumberFormat="1" applyFont="1" applyFill="1" applyBorder="1" applyAlignment="1">
      <alignment horizontal="right" vertical="center" shrinkToFit="1"/>
    </xf>
    <xf numFmtId="0" fontId="19" fillId="0" borderId="0" xfId="0" applyFont="1" applyBorder="1" applyAlignment="1">
      <alignment horizontal="center" vertical="center"/>
    </xf>
    <xf numFmtId="180" fontId="6" fillId="2" borderId="30" xfId="0" applyNumberFormat="1" applyFont="1" applyFill="1" applyBorder="1" applyAlignment="1">
      <alignment horizontal="right" vertical="center"/>
    </xf>
    <xf numFmtId="178" fontId="54" fillId="0" borderId="0" xfId="0" applyNumberFormat="1" applyFont="1" applyFill="1" applyBorder="1" applyAlignment="1">
      <alignment horizontal="right" vertical="center"/>
    </xf>
    <xf numFmtId="0" fontId="6" fillId="0" borderId="0" xfId="0" applyFont="1" applyFill="1" applyBorder="1" applyAlignment="1">
      <alignment horizontal="center" vertical="center" wrapText="1" shrinkToFit="1"/>
    </xf>
    <xf numFmtId="0" fontId="6" fillId="0" borderId="0" xfId="0" applyFont="1" applyFill="1" applyBorder="1" applyAlignment="1">
      <alignment horizontal="center" vertical="center" shrinkToFit="1"/>
    </xf>
    <xf numFmtId="0" fontId="54" fillId="0" borderId="30" xfId="0" applyFont="1" applyBorder="1" applyAlignment="1">
      <alignment horizontal="center" vertical="center" wrapText="1"/>
    </xf>
    <xf numFmtId="0" fontId="54" fillId="0" borderId="32" xfId="0" applyFont="1" applyBorder="1" applyAlignment="1">
      <alignment horizontal="center" vertical="center" wrapText="1"/>
    </xf>
    <xf numFmtId="0" fontId="37" fillId="0" borderId="0" xfId="0" applyFont="1" applyBorder="1" applyAlignment="1">
      <alignment horizontal="center" vertical="center"/>
    </xf>
    <xf numFmtId="0" fontId="50" fillId="0" borderId="0" xfId="0" applyFont="1" applyBorder="1" applyAlignment="1">
      <alignment horizontal="center" vertical="center"/>
    </xf>
    <xf numFmtId="0" fontId="50" fillId="0" borderId="1" xfId="0" applyFont="1" applyBorder="1" applyAlignment="1">
      <alignment horizontal="center" vertical="center"/>
    </xf>
    <xf numFmtId="0" fontId="89" fillId="0" borderId="28" xfId="0" applyFont="1" applyBorder="1" applyAlignment="1">
      <alignment horizontal="center" vertical="center" wrapText="1" shrinkToFit="1"/>
    </xf>
    <xf numFmtId="0" fontId="89" fillId="0" borderId="24" xfId="0" applyFont="1" applyBorder="1" applyAlignment="1">
      <alignment horizontal="center" vertical="center" wrapText="1" shrinkToFit="1"/>
    </xf>
    <xf numFmtId="0" fontId="6" fillId="0" borderId="0" xfId="0" applyFont="1" applyFill="1" applyBorder="1" applyAlignment="1">
      <alignment horizontal="center" vertical="center"/>
    </xf>
    <xf numFmtId="38" fontId="6" fillId="2" borderId="30" xfId="1" applyFont="1" applyFill="1" applyBorder="1" applyAlignment="1">
      <alignment horizontal="center" vertical="center" shrinkToFit="1"/>
    </xf>
    <xf numFmtId="38" fontId="6" fillId="2" borderId="20" xfId="1" applyFont="1" applyFill="1" applyBorder="1" applyAlignment="1">
      <alignment horizontal="center" vertical="center" shrinkToFit="1"/>
    </xf>
    <xf numFmtId="38" fontId="6" fillId="2" borderId="74" xfId="1" applyFont="1" applyFill="1" applyBorder="1" applyAlignment="1">
      <alignment horizontal="center" vertical="center" shrinkToFit="1"/>
    </xf>
    <xf numFmtId="38" fontId="6" fillId="2" borderId="73" xfId="1" applyFont="1" applyFill="1" applyBorder="1" applyAlignment="1">
      <alignment horizontal="center" vertical="center" shrinkToFit="1"/>
    </xf>
    <xf numFmtId="0" fontId="6" fillId="0" borderId="0" xfId="0" applyFont="1" applyFill="1" applyBorder="1" applyAlignment="1">
      <alignment horizontal="center" vertical="center" wrapText="1"/>
    </xf>
    <xf numFmtId="0" fontId="22" fillId="2" borderId="23"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24" xfId="0" applyFont="1" applyFill="1" applyBorder="1" applyAlignment="1">
      <alignment horizontal="center" vertical="center"/>
    </xf>
    <xf numFmtId="0" fontId="26" fillId="0" borderId="99" xfId="0" applyFont="1" applyFill="1" applyBorder="1" applyAlignment="1">
      <alignment horizontal="center" vertical="center"/>
    </xf>
    <xf numFmtId="0" fontId="26" fillId="0" borderId="0" xfId="0" applyFont="1" applyFill="1" applyBorder="1" applyAlignment="1">
      <alignment horizontal="center" vertical="center"/>
    </xf>
    <xf numFmtId="0" fontId="3" fillId="0" borderId="93" xfId="0" applyFont="1" applyBorder="1" applyAlignment="1">
      <alignment horizontal="center" vertical="center"/>
    </xf>
    <xf numFmtId="0" fontId="3" fillId="0" borderId="23"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4" xfId="0" applyFont="1" applyFill="1" applyBorder="1" applyAlignment="1">
      <alignment horizontal="center" vertical="center"/>
    </xf>
    <xf numFmtId="177" fontId="8" fillId="0" borderId="0" xfId="0" applyNumberFormat="1" applyFont="1" applyFill="1" applyBorder="1" applyAlignment="1">
      <alignment horizontal="center" vertical="center"/>
    </xf>
    <xf numFmtId="0" fontId="44" fillId="0" borderId="0" xfId="0" applyFont="1" applyAlignment="1">
      <alignment horizontal="left" vertical="top" wrapText="1"/>
    </xf>
    <xf numFmtId="0" fontId="22" fillId="2" borderId="4" xfId="0" applyFont="1" applyFill="1" applyBorder="1" applyAlignment="1">
      <alignment horizontal="center" vertical="center"/>
    </xf>
    <xf numFmtId="177" fontId="22" fillId="2" borderId="32" xfId="0" applyNumberFormat="1" applyFont="1" applyFill="1" applyBorder="1" applyAlignment="1">
      <alignment horizontal="center" vertical="center"/>
    </xf>
    <xf numFmtId="177" fontId="22" fillId="2" borderId="1" xfId="0" applyNumberFormat="1" applyFont="1" applyFill="1" applyBorder="1" applyAlignment="1">
      <alignment horizontal="center" vertical="center"/>
    </xf>
    <xf numFmtId="177" fontId="22" fillId="2" borderId="29" xfId="0" applyNumberFormat="1" applyFont="1" applyFill="1" applyBorder="1" applyAlignment="1">
      <alignment horizontal="center" vertical="center"/>
    </xf>
    <xf numFmtId="0" fontId="6" fillId="0" borderId="99" xfId="0" applyFont="1" applyBorder="1" applyAlignment="1">
      <alignment horizontal="left" vertical="center" shrinkToFit="1"/>
    </xf>
    <xf numFmtId="0" fontId="6" fillId="0" borderId="0" xfId="0" applyFont="1" applyBorder="1" applyAlignment="1">
      <alignment horizontal="left" vertical="center" shrinkToFit="1"/>
    </xf>
    <xf numFmtId="0" fontId="71" fillId="0" borderId="0" xfId="0" applyFont="1" applyAlignment="1">
      <alignment horizontal="left" vertical="top" wrapText="1" shrinkToFit="1"/>
    </xf>
    <xf numFmtId="0" fontId="3" fillId="0" borderId="23" xfId="0" applyFont="1" applyFill="1" applyBorder="1" applyAlignment="1">
      <alignment horizontal="center" vertical="center" shrinkToFit="1"/>
    </xf>
    <xf numFmtId="0" fontId="3" fillId="0" borderId="28"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6" fillId="0" borderId="4" xfId="0" applyFont="1" applyFill="1" applyBorder="1" applyAlignment="1">
      <alignment horizontal="left" vertical="center"/>
    </xf>
    <xf numFmtId="184" fontId="6" fillId="2" borderId="32" xfId="0" applyNumberFormat="1" applyFont="1" applyFill="1" applyBorder="1" applyAlignment="1">
      <alignment horizontal="right" vertical="center"/>
    </xf>
    <xf numFmtId="184" fontId="6" fillId="2" borderId="29" xfId="0" applyNumberFormat="1" applyFont="1" applyFill="1" applyBorder="1" applyAlignment="1">
      <alignment horizontal="right" vertical="center"/>
    </xf>
    <xf numFmtId="180" fontId="6" fillId="2" borderId="29" xfId="0" applyNumberFormat="1" applyFont="1" applyFill="1" applyBorder="1" applyAlignment="1">
      <alignment horizontal="right" vertical="center"/>
    </xf>
    <xf numFmtId="180" fontId="6" fillId="0" borderId="169" xfId="0" applyNumberFormat="1" applyFont="1" applyFill="1" applyBorder="1" applyAlignment="1">
      <alignment horizontal="right" vertical="center"/>
    </xf>
    <xf numFmtId="180" fontId="6" fillId="0" borderId="170" xfId="0" applyNumberFormat="1" applyFont="1" applyFill="1" applyBorder="1" applyAlignment="1">
      <alignment horizontal="right" vertical="center"/>
    </xf>
    <xf numFmtId="184" fontId="6" fillId="0" borderId="4" xfId="0" applyNumberFormat="1" applyFont="1" applyFill="1" applyBorder="1" applyAlignment="1">
      <alignment horizontal="right" vertical="center"/>
    </xf>
    <xf numFmtId="0" fontId="82" fillId="0" borderId="0" xfId="0" applyFont="1" applyBorder="1" applyAlignment="1">
      <alignment horizontal="center" vertical="center"/>
    </xf>
    <xf numFmtId="182" fontId="6" fillId="4" borderId="30" xfId="1" applyNumberFormat="1" applyFont="1" applyFill="1" applyBorder="1" applyAlignment="1">
      <alignment horizontal="center" vertical="center" shrinkToFit="1"/>
    </xf>
    <xf numFmtId="182" fontId="6" fillId="4" borderId="20" xfId="1" applyNumberFormat="1" applyFont="1" applyFill="1" applyBorder="1" applyAlignment="1">
      <alignment horizontal="center" vertical="center" shrinkToFit="1"/>
    </xf>
    <xf numFmtId="182" fontId="6" fillId="4" borderId="74" xfId="1" applyNumberFormat="1" applyFont="1" applyFill="1" applyBorder="1" applyAlignment="1">
      <alignment horizontal="center" vertical="center" shrinkToFit="1"/>
    </xf>
    <xf numFmtId="182" fontId="6" fillId="4" borderId="73" xfId="1" applyNumberFormat="1" applyFont="1" applyFill="1" applyBorder="1" applyAlignment="1">
      <alignment horizontal="center" vertical="center" shrinkToFit="1"/>
    </xf>
    <xf numFmtId="38" fontId="6" fillId="4" borderId="30" xfId="1" applyFont="1" applyFill="1" applyBorder="1" applyAlignment="1">
      <alignment horizontal="center" vertical="center" shrinkToFit="1"/>
    </xf>
    <xf numFmtId="38" fontId="6" fillId="4" borderId="20" xfId="1" applyFont="1" applyFill="1" applyBorder="1" applyAlignment="1">
      <alignment horizontal="center" vertical="center" shrinkToFit="1"/>
    </xf>
    <xf numFmtId="38" fontId="6" fillId="4" borderId="74" xfId="1" applyFont="1" applyFill="1" applyBorder="1" applyAlignment="1">
      <alignment horizontal="center" vertical="center" shrinkToFit="1"/>
    </xf>
    <xf numFmtId="38" fontId="6" fillId="4" borderId="73" xfId="1" applyFont="1" applyFill="1" applyBorder="1" applyAlignment="1">
      <alignment horizontal="center" vertical="center" shrinkToFit="1"/>
    </xf>
    <xf numFmtId="0" fontId="3" fillId="3" borderId="0" xfId="0" applyFont="1" applyFill="1" applyBorder="1" applyAlignment="1">
      <alignment horizontal="left" vertical="top" wrapText="1"/>
    </xf>
    <xf numFmtId="0" fontId="6" fillId="0" borderId="0" xfId="0" applyFont="1" applyBorder="1" applyAlignment="1">
      <alignment horizontal="right" vertical="center" wrapText="1"/>
    </xf>
    <xf numFmtId="0" fontId="3" fillId="0" borderId="30" xfId="0" applyFont="1" applyBorder="1" applyAlignment="1">
      <alignment horizontal="center" vertical="center"/>
    </xf>
    <xf numFmtId="0" fontId="3" fillId="0" borderId="20" xfId="0" applyFont="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xf>
    <xf numFmtId="0" fontId="17" fillId="2" borderId="30"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32"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29" xfId="0" applyFont="1" applyFill="1" applyBorder="1" applyAlignment="1">
      <alignment horizontal="center" vertical="center"/>
    </xf>
    <xf numFmtId="0" fontId="25" fillId="2" borderId="23" xfId="0" applyFont="1" applyFill="1" applyBorder="1" applyAlignment="1">
      <alignment horizontal="center" vertical="center"/>
    </xf>
    <xf numFmtId="0" fontId="25" fillId="2" borderId="28" xfId="0" applyFont="1" applyFill="1" applyBorder="1" applyAlignment="1">
      <alignment horizontal="center" vertical="center"/>
    </xf>
    <xf numFmtId="0" fontId="25" fillId="2" borderId="24" xfId="0" applyFont="1" applyFill="1" applyBorder="1" applyAlignment="1">
      <alignment horizontal="center" vertical="center"/>
    </xf>
    <xf numFmtId="0" fontId="56" fillId="0" borderId="0" xfId="0" applyFont="1" applyAlignment="1">
      <alignment horizontal="center" vertical="center"/>
    </xf>
    <xf numFmtId="0" fontId="17"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20"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29" xfId="0" applyFont="1" applyFill="1" applyBorder="1" applyAlignment="1">
      <alignment horizontal="center" vertical="center"/>
    </xf>
    <xf numFmtId="0" fontId="3" fillId="0" borderId="1" xfId="0" applyFont="1" applyBorder="1" applyAlignment="1">
      <alignment horizontal="center" vertical="center"/>
    </xf>
    <xf numFmtId="0" fontId="22" fillId="2" borderId="32" xfId="0" applyFont="1" applyFill="1" applyBorder="1" applyAlignment="1">
      <alignment horizontal="center" vertical="center"/>
    </xf>
    <xf numFmtId="0" fontId="85" fillId="0" borderId="0" xfId="0" applyFont="1" applyAlignment="1">
      <alignment horizontal="center" vertical="center"/>
    </xf>
    <xf numFmtId="177" fontId="26" fillId="2" borderId="1" xfId="0" applyNumberFormat="1" applyFont="1" applyFill="1" applyBorder="1" applyAlignment="1">
      <alignment horizontal="left" vertical="center"/>
    </xf>
    <xf numFmtId="0" fontId="3" fillId="2" borderId="3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9" xfId="0" applyFont="1" applyFill="1" applyBorder="1" applyAlignment="1">
      <alignment horizontal="center" vertical="center"/>
    </xf>
    <xf numFmtId="180" fontId="6" fillId="0" borderId="23" xfId="0" applyNumberFormat="1" applyFont="1" applyFill="1" applyBorder="1" applyAlignment="1">
      <alignment horizontal="right" vertical="center"/>
    </xf>
    <xf numFmtId="180" fontId="6" fillId="0" borderId="24" xfId="0" applyNumberFormat="1" applyFont="1" applyFill="1" applyBorder="1" applyAlignment="1">
      <alignment horizontal="right" vertical="center"/>
    </xf>
    <xf numFmtId="0" fontId="3" fillId="0" borderId="4" xfId="0" applyFont="1" applyFill="1" applyBorder="1" applyAlignment="1">
      <alignment horizontal="right" vertical="center"/>
    </xf>
    <xf numFmtId="0" fontId="45" fillId="0" borderId="0" xfId="0" applyFont="1" applyAlignment="1">
      <alignment horizontal="left" vertical="top"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85" fillId="0" borderId="0" xfId="0" applyFont="1" applyFill="1" applyBorder="1" applyAlignment="1">
      <alignment horizontal="left" vertical="center" wrapText="1"/>
    </xf>
    <xf numFmtId="0" fontId="69" fillId="2" borderId="30" xfId="0" applyFont="1" applyFill="1" applyBorder="1" applyAlignment="1">
      <alignment horizontal="center" vertical="top" wrapText="1"/>
    </xf>
    <xf numFmtId="0" fontId="69" fillId="2" borderId="2" xfId="0" applyFont="1" applyFill="1" applyBorder="1" applyAlignment="1">
      <alignment horizontal="center" vertical="top" wrapText="1"/>
    </xf>
    <xf numFmtId="0" fontId="69" fillId="2" borderId="20" xfId="0" applyFont="1" applyFill="1" applyBorder="1" applyAlignment="1">
      <alignment horizontal="center" vertical="top" wrapText="1"/>
    </xf>
    <xf numFmtId="0" fontId="69" fillId="2" borderId="99" xfId="0" applyFont="1" applyFill="1" applyBorder="1" applyAlignment="1">
      <alignment horizontal="center" vertical="top" wrapText="1"/>
    </xf>
    <xf numFmtId="0" fontId="69" fillId="2" borderId="0" xfId="0" applyFont="1" applyFill="1" applyBorder="1" applyAlignment="1">
      <alignment horizontal="center" vertical="top" wrapText="1"/>
    </xf>
    <xf numFmtId="0" fontId="69" fillId="2" borderId="76" xfId="0" applyFont="1" applyFill="1" applyBorder="1" applyAlignment="1">
      <alignment horizontal="center" vertical="top" wrapText="1"/>
    </xf>
    <xf numFmtId="0" fontId="69" fillId="2" borderId="32" xfId="0" applyFont="1" applyFill="1" applyBorder="1" applyAlignment="1">
      <alignment horizontal="center" vertical="top" wrapText="1"/>
    </xf>
    <xf numFmtId="0" fontId="69" fillId="2" borderId="1" xfId="0" applyFont="1" applyFill="1" applyBorder="1" applyAlignment="1">
      <alignment horizontal="center" vertical="top" wrapText="1"/>
    </xf>
    <xf numFmtId="0" fontId="69" fillId="2" borderId="29" xfId="0" applyFont="1" applyFill="1" applyBorder="1" applyAlignment="1">
      <alignment horizontal="center" vertical="top" wrapText="1"/>
    </xf>
    <xf numFmtId="0" fontId="8" fillId="2" borderId="28" xfId="0" applyFont="1" applyFill="1" applyBorder="1" applyAlignment="1">
      <alignment horizontal="left" vertical="center"/>
    </xf>
    <xf numFmtId="0" fontId="8" fillId="2" borderId="24" xfId="0" applyFont="1" applyFill="1" applyBorder="1" applyAlignment="1">
      <alignment horizontal="left" vertical="center"/>
    </xf>
    <xf numFmtId="0" fontId="6" fillId="0" borderId="0" xfId="0" applyFont="1" applyAlignment="1">
      <alignment horizontal="left" vertical="top" wrapText="1"/>
    </xf>
    <xf numFmtId="0" fontId="41" fillId="0" borderId="28" xfId="0" applyFont="1" applyBorder="1" applyAlignment="1">
      <alignment horizontal="center" vertical="center"/>
    </xf>
    <xf numFmtId="0" fontId="41" fillId="0" borderId="94" xfId="0" applyFont="1" applyBorder="1" applyAlignment="1">
      <alignment horizontal="center" vertical="center"/>
    </xf>
    <xf numFmtId="0" fontId="41" fillId="0" borderId="51" xfId="0" applyFont="1" applyBorder="1" applyAlignment="1">
      <alignment horizontal="center" vertical="center"/>
    </xf>
    <xf numFmtId="9" fontId="54" fillId="0" borderId="25" xfId="5" applyFont="1" applyBorder="1" applyAlignment="1">
      <alignment horizontal="center" vertical="center" wrapText="1"/>
    </xf>
    <xf numFmtId="9" fontId="54" fillId="0" borderId="24" xfId="5" applyFont="1" applyBorder="1" applyAlignment="1">
      <alignment horizontal="center" vertical="center" wrapText="1"/>
    </xf>
    <xf numFmtId="9" fontId="54" fillId="0" borderId="23" xfId="5" applyFont="1" applyBorder="1" applyAlignment="1">
      <alignment horizontal="center" vertical="center" wrapText="1"/>
    </xf>
    <xf numFmtId="9" fontId="54" fillId="0" borderId="97" xfId="5" applyFont="1" applyBorder="1" applyAlignment="1">
      <alignment horizontal="center" vertical="center" wrapText="1"/>
    </xf>
    <xf numFmtId="0" fontId="3" fillId="0" borderId="107" xfId="0" applyFont="1" applyBorder="1" applyAlignment="1">
      <alignment horizontal="center" vertical="center" textRotation="255"/>
    </xf>
    <xf numFmtId="0" fontId="3" fillId="0" borderId="90" xfId="0" applyFont="1" applyBorder="1" applyAlignment="1">
      <alignment horizontal="center" vertical="center" textRotation="255"/>
    </xf>
    <xf numFmtId="0" fontId="6" fillId="0" borderId="30" xfId="0" applyFont="1" applyBorder="1" applyAlignment="1">
      <alignment horizontal="center" vertical="center"/>
    </xf>
    <xf numFmtId="0" fontId="6" fillId="0" borderId="2" xfId="0" applyFont="1" applyBorder="1" applyAlignment="1">
      <alignment horizontal="center" vertical="center"/>
    </xf>
    <xf numFmtId="0" fontId="6" fillId="0" borderId="20" xfId="0" applyFont="1" applyBorder="1" applyAlignment="1">
      <alignment horizontal="center" vertical="center"/>
    </xf>
    <xf numFmtId="0" fontId="6" fillId="0" borderId="32" xfId="0" applyFont="1" applyBorder="1" applyAlignment="1">
      <alignment horizontal="center" vertical="center"/>
    </xf>
    <xf numFmtId="0" fontId="6" fillId="0" borderId="1" xfId="0" applyFont="1" applyBorder="1" applyAlignment="1">
      <alignment horizontal="center" vertical="center"/>
    </xf>
    <xf numFmtId="0" fontId="6" fillId="0" borderId="29" xfId="0" applyFont="1" applyBorder="1" applyAlignment="1">
      <alignment horizontal="center" vertical="center"/>
    </xf>
    <xf numFmtId="0" fontId="54" fillId="0" borderId="43" xfId="0" applyFont="1" applyBorder="1" applyAlignment="1">
      <alignment horizontal="right" vertical="center" shrinkToFit="1"/>
    </xf>
    <xf numFmtId="0" fontId="54" fillId="0" borderId="36" xfId="0" applyFont="1" applyBorder="1" applyAlignment="1">
      <alignment horizontal="right" vertical="center" shrinkToFit="1"/>
    </xf>
    <xf numFmtId="38" fontId="6" fillId="2" borderId="6" xfId="1" applyFont="1" applyFill="1" applyBorder="1" applyAlignment="1">
      <alignment horizontal="center" vertical="center"/>
    </xf>
    <xf numFmtId="38" fontId="6" fillId="2" borderId="7" xfId="1" applyFont="1" applyFill="1" applyBorder="1" applyAlignment="1">
      <alignment horizontal="center" vertical="center"/>
    </xf>
    <xf numFmtId="0" fontId="8" fillId="4" borderId="99" xfId="0" applyFont="1" applyFill="1" applyBorder="1" applyAlignment="1">
      <alignment horizontal="center" vertical="center"/>
    </xf>
    <xf numFmtId="0" fontId="8" fillId="4" borderId="64" xfId="0" applyFont="1" applyFill="1" applyBorder="1" applyAlignment="1">
      <alignment horizontal="center" vertical="center"/>
    </xf>
    <xf numFmtId="0" fontId="54" fillId="0" borderId="9" xfId="0" applyFont="1" applyBorder="1" applyAlignment="1">
      <alignment horizontal="right" vertical="center" shrinkToFit="1"/>
    </xf>
    <xf numFmtId="0" fontId="54" fillId="0" borderId="10" xfId="0" applyFont="1" applyBorder="1" applyAlignment="1">
      <alignment horizontal="right" vertical="center" shrinkToFit="1"/>
    </xf>
    <xf numFmtId="38" fontId="6" fillId="2" borderId="10" xfId="1" applyFont="1" applyFill="1" applyBorder="1" applyAlignment="1">
      <alignment horizontal="center" vertical="center"/>
    </xf>
    <xf numFmtId="38" fontId="6" fillId="2" borderId="100" xfId="1" applyFont="1" applyFill="1" applyBorder="1" applyAlignment="1">
      <alignment horizontal="center" vertical="center"/>
    </xf>
    <xf numFmtId="0" fontId="6" fillId="4" borderId="9" xfId="0" applyFont="1" applyFill="1" applyBorder="1" applyAlignment="1">
      <alignment horizontal="center" vertical="center"/>
    </xf>
    <xf numFmtId="0" fontId="6" fillId="4" borderId="141" xfId="0" applyFont="1" applyFill="1" applyBorder="1" applyAlignment="1">
      <alignment horizontal="center" vertical="center"/>
    </xf>
    <xf numFmtId="0" fontId="6" fillId="0" borderId="3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54" fillId="0" borderId="11" xfId="0" applyFont="1" applyBorder="1" applyAlignment="1">
      <alignment horizontal="right" vertical="center" shrinkToFit="1"/>
    </xf>
    <xf numFmtId="0" fontId="54" fillId="0" borderId="6" xfId="0" applyFont="1" applyBorder="1" applyAlignment="1">
      <alignment horizontal="right" vertical="center" shrinkToFit="1"/>
    </xf>
    <xf numFmtId="0" fontId="6" fillId="4" borderId="43" xfId="0" applyFont="1" applyFill="1" applyBorder="1" applyAlignment="1">
      <alignment horizontal="center" vertical="center"/>
    </xf>
    <xf numFmtId="0" fontId="6" fillId="4" borderId="85" xfId="0" applyFont="1" applyFill="1" applyBorder="1" applyAlignment="1">
      <alignment horizontal="center" vertical="center"/>
    </xf>
    <xf numFmtId="0" fontId="54" fillId="0" borderId="12" xfId="0" applyFont="1" applyBorder="1" applyAlignment="1">
      <alignment horizontal="right" vertical="center" shrinkToFit="1"/>
    </xf>
    <xf numFmtId="0" fontId="54" fillId="0" borderId="8" xfId="0" applyFont="1" applyBorder="1" applyAlignment="1">
      <alignment horizontal="right" vertical="center" shrinkToFit="1"/>
    </xf>
    <xf numFmtId="38" fontId="6" fillId="2" borderId="8" xfId="1" applyFont="1" applyFill="1" applyBorder="1" applyAlignment="1">
      <alignment horizontal="center" vertical="center"/>
    </xf>
    <xf numFmtId="38" fontId="6" fillId="2" borderId="101" xfId="1" applyFont="1" applyFill="1" applyBorder="1" applyAlignment="1">
      <alignment horizontal="center" vertical="center"/>
    </xf>
    <xf numFmtId="0" fontId="6" fillId="4" borderId="39" xfId="0" applyFont="1" applyFill="1" applyBorder="1" applyAlignment="1">
      <alignment horizontal="center" vertical="center"/>
    </xf>
    <xf numFmtId="0" fontId="6" fillId="4" borderId="80" xfId="0" applyFont="1" applyFill="1" applyBorder="1" applyAlignment="1">
      <alignment horizontal="center" vertical="center"/>
    </xf>
    <xf numFmtId="0" fontId="54" fillId="0" borderId="13" xfId="0" applyFont="1" applyBorder="1" applyAlignment="1">
      <alignment horizontal="right" vertical="center" shrinkToFit="1"/>
    </xf>
    <xf numFmtId="0" fontId="6" fillId="0" borderId="99" xfId="0" applyFont="1" applyBorder="1" applyAlignment="1">
      <alignment horizontal="center" vertical="center"/>
    </xf>
    <xf numFmtId="0" fontId="6" fillId="0" borderId="76" xfId="0" applyFont="1" applyBorder="1" applyAlignment="1">
      <alignment horizontal="center" vertical="center"/>
    </xf>
    <xf numFmtId="0" fontId="54" fillId="0" borderId="37" xfId="0" applyFont="1" applyBorder="1" applyAlignment="1">
      <alignment horizontal="right" vertical="center" shrinkToFit="1"/>
    </xf>
    <xf numFmtId="38" fontId="6" fillId="2" borderId="36" xfId="1" applyFont="1" applyFill="1" applyBorder="1" applyAlignment="1">
      <alignment horizontal="center" vertical="center"/>
    </xf>
    <xf numFmtId="38" fontId="6" fillId="2" borderId="38" xfId="1" applyFont="1" applyFill="1" applyBorder="1" applyAlignment="1">
      <alignment horizontal="center" vertical="center"/>
    </xf>
    <xf numFmtId="0" fontId="54" fillId="0" borderId="48" xfId="0" applyFont="1" applyBorder="1" applyAlignment="1">
      <alignment horizontal="right" vertical="center" shrinkToFit="1"/>
    </xf>
    <xf numFmtId="0" fontId="54" fillId="0" borderId="40" xfId="0" applyFont="1" applyBorder="1" applyAlignment="1">
      <alignment horizontal="right" vertical="center" shrinkToFit="1"/>
    </xf>
    <xf numFmtId="38" fontId="6" fillId="2" borderId="40" xfId="1" applyFont="1" applyFill="1" applyBorder="1" applyAlignment="1">
      <alignment horizontal="center" vertical="center"/>
    </xf>
    <xf numFmtId="38" fontId="6" fillId="2" borderId="22" xfId="1" applyFont="1" applyFill="1" applyBorder="1" applyAlignment="1">
      <alignment horizontal="center" vertical="center"/>
    </xf>
    <xf numFmtId="0" fontId="45" fillId="0" borderId="4"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88" xfId="0" applyFont="1" applyBorder="1" applyAlignment="1">
      <alignment horizontal="center" vertical="center"/>
    </xf>
    <xf numFmtId="38" fontId="6" fillId="0" borderId="108" xfId="1" applyFont="1" applyFill="1" applyBorder="1" applyAlignment="1">
      <alignment horizontal="right" vertical="center"/>
    </xf>
    <xf numFmtId="38" fontId="6" fillId="0" borderId="41" xfId="1" applyFont="1" applyFill="1" applyBorder="1" applyAlignment="1">
      <alignment horizontal="right" vertical="center"/>
    </xf>
    <xf numFmtId="0" fontId="6" fillId="0" borderId="77" xfId="0" applyFont="1" applyBorder="1" applyAlignment="1">
      <alignment horizontal="right" vertical="center"/>
    </xf>
    <xf numFmtId="0" fontId="6" fillId="0" borderId="41" xfId="0" applyFont="1" applyBorder="1" applyAlignment="1">
      <alignment horizontal="right" vertical="center"/>
    </xf>
    <xf numFmtId="0" fontId="41" fillId="0" borderId="52" xfId="0" applyFont="1" applyBorder="1" applyAlignment="1">
      <alignment horizontal="center" vertical="center"/>
    </xf>
    <xf numFmtId="0" fontId="54" fillId="0" borderId="25" xfId="0" applyFont="1" applyBorder="1" applyAlignment="1">
      <alignment horizontal="center" vertical="center" wrapText="1"/>
    </xf>
    <xf numFmtId="0" fontId="54" fillId="0" borderId="24" xfId="0" applyFont="1" applyBorder="1" applyAlignment="1">
      <alignment horizontal="center" vertical="center" wrapText="1"/>
    </xf>
    <xf numFmtId="0" fontId="69" fillId="0" borderId="27" xfId="0" applyFont="1" applyBorder="1" applyAlignment="1">
      <alignment horizontal="center" vertical="center"/>
    </xf>
    <xf numFmtId="0" fontId="54" fillId="0" borderId="94" xfId="0" applyFont="1" applyBorder="1" applyAlignment="1">
      <alignment horizontal="right" vertical="center" shrinkToFit="1"/>
    </xf>
    <xf numFmtId="0" fontId="54" fillId="0" borderId="51" xfId="0" applyFont="1" applyBorder="1" applyAlignment="1">
      <alignment horizontal="right" vertical="center" shrinkToFit="1"/>
    </xf>
    <xf numFmtId="38" fontId="6" fillId="2" borderId="51" xfId="1" applyFont="1" applyFill="1" applyBorder="1" applyAlignment="1">
      <alignment horizontal="center" vertical="center"/>
    </xf>
    <xf numFmtId="38" fontId="6" fillId="2" borderId="102" xfId="1" applyFont="1" applyFill="1" applyBorder="1" applyAlignment="1">
      <alignment horizontal="center" vertical="center"/>
    </xf>
    <xf numFmtId="0" fontId="6" fillId="4" borderId="94" xfId="0" applyFont="1" applyFill="1" applyBorder="1" applyAlignment="1">
      <alignment horizontal="center" vertical="center"/>
    </xf>
    <xf numFmtId="0" fontId="6" fillId="4" borderId="142" xfId="0" applyFont="1" applyFill="1" applyBorder="1" applyAlignment="1">
      <alignment horizontal="center" vertical="center"/>
    </xf>
    <xf numFmtId="0" fontId="69" fillId="0" borderId="26" xfId="0" applyFont="1" applyBorder="1" applyAlignment="1">
      <alignment horizontal="center" vertical="center" shrinkToFit="1"/>
    </xf>
    <xf numFmtId="0" fontId="54" fillId="0" borderId="0" xfId="0" applyFont="1" applyBorder="1" applyAlignment="1">
      <alignment horizontal="right" vertical="center" shrinkToFit="1"/>
    </xf>
    <xf numFmtId="0" fontId="54" fillId="0" borderId="54" xfId="0" applyFont="1" applyBorder="1" applyAlignment="1">
      <alignment horizontal="right" vertical="center" shrinkToFit="1"/>
    </xf>
    <xf numFmtId="38" fontId="6" fillId="2" borderId="84" xfId="1" applyFont="1" applyFill="1" applyBorder="1" applyAlignment="1">
      <alignment horizontal="center" vertical="center"/>
    </xf>
    <xf numFmtId="38" fontId="6" fillId="2" borderId="106" xfId="1" applyFont="1" applyFill="1" applyBorder="1" applyAlignment="1">
      <alignment horizontal="center" vertical="center"/>
    </xf>
    <xf numFmtId="0" fontId="6" fillId="4" borderId="143" xfId="0" applyFont="1" applyFill="1" applyBorder="1" applyAlignment="1">
      <alignment horizontal="center" vertical="center"/>
    </xf>
    <xf numFmtId="0" fontId="6" fillId="4" borderId="144" xfId="0" applyFont="1" applyFill="1" applyBorder="1" applyAlignment="1">
      <alignment horizontal="center" vertical="center"/>
    </xf>
    <xf numFmtId="0" fontId="45" fillId="0" borderId="26" xfId="0" applyFont="1" applyBorder="1" applyAlignment="1">
      <alignment horizontal="center" vertical="center" textRotation="255" shrinkToFit="1"/>
    </xf>
    <xf numFmtId="0" fontId="45" fillId="0" borderId="107" xfId="0" applyFont="1" applyBorder="1" applyAlignment="1">
      <alignment horizontal="center" vertical="center" textRotation="255" shrinkToFit="1"/>
    </xf>
    <xf numFmtId="0" fontId="41" fillId="0" borderId="44" xfId="0" applyFont="1" applyBorder="1" applyAlignment="1">
      <alignment horizontal="right" vertical="center" shrinkToFit="1"/>
    </xf>
    <xf numFmtId="0" fontId="41" fillId="0" borderId="12" xfId="0" applyFont="1" applyBorder="1" applyAlignment="1">
      <alignment horizontal="right" vertical="center" shrinkToFit="1"/>
    </xf>
    <xf numFmtId="38" fontId="6" fillId="2" borderId="8" xfId="1" applyFont="1" applyFill="1" applyBorder="1" applyAlignment="1">
      <alignment horizontal="right" vertical="center"/>
    </xf>
    <xf numFmtId="38" fontId="6" fillId="2" borderId="101" xfId="1" applyFont="1" applyFill="1" applyBorder="1" applyAlignment="1">
      <alignment horizontal="right" vertical="center"/>
    </xf>
    <xf numFmtId="0" fontId="41" fillId="0" borderId="67" xfId="0" applyFont="1" applyBorder="1" applyAlignment="1">
      <alignment horizontal="right" vertical="center" shrinkToFit="1"/>
    </xf>
    <xf numFmtId="0" fontId="41" fillId="0" borderId="37" xfId="0" applyFont="1" applyBorder="1" applyAlignment="1">
      <alignment horizontal="right" vertical="center" shrinkToFit="1"/>
    </xf>
    <xf numFmtId="38" fontId="6" fillId="2" borderId="38" xfId="1" applyFont="1" applyFill="1" applyBorder="1" applyAlignment="1">
      <alignment horizontal="right" vertical="center"/>
    </xf>
    <xf numFmtId="38" fontId="6" fillId="2" borderId="69" xfId="1" applyFont="1" applyFill="1" applyBorder="1" applyAlignment="1">
      <alignment horizontal="right" vertical="center"/>
    </xf>
    <xf numFmtId="0" fontId="6" fillId="4" borderId="5" xfId="0" applyFont="1" applyFill="1" applyBorder="1" applyAlignment="1">
      <alignment horizontal="center" vertical="center"/>
    </xf>
    <xf numFmtId="0" fontId="6" fillId="4" borderId="145" xfId="0" applyFont="1" applyFill="1" applyBorder="1" applyAlignment="1">
      <alignment horizontal="center" vertical="center"/>
    </xf>
    <xf numFmtId="0" fontId="41" fillId="0" borderId="89" xfId="0" applyFont="1" applyBorder="1" applyAlignment="1">
      <alignment horizontal="right" vertical="center" shrinkToFit="1"/>
    </xf>
    <xf numFmtId="0" fontId="41" fillId="0" borderId="83" xfId="0" applyFont="1" applyBorder="1" applyAlignment="1">
      <alignment horizontal="right" vertical="center" shrinkToFit="1"/>
    </xf>
    <xf numFmtId="38" fontId="6" fillId="2" borderId="103" xfId="1" applyFont="1" applyFill="1" applyBorder="1" applyAlignment="1">
      <alignment horizontal="right" vertical="center"/>
    </xf>
    <xf numFmtId="38" fontId="6" fillId="2" borderId="111" xfId="1" applyFont="1" applyFill="1" applyBorder="1" applyAlignment="1">
      <alignment horizontal="right" vertical="center"/>
    </xf>
    <xf numFmtId="0" fontId="6" fillId="4" borderId="138" xfId="0" applyFont="1" applyFill="1" applyBorder="1" applyAlignment="1">
      <alignment horizontal="center" vertical="center"/>
    </xf>
    <xf numFmtId="0" fontId="6" fillId="4" borderId="82" xfId="0" applyFont="1" applyFill="1" applyBorder="1" applyAlignment="1">
      <alignment horizontal="center" vertical="center"/>
    </xf>
    <xf numFmtId="38" fontId="6" fillId="2" borderId="36" xfId="1" applyFont="1" applyFill="1" applyBorder="1" applyAlignment="1">
      <alignment horizontal="right" vertical="center"/>
    </xf>
    <xf numFmtId="0" fontId="6" fillId="4" borderId="139" xfId="0" applyFont="1" applyFill="1" applyBorder="1" applyAlignment="1">
      <alignment horizontal="center" vertical="center"/>
    </xf>
    <xf numFmtId="0" fontId="6" fillId="4" borderId="148" xfId="0" applyFont="1" applyFill="1" applyBorder="1" applyAlignment="1">
      <alignment horizontal="center" vertical="center"/>
    </xf>
    <xf numFmtId="0" fontId="41" fillId="0" borderId="46" xfId="0" applyFont="1" applyBorder="1" applyAlignment="1">
      <alignment horizontal="right" vertical="center" shrinkToFit="1"/>
    </xf>
    <xf numFmtId="0" fontId="41" fillId="0" borderId="13" xfId="0" applyFont="1" applyBorder="1" applyAlignment="1">
      <alignment horizontal="right" vertical="center" shrinkToFit="1"/>
    </xf>
    <xf numFmtId="38" fontId="6" fillId="2" borderId="10" xfId="1" applyFont="1" applyFill="1" applyBorder="1" applyAlignment="1">
      <alignment horizontal="right" vertical="center"/>
    </xf>
    <xf numFmtId="38" fontId="6" fillId="2" borderId="100" xfId="1" applyFont="1" applyFill="1" applyBorder="1" applyAlignment="1">
      <alignment horizontal="right" vertical="center"/>
    </xf>
    <xf numFmtId="38" fontId="6" fillId="2" borderId="81" xfId="1" applyFont="1" applyFill="1" applyBorder="1" applyAlignment="1">
      <alignment horizontal="right" vertical="center"/>
    </xf>
    <xf numFmtId="0" fontId="6" fillId="4" borderId="146" xfId="0" applyFont="1" applyFill="1" applyBorder="1" applyAlignment="1">
      <alignment horizontal="center" vertical="center"/>
    </xf>
    <xf numFmtId="0" fontId="6" fillId="4" borderId="147" xfId="0" applyFont="1" applyFill="1" applyBorder="1" applyAlignment="1">
      <alignment horizontal="center" vertical="center"/>
    </xf>
    <xf numFmtId="0" fontId="6" fillId="0" borderId="74"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41" fillId="0" borderId="45" xfId="0" applyFont="1" applyBorder="1" applyAlignment="1">
      <alignment horizontal="center" vertical="center"/>
    </xf>
    <xf numFmtId="0" fontId="41" fillId="0" borderId="11" xfId="0" applyFont="1" applyBorder="1" applyAlignment="1">
      <alignment horizontal="center" vertical="center"/>
    </xf>
    <xf numFmtId="38" fontId="8" fillId="2" borderId="6" xfId="1" applyFont="1" applyFill="1" applyBorder="1" applyAlignment="1">
      <alignment horizontal="center" vertical="center"/>
    </xf>
    <xf numFmtId="38" fontId="8" fillId="2" borderId="7" xfId="1" applyFont="1" applyFill="1" applyBorder="1" applyAlignment="1">
      <alignment horizontal="center" vertical="center"/>
    </xf>
    <xf numFmtId="0" fontId="41" fillId="0" borderId="46" xfId="0" applyFont="1" applyBorder="1" applyAlignment="1">
      <alignment horizontal="center" vertical="center"/>
    </xf>
    <xf numFmtId="38" fontId="8" fillId="2" borderId="10" xfId="1" applyFont="1" applyFill="1" applyBorder="1" applyAlignment="1">
      <alignment horizontal="center" vertical="center"/>
    </xf>
    <xf numFmtId="38" fontId="8" fillId="2" borderId="100" xfId="1" applyFont="1" applyFill="1" applyBorder="1" applyAlignment="1">
      <alignment horizontal="center" vertical="center"/>
    </xf>
    <xf numFmtId="0" fontId="6" fillId="0" borderId="77"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88" xfId="0" applyFont="1" applyFill="1" applyBorder="1" applyAlignment="1">
      <alignment horizontal="center" vertical="center"/>
    </xf>
    <xf numFmtId="0" fontId="41" fillId="0" borderId="25" xfId="0" applyFont="1" applyBorder="1" applyAlignment="1">
      <alignment horizontal="center" vertical="center" wrapText="1"/>
    </xf>
    <xf numFmtId="0" fontId="41" fillId="0" borderId="24" xfId="0" applyFont="1" applyBorder="1" applyAlignment="1">
      <alignment horizontal="center" vertical="center" wrapText="1"/>
    </xf>
    <xf numFmtId="0" fontId="41" fillId="0" borderId="44" xfId="0" applyFont="1" applyBorder="1" applyAlignment="1">
      <alignment horizontal="center" vertical="center"/>
    </xf>
    <xf numFmtId="0" fontId="41" fillId="0" borderId="12" xfId="0" applyFont="1" applyBorder="1" applyAlignment="1">
      <alignment horizontal="center" vertical="center"/>
    </xf>
    <xf numFmtId="38" fontId="8" fillId="2" borderId="8" xfId="1" applyFont="1" applyFill="1" applyBorder="1" applyAlignment="1">
      <alignment horizontal="center" vertical="center"/>
    </xf>
    <xf numFmtId="38" fontId="8" fillId="2" borderId="101" xfId="1" applyFont="1" applyFill="1" applyBorder="1" applyAlignment="1">
      <alignment horizontal="center" vertical="center"/>
    </xf>
    <xf numFmtId="0" fontId="3" fillId="0" borderId="107" xfId="0" applyFont="1" applyBorder="1" applyAlignment="1">
      <alignment horizontal="center" vertical="center" wrapText="1" shrinkToFit="1"/>
    </xf>
    <xf numFmtId="0" fontId="3" fillId="0" borderId="90" xfId="0" applyFont="1" applyBorder="1" applyAlignment="1">
      <alignment horizontal="center" vertical="center" wrapText="1" shrinkToFit="1"/>
    </xf>
    <xf numFmtId="0" fontId="6" fillId="0" borderId="2"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99"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76"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9" xfId="0" applyFont="1" applyBorder="1" applyAlignment="1">
      <alignment horizontal="center" vertical="center" shrinkToFit="1"/>
    </xf>
    <xf numFmtId="0" fontId="41" fillId="0" borderId="67" xfId="0" applyFont="1" applyBorder="1" applyAlignment="1">
      <alignment horizontal="center" vertical="center"/>
    </xf>
    <xf numFmtId="0" fontId="41" fillId="0" borderId="37" xfId="0" applyFont="1" applyBorder="1" applyAlignment="1">
      <alignment horizontal="center" vertical="center"/>
    </xf>
    <xf numFmtId="38" fontId="8" fillId="2" borderId="36" xfId="1" applyFont="1" applyFill="1" applyBorder="1" applyAlignment="1">
      <alignment horizontal="center" vertical="center"/>
    </xf>
    <xf numFmtId="38" fontId="8" fillId="2" borderId="38" xfId="1" applyFont="1" applyFill="1" applyBorder="1" applyAlignment="1">
      <alignment horizontal="center" vertical="center"/>
    </xf>
    <xf numFmtId="0" fontId="41" fillId="0" borderId="49" xfId="0" applyFont="1" applyBorder="1" applyAlignment="1">
      <alignment horizontal="center" vertical="center"/>
    </xf>
    <xf numFmtId="38" fontId="6" fillId="0" borderId="108" xfId="0" applyNumberFormat="1" applyFont="1" applyBorder="1" applyAlignment="1">
      <alignment horizontal="right" vertical="center"/>
    </xf>
    <xf numFmtId="38" fontId="6" fillId="0" borderId="41" xfId="0" applyNumberFormat="1" applyFont="1" applyBorder="1" applyAlignment="1">
      <alignment horizontal="right" vertical="center"/>
    </xf>
    <xf numFmtId="0" fontId="6" fillId="0" borderId="52" xfId="0" applyFont="1" applyBorder="1" applyAlignment="1">
      <alignment horizontal="center" vertical="center"/>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41" fillId="0" borderId="56" xfId="0" applyFont="1" applyBorder="1" applyAlignment="1">
      <alignment horizontal="center" vertical="center"/>
    </xf>
    <xf numFmtId="0" fontId="41" fillId="0" borderId="74" xfId="0" applyFont="1" applyBorder="1" applyAlignment="1">
      <alignment horizontal="center" vertical="center"/>
    </xf>
    <xf numFmtId="0" fontId="41" fillId="0" borderId="95" xfId="0" applyFont="1" applyBorder="1" applyAlignment="1">
      <alignment horizontal="center" vertical="center"/>
    </xf>
    <xf numFmtId="38" fontId="8" fillId="2" borderId="81" xfId="1" applyFont="1" applyFill="1" applyBorder="1" applyAlignment="1">
      <alignment horizontal="center" vertical="center"/>
    </xf>
    <xf numFmtId="38" fontId="8" fillId="2" borderId="103" xfId="1" applyFont="1" applyFill="1" applyBorder="1" applyAlignment="1">
      <alignment horizontal="center" vertical="center"/>
    </xf>
    <xf numFmtId="0" fontId="54" fillId="0" borderId="46" xfId="0" applyFont="1" applyBorder="1" applyAlignment="1">
      <alignment horizontal="center" vertical="center" shrinkToFit="1"/>
    </xf>
    <xf numFmtId="0" fontId="54" fillId="0" borderId="13" xfId="0" applyFont="1" applyBorder="1" applyAlignment="1">
      <alignment horizontal="center" vertical="center" shrinkToFit="1"/>
    </xf>
    <xf numFmtId="38" fontId="6" fillId="2" borderId="19" xfId="1" applyFont="1" applyFill="1" applyBorder="1" applyAlignment="1">
      <alignment horizontal="right" vertical="center"/>
    </xf>
    <xf numFmtId="38" fontId="6" fillId="2" borderId="21" xfId="1" applyFont="1" applyFill="1" applyBorder="1" applyAlignment="1">
      <alignment horizontal="right" vertical="center"/>
    </xf>
    <xf numFmtId="0" fontId="54" fillId="0" borderId="45" xfId="0" applyFont="1" applyBorder="1" applyAlignment="1">
      <alignment horizontal="center" vertical="center" shrinkToFit="1"/>
    </xf>
    <xf numFmtId="0" fontId="54" fillId="0" borderId="11" xfId="0" applyFont="1" applyBorder="1" applyAlignment="1">
      <alignment horizontal="center" vertical="center" shrinkToFit="1"/>
    </xf>
    <xf numFmtId="0" fontId="54" fillId="0" borderId="44" xfId="0" applyFont="1" applyBorder="1" applyAlignment="1">
      <alignment horizontal="center" vertical="center" shrinkToFit="1"/>
    </xf>
    <xf numFmtId="0" fontId="54" fillId="0" borderId="12" xfId="0" applyFont="1" applyBorder="1" applyAlignment="1">
      <alignment horizontal="center" vertical="center" shrinkToFit="1"/>
    </xf>
    <xf numFmtId="0" fontId="54" fillId="0" borderId="67" xfId="0" applyFont="1" applyBorder="1" applyAlignment="1">
      <alignment horizontal="center" vertical="center" shrinkToFit="1"/>
    </xf>
    <xf numFmtId="0" fontId="54" fillId="0" borderId="37" xfId="0" applyFont="1" applyBorder="1" applyAlignment="1">
      <alignment horizontal="center" vertical="center" shrinkToFit="1"/>
    </xf>
    <xf numFmtId="38" fontId="6" fillId="2" borderId="42" xfId="1" applyFont="1" applyFill="1" applyBorder="1" applyAlignment="1">
      <alignment horizontal="right" vertical="center"/>
    </xf>
    <xf numFmtId="38" fontId="6" fillId="2" borderId="104" xfId="1" applyFont="1" applyFill="1" applyBorder="1" applyAlignment="1">
      <alignment horizontal="right" vertical="center"/>
    </xf>
    <xf numFmtId="38" fontId="6" fillId="2" borderId="18" xfId="1" applyFont="1" applyFill="1" applyBorder="1" applyAlignment="1">
      <alignment horizontal="right" vertical="center"/>
    </xf>
    <xf numFmtId="38" fontId="6" fillId="2" borderId="57" xfId="1" applyFont="1" applyFill="1" applyBorder="1" applyAlignment="1">
      <alignment horizontal="right" vertical="center"/>
    </xf>
    <xf numFmtId="38" fontId="6" fillId="2" borderId="18" xfId="1" applyFont="1" applyFill="1" applyBorder="1" applyAlignment="1">
      <alignment horizontal="center" vertical="center"/>
    </xf>
    <xf numFmtId="38" fontId="6" fillId="2" borderId="57" xfId="1" applyFont="1" applyFill="1" applyBorder="1" applyAlignment="1">
      <alignment horizontal="center" vertical="center"/>
    </xf>
    <xf numFmtId="38" fontId="6" fillId="2" borderId="42" xfId="1" applyFont="1" applyFill="1" applyBorder="1" applyAlignment="1">
      <alignment horizontal="center" vertical="center"/>
    </xf>
    <xf numFmtId="38" fontId="6" fillId="2" borderId="104" xfId="1" applyFont="1" applyFill="1" applyBorder="1" applyAlignment="1">
      <alignment horizontal="center" vertical="center"/>
    </xf>
    <xf numFmtId="0" fontId="54" fillId="0" borderId="39" xfId="0" applyFont="1" applyBorder="1" applyAlignment="1">
      <alignment horizontal="center" vertical="center" shrinkToFit="1"/>
    </xf>
    <xf numFmtId="0" fontId="54" fillId="0" borderId="8" xfId="0" applyFont="1" applyBorder="1" applyAlignment="1">
      <alignment horizontal="center" vertical="center" shrinkToFit="1"/>
    </xf>
    <xf numFmtId="0" fontId="54" fillId="0" borderId="43" xfId="0" applyFont="1" applyBorder="1" applyAlignment="1">
      <alignment horizontal="center" vertical="center" shrinkToFit="1"/>
    </xf>
    <xf numFmtId="0" fontId="54" fillId="0" borderId="36" xfId="0" applyFont="1" applyBorder="1" applyAlignment="1">
      <alignment horizontal="center" vertical="center" shrinkToFit="1"/>
    </xf>
    <xf numFmtId="0" fontId="54" fillId="0" borderId="9" xfId="0" applyFont="1" applyBorder="1" applyAlignment="1">
      <alignment horizontal="center" vertical="center" shrinkToFit="1"/>
    </xf>
    <xf numFmtId="0" fontId="54" fillId="0" borderId="10" xfId="0" applyFont="1" applyBorder="1" applyAlignment="1">
      <alignment horizontal="center" vertical="center" shrinkToFit="1"/>
    </xf>
    <xf numFmtId="0" fontId="54" fillId="0" borderId="44" xfId="0" applyFont="1" applyBorder="1" applyAlignment="1">
      <alignment horizontal="center" vertical="center"/>
    </xf>
    <xf numFmtId="0" fontId="54" fillId="0" borderId="12" xfId="0" applyFont="1" applyBorder="1" applyAlignment="1">
      <alignment horizontal="center" vertical="center"/>
    </xf>
    <xf numFmtId="0" fontId="54" fillId="0" borderId="43" xfId="0" applyFont="1" applyBorder="1" applyAlignment="1">
      <alignment horizontal="center" vertical="center"/>
    </xf>
    <xf numFmtId="0" fontId="54" fillId="0" borderId="36" xfId="0" applyFont="1" applyBorder="1" applyAlignment="1">
      <alignment horizontal="center" vertical="center"/>
    </xf>
    <xf numFmtId="0" fontId="54" fillId="0" borderId="59" xfId="0" applyFont="1" applyBorder="1" applyAlignment="1">
      <alignment horizontal="center" vertical="center"/>
    </xf>
    <xf numFmtId="0" fontId="54" fillId="0" borderId="48" xfId="0" applyFont="1" applyBorder="1" applyAlignment="1">
      <alignment horizontal="center" vertical="center"/>
    </xf>
    <xf numFmtId="0" fontId="54" fillId="0" borderId="39" xfId="0" applyFont="1" applyBorder="1" applyAlignment="1">
      <alignment horizontal="center" vertical="center"/>
    </xf>
    <xf numFmtId="0" fontId="54" fillId="0" borderId="8" xfId="0" applyFont="1" applyBorder="1" applyAlignment="1">
      <alignment horizontal="center" vertical="center"/>
    </xf>
    <xf numFmtId="0" fontId="54" fillId="0" borderId="32" xfId="0" applyFont="1" applyBorder="1" applyAlignment="1">
      <alignment horizontal="center" vertical="center"/>
    </xf>
    <xf numFmtId="0" fontId="54" fillId="0" borderId="49" xfId="0" applyFont="1" applyBorder="1" applyAlignment="1">
      <alignment horizontal="center" vertical="center"/>
    </xf>
    <xf numFmtId="0" fontId="54" fillId="0" borderId="5" xfId="0" applyFont="1" applyBorder="1" applyAlignment="1">
      <alignment horizontal="center" vertical="center"/>
    </xf>
    <xf numFmtId="0" fontId="54" fillId="0" borderId="6" xfId="0" applyFont="1" applyBorder="1" applyAlignment="1">
      <alignment horizontal="center" vertical="center"/>
    </xf>
    <xf numFmtId="38" fontId="6" fillId="2" borderId="6" xfId="1" applyFont="1" applyFill="1" applyBorder="1" applyAlignment="1">
      <alignment horizontal="right" vertical="center"/>
    </xf>
    <xf numFmtId="38" fontId="6" fillId="2" borderId="7" xfId="1" applyFont="1" applyFill="1" applyBorder="1" applyAlignment="1">
      <alignment horizontal="right" vertical="center"/>
    </xf>
    <xf numFmtId="0" fontId="41" fillId="0" borderId="30" xfId="0" applyFont="1" applyBorder="1" applyAlignment="1">
      <alignment horizontal="left" vertical="center"/>
    </xf>
    <xf numFmtId="0" fontId="41" fillId="0" borderId="2" xfId="0" applyFont="1" applyBorder="1" applyAlignment="1">
      <alignment horizontal="left" vertical="center"/>
    </xf>
    <xf numFmtId="0" fontId="41" fillId="0" borderId="56" xfId="0" applyFont="1" applyBorder="1" applyAlignment="1">
      <alignment horizontal="left" vertical="center"/>
    </xf>
    <xf numFmtId="0" fontId="41" fillId="0" borderId="32" xfId="0" applyFont="1" applyBorder="1" applyAlignment="1">
      <alignment horizontal="left" vertical="center"/>
    </xf>
    <xf numFmtId="0" fontId="41" fillId="0" borderId="1" xfId="0" applyFont="1" applyBorder="1" applyAlignment="1">
      <alignment horizontal="left" vertical="center"/>
    </xf>
    <xf numFmtId="0" fontId="41" fillId="0" borderId="49" xfId="0" applyFont="1" applyBorder="1" applyAlignment="1">
      <alignment horizontal="left" vertical="center"/>
    </xf>
    <xf numFmtId="0" fontId="41" fillId="0" borderId="23" xfId="0" applyFont="1" applyBorder="1" applyAlignment="1">
      <alignment horizontal="left" vertical="center"/>
    </xf>
    <xf numFmtId="0" fontId="41" fillId="0" borderId="28" xfId="0" applyFont="1" applyBorder="1" applyAlignment="1">
      <alignment horizontal="left" vertical="center"/>
    </xf>
    <xf numFmtId="0" fontId="41" fillId="0" borderId="52" xfId="0" applyFont="1" applyBorder="1" applyAlignment="1">
      <alignment horizontal="left" vertical="center"/>
    </xf>
    <xf numFmtId="38" fontId="6" fillId="2" borderId="40" xfId="1" applyFont="1" applyFill="1" applyBorder="1" applyAlignment="1">
      <alignment horizontal="right" vertical="center"/>
    </xf>
    <xf numFmtId="38" fontId="6" fillId="2" borderId="22" xfId="1" applyFont="1" applyFill="1" applyBorder="1" applyAlignment="1">
      <alignment horizontal="right" vertical="center"/>
    </xf>
    <xf numFmtId="0" fontId="54" fillId="0" borderId="32" xfId="0" applyFont="1" applyBorder="1" applyAlignment="1">
      <alignment horizontal="center" vertical="center" shrinkToFit="1"/>
    </xf>
    <xf numFmtId="0" fontId="54" fillId="0" borderId="49" xfId="0" applyFont="1" applyBorder="1" applyAlignment="1">
      <alignment horizontal="center" vertical="center" shrinkToFit="1"/>
    </xf>
    <xf numFmtId="38" fontId="6" fillId="2" borderId="50" xfId="1" applyFont="1" applyFill="1" applyBorder="1" applyAlignment="1">
      <alignment horizontal="right" vertical="center"/>
    </xf>
    <xf numFmtId="38" fontId="6" fillId="2" borderId="34" xfId="1" applyFont="1" applyFill="1" applyBorder="1" applyAlignment="1">
      <alignment horizontal="right" vertical="center"/>
    </xf>
    <xf numFmtId="38" fontId="6" fillId="2" borderId="17" xfId="1" applyFont="1" applyFill="1" applyBorder="1" applyAlignment="1">
      <alignment horizontal="center" vertical="center"/>
    </xf>
    <xf numFmtId="38" fontId="6" fillId="2" borderId="55" xfId="1" applyFont="1" applyFill="1" applyBorder="1" applyAlignment="1">
      <alignment horizontal="center" vertical="center"/>
    </xf>
    <xf numFmtId="0" fontId="3" fillId="0" borderId="27" xfId="0" applyFont="1" applyBorder="1" applyAlignment="1">
      <alignment horizontal="center" vertical="center" textRotation="255"/>
    </xf>
    <xf numFmtId="0" fontId="6" fillId="0" borderId="77" xfId="0" applyFont="1" applyFill="1" applyBorder="1" applyAlignment="1">
      <alignment horizontal="right" vertical="center"/>
    </xf>
    <xf numFmtId="0" fontId="6" fillId="0" borderId="41" xfId="0" applyFont="1" applyFill="1" applyBorder="1" applyAlignment="1">
      <alignment horizontal="right" vertical="center"/>
    </xf>
    <xf numFmtId="38" fontId="6" fillId="2" borderId="140" xfId="1" applyFont="1" applyFill="1" applyBorder="1" applyAlignment="1">
      <alignment horizontal="right" vertical="center"/>
    </xf>
    <xf numFmtId="38" fontId="6" fillId="2" borderId="173" xfId="1" applyFont="1" applyFill="1" applyBorder="1" applyAlignment="1">
      <alignment horizontal="right" vertical="center"/>
    </xf>
    <xf numFmtId="0" fontId="6" fillId="4" borderId="172"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83" xfId="0" applyFont="1" applyFill="1" applyBorder="1" applyAlignment="1">
      <alignment horizontal="center" vertical="center"/>
    </xf>
    <xf numFmtId="0" fontId="41" fillId="0" borderId="96" xfId="0" applyFont="1" applyBorder="1" applyAlignment="1">
      <alignment horizontal="left" vertical="center"/>
    </xf>
    <xf numFmtId="0" fontId="41" fillId="0" borderId="134" xfId="0" applyFont="1" applyBorder="1" applyAlignment="1">
      <alignment horizontal="left" vertical="center"/>
    </xf>
    <xf numFmtId="0" fontId="41" fillId="0" borderId="137" xfId="0" applyFont="1" applyBorder="1" applyAlignment="1">
      <alignment horizontal="left" vertical="center"/>
    </xf>
    <xf numFmtId="38" fontId="6" fillId="2" borderId="47" xfId="1" applyFont="1" applyFill="1" applyBorder="1" applyAlignment="1">
      <alignment horizontal="center" vertical="center"/>
    </xf>
    <xf numFmtId="38" fontId="6" fillId="2" borderId="135" xfId="1" applyFont="1" applyFill="1" applyBorder="1" applyAlignment="1">
      <alignment horizontal="center" vertical="center"/>
    </xf>
    <xf numFmtId="0" fontId="41" fillId="0" borderId="77" xfId="0" applyFont="1" applyBorder="1" applyAlignment="1">
      <alignment horizontal="center" vertical="center"/>
    </xf>
    <xf numFmtId="0" fontId="41" fillId="0" borderId="78" xfId="0" applyFont="1" applyBorder="1" applyAlignment="1">
      <alignment horizontal="center" vertical="center"/>
    </xf>
    <xf numFmtId="0" fontId="41" fillId="0" borderId="136" xfId="0" applyFont="1" applyBorder="1" applyAlignment="1">
      <alignment horizontal="center" vertical="center"/>
    </xf>
    <xf numFmtId="38" fontId="6" fillId="0" borderId="109" xfId="0" applyNumberFormat="1" applyFont="1" applyBorder="1" applyAlignment="1">
      <alignment horizontal="right" vertical="center"/>
    </xf>
    <xf numFmtId="0" fontId="13" fillId="0" borderId="118" xfId="4" applyFont="1" applyBorder="1" applyAlignment="1">
      <alignment horizontal="left" vertical="center"/>
    </xf>
    <xf numFmtId="0" fontId="13" fillId="0" borderId="131" xfId="4" applyFont="1" applyBorder="1" applyAlignment="1">
      <alignment horizontal="left" vertical="center"/>
    </xf>
    <xf numFmtId="0" fontId="13" fillId="0" borderId="133" xfId="4" applyFont="1" applyBorder="1" applyAlignment="1">
      <alignment horizontal="left" vertical="center"/>
    </xf>
    <xf numFmtId="0" fontId="13" fillId="0" borderId="2" xfId="4" applyFont="1" applyBorder="1" applyAlignment="1">
      <alignment horizontal="left" vertical="center"/>
    </xf>
    <xf numFmtId="0" fontId="13" fillId="0" borderId="105" xfId="4" applyFont="1" applyBorder="1" applyAlignment="1">
      <alignment horizontal="left" vertical="center"/>
    </xf>
    <xf numFmtId="0" fontId="13" fillId="0" borderId="134" xfId="4" applyFont="1" applyBorder="1" applyAlignment="1">
      <alignment horizontal="left" vertical="center"/>
    </xf>
    <xf numFmtId="0" fontId="61" fillId="0" borderId="0" xfId="4" applyFont="1" applyAlignment="1">
      <alignment horizontal="center" vertical="center"/>
    </xf>
    <xf numFmtId="0" fontId="13" fillId="0" borderId="61" xfId="4" applyFont="1" applyBorder="1" applyAlignment="1">
      <alignment horizontal="center" vertical="center" wrapText="1"/>
    </xf>
    <xf numFmtId="0" fontId="13" fillId="0" borderId="62" xfId="4" applyFont="1" applyBorder="1" applyAlignment="1">
      <alignment horizontal="center" vertical="center" wrapText="1"/>
    </xf>
    <xf numFmtId="0" fontId="13" fillId="0" borderId="71" xfId="4" applyFont="1" applyBorder="1" applyAlignment="1">
      <alignment horizontal="center" vertical="center" wrapText="1"/>
    </xf>
    <xf numFmtId="0" fontId="13" fillId="0" borderId="70" xfId="4" applyFont="1" applyBorder="1" applyAlignment="1">
      <alignment horizontal="center" vertical="center" wrapText="1"/>
    </xf>
    <xf numFmtId="0" fontId="13" fillId="0" borderId="114" xfId="4" applyFont="1" applyBorder="1" applyAlignment="1">
      <alignment horizontal="center" vertical="center" wrapText="1"/>
    </xf>
    <xf numFmtId="0" fontId="13" fillId="0" borderId="117" xfId="4" applyFont="1" applyBorder="1" applyAlignment="1">
      <alignment horizontal="center" vertical="center" wrapText="1"/>
    </xf>
    <xf numFmtId="0" fontId="13" fillId="0" borderId="66" xfId="4" applyFont="1" applyBorder="1" applyAlignment="1">
      <alignment horizontal="center" vertical="center" wrapText="1"/>
    </xf>
    <xf numFmtId="0" fontId="13" fillId="0" borderId="60" xfId="4" applyFont="1" applyBorder="1" applyAlignment="1">
      <alignment horizontal="center" vertical="center" wrapText="1"/>
    </xf>
    <xf numFmtId="0" fontId="62" fillId="0" borderId="66" xfId="4" applyFont="1" applyBorder="1" applyAlignment="1">
      <alignment horizontal="center" vertical="center"/>
    </xf>
    <xf numFmtId="0" fontId="62" fillId="0" borderId="60" xfId="4" applyFont="1" applyBorder="1" applyAlignment="1">
      <alignment horizontal="center" vertical="center"/>
    </xf>
    <xf numFmtId="0" fontId="13" fillId="0" borderId="77" xfId="4" applyFont="1" applyBorder="1" applyAlignment="1">
      <alignment horizontal="center" vertical="center"/>
    </xf>
    <xf numFmtId="0" fontId="13" fillId="0" borderId="78" xfId="4" applyFont="1" applyBorder="1" applyAlignment="1">
      <alignment horizontal="center" vertical="center"/>
    </xf>
    <xf numFmtId="0" fontId="13" fillId="0" borderId="41" xfId="4" applyFont="1" applyBorder="1" applyAlignment="1">
      <alignment horizontal="center" vertical="center"/>
    </xf>
    <xf numFmtId="0" fontId="8" fillId="0" borderId="0" xfId="0" applyFont="1" applyAlignment="1">
      <alignment horizontal="center" vertical="top"/>
    </xf>
    <xf numFmtId="0" fontId="10" fillId="0" borderId="68" xfId="0" applyFont="1" applyBorder="1" applyAlignment="1">
      <alignment horizontal="left" vertical="center"/>
    </xf>
    <xf numFmtId="0" fontId="10" fillId="0" borderId="69" xfId="0" applyFont="1" applyBorder="1" applyAlignment="1">
      <alignment horizontal="left" vertical="center"/>
    </xf>
    <xf numFmtId="0" fontId="10" fillId="0" borderId="15" xfId="0" applyFont="1" applyBorder="1" applyAlignment="1">
      <alignment horizontal="left" vertical="center"/>
    </xf>
    <xf numFmtId="0" fontId="10" fillId="0" borderId="15" xfId="0" applyFont="1" applyBorder="1" applyAlignment="1">
      <alignment horizontal="center" vertical="center"/>
    </xf>
    <xf numFmtId="0" fontId="10" fillId="0" borderId="57" xfId="0" applyFont="1" applyBorder="1" applyAlignment="1">
      <alignment horizontal="center" vertical="center"/>
    </xf>
    <xf numFmtId="0" fontId="10" fillId="0" borderId="48" xfId="0" applyFont="1" applyBorder="1" applyAlignment="1">
      <alignment horizontal="left" vertical="center"/>
    </xf>
    <xf numFmtId="0" fontId="10" fillId="0" borderId="40" xfId="0" applyFont="1" applyBorder="1" applyAlignment="1">
      <alignment horizontal="left" vertical="center"/>
    </xf>
    <xf numFmtId="0" fontId="10" fillId="0" borderId="22" xfId="0" applyFont="1" applyBorder="1" applyAlignment="1">
      <alignment horizontal="left" vertical="center"/>
    </xf>
    <xf numFmtId="0" fontId="10" fillId="0" borderId="69" xfId="0" applyFont="1" applyBorder="1" applyAlignment="1">
      <alignment horizontal="left" vertical="center" shrinkToFit="1"/>
    </xf>
    <xf numFmtId="0" fontId="10" fillId="0" borderId="16" xfId="0" applyFont="1" applyBorder="1" applyAlignment="1">
      <alignment horizontal="left" vertical="center"/>
    </xf>
    <xf numFmtId="0" fontId="10" fillId="0" borderId="45" xfId="0" applyFont="1" applyBorder="1" applyAlignment="1">
      <alignment horizontal="center" vertical="center"/>
    </xf>
    <xf numFmtId="0" fontId="10" fillId="0" borderId="58" xfId="0" applyFont="1" applyBorder="1" applyAlignment="1">
      <alignment horizontal="center" vertical="center"/>
    </xf>
    <xf numFmtId="0" fontId="10" fillId="0" borderId="55" xfId="0" applyFont="1" applyBorder="1" applyAlignment="1">
      <alignment horizontal="center" vertical="center"/>
    </xf>
    <xf numFmtId="0" fontId="10" fillId="0" borderId="16" xfId="0" applyFont="1" applyBorder="1" applyAlignment="1">
      <alignment horizontal="center" vertical="center"/>
    </xf>
    <xf numFmtId="0" fontId="10" fillId="0" borderId="21" xfId="0" applyFont="1" applyBorder="1" applyAlignment="1">
      <alignment horizontal="center" vertical="center"/>
    </xf>
    <xf numFmtId="0" fontId="10" fillId="0" borderId="37" xfId="0" applyFont="1" applyBorder="1" applyAlignment="1">
      <alignment horizontal="right" vertical="center"/>
    </xf>
    <xf numFmtId="0" fontId="10" fillId="0" borderId="36" xfId="0" applyFont="1" applyBorder="1" applyAlignment="1">
      <alignment horizontal="right" vertical="center"/>
    </xf>
    <xf numFmtId="0" fontId="10" fillId="0" borderId="38" xfId="0" applyFont="1" applyBorder="1" applyAlignment="1">
      <alignment horizontal="right" vertical="center"/>
    </xf>
    <xf numFmtId="0" fontId="10" fillId="0" borderId="48" xfId="0" applyFont="1" applyBorder="1" applyAlignment="1">
      <alignment horizontal="left" vertical="top"/>
    </xf>
    <xf numFmtId="0" fontId="10" fillId="0" borderId="40" xfId="0" applyFont="1" applyBorder="1" applyAlignment="1">
      <alignment horizontal="left" vertical="top"/>
    </xf>
    <xf numFmtId="0" fontId="10" fillId="0" borderId="22" xfId="0" applyFont="1" applyBorder="1" applyAlignment="1">
      <alignment horizontal="left" vertical="top"/>
    </xf>
    <xf numFmtId="0" fontId="10" fillId="0" borderId="37" xfId="0" applyFont="1" applyBorder="1" applyAlignment="1">
      <alignment horizontal="left" vertical="top"/>
    </xf>
    <xf numFmtId="0" fontId="10" fillId="0" borderId="36" xfId="0" applyFont="1" applyBorder="1" applyAlignment="1">
      <alignment horizontal="left" vertical="top"/>
    </xf>
    <xf numFmtId="0" fontId="10" fillId="0" borderId="38" xfId="0" applyFont="1" applyBorder="1" applyAlignment="1">
      <alignment horizontal="left" vertical="top"/>
    </xf>
    <xf numFmtId="0" fontId="10" fillId="0" borderId="49" xfId="0" applyFont="1" applyBorder="1" applyAlignment="1">
      <alignment horizontal="left" vertical="top"/>
    </xf>
    <xf numFmtId="0" fontId="10" fillId="0" borderId="50" xfId="0" applyFont="1" applyBorder="1" applyAlignment="1">
      <alignment horizontal="left" vertical="top"/>
    </xf>
    <xf numFmtId="0" fontId="10" fillId="0" borderId="34" xfId="0" applyFont="1" applyBorder="1" applyAlignment="1">
      <alignment horizontal="left" vertical="top"/>
    </xf>
    <xf numFmtId="0" fontId="10" fillId="0" borderId="33" xfId="0" applyFont="1" applyBorder="1" applyAlignment="1">
      <alignment horizontal="left" vertical="center"/>
    </xf>
    <xf numFmtId="0" fontId="10" fillId="0" borderId="54" xfId="0" applyFont="1" applyBorder="1" applyAlignment="1">
      <alignment horizontal="right" vertical="center"/>
    </xf>
    <xf numFmtId="0" fontId="10" fillId="0" borderId="53" xfId="0" applyFont="1" applyBorder="1" applyAlignment="1">
      <alignment horizontal="right" vertical="center"/>
    </xf>
    <xf numFmtId="0" fontId="10" fillId="0" borderId="35" xfId="0" applyFont="1" applyBorder="1" applyAlignment="1">
      <alignment horizontal="right" vertical="center"/>
    </xf>
    <xf numFmtId="0" fontId="10" fillId="0" borderId="37" xfId="0" applyFont="1" applyBorder="1" applyAlignment="1">
      <alignment horizontal="center" vertical="center"/>
    </xf>
    <xf numFmtId="0" fontId="10" fillId="0" borderId="36" xfId="0" applyFont="1" applyBorder="1" applyAlignment="1">
      <alignment horizontal="center" vertical="center"/>
    </xf>
    <xf numFmtId="0" fontId="10" fillId="0" borderId="38" xfId="0" applyFont="1" applyBorder="1" applyAlignment="1">
      <alignment horizontal="center" vertical="center"/>
    </xf>
    <xf numFmtId="0" fontId="10" fillId="0" borderId="54" xfId="0" applyFont="1" applyBorder="1" applyAlignment="1">
      <alignment horizontal="right" vertical="top"/>
    </xf>
    <xf numFmtId="0" fontId="10" fillId="0" borderId="53" xfId="0" applyFont="1" applyBorder="1" applyAlignment="1">
      <alignment horizontal="right" vertical="top"/>
    </xf>
    <xf numFmtId="0" fontId="10" fillId="0" borderId="35" xfId="0" applyFont="1" applyBorder="1" applyAlignment="1">
      <alignment horizontal="right" vertical="top"/>
    </xf>
    <xf numFmtId="0" fontId="10" fillId="0" borderId="37" xfId="0" applyFont="1" applyBorder="1" applyAlignment="1">
      <alignment horizontal="right" vertical="top"/>
    </xf>
    <xf numFmtId="0" fontId="10" fillId="0" borderId="36" xfId="0" applyFont="1" applyBorder="1" applyAlignment="1">
      <alignment horizontal="right" vertical="top"/>
    </xf>
    <xf numFmtId="0" fontId="10" fillId="0" borderId="38" xfId="0" applyFont="1" applyBorder="1" applyAlignment="1">
      <alignment horizontal="right" vertical="top"/>
    </xf>
    <xf numFmtId="0" fontId="10" fillId="0" borderId="48" xfId="0" applyFont="1" applyBorder="1" applyAlignment="1">
      <alignment horizontal="left"/>
    </xf>
    <xf numFmtId="0" fontId="10" fillId="0" borderId="40" xfId="0" applyFont="1" applyBorder="1" applyAlignment="1">
      <alignment horizontal="left"/>
    </xf>
    <xf numFmtId="0" fontId="10" fillId="0" borderId="22" xfId="0" applyFont="1" applyBorder="1" applyAlignment="1">
      <alignment horizontal="left"/>
    </xf>
    <xf numFmtId="0" fontId="10" fillId="0" borderId="54" xfId="0" applyFont="1" applyBorder="1" applyAlignment="1">
      <alignment horizontal="left"/>
    </xf>
    <xf numFmtId="0" fontId="10" fillId="0" borderId="53" xfId="0" applyFont="1" applyBorder="1" applyAlignment="1">
      <alignment horizontal="left"/>
    </xf>
    <xf numFmtId="0" fontId="10" fillId="0" borderId="35" xfId="0" applyFont="1" applyBorder="1" applyAlignment="1">
      <alignment horizontal="left"/>
    </xf>
    <xf numFmtId="0" fontId="10" fillId="0" borderId="59" xfId="0" applyFont="1" applyBorder="1" applyAlignment="1">
      <alignment horizontal="center"/>
    </xf>
    <xf numFmtId="0" fontId="10" fillId="0" borderId="31" xfId="0" applyFont="1" applyBorder="1" applyAlignment="1">
      <alignment horizontal="center"/>
    </xf>
    <xf numFmtId="0" fontId="10" fillId="0" borderId="15" xfId="0" applyFont="1" applyBorder="1" applyAlignment="1">
      <alignment horizontal="left" vertical="center" wrapText="1"/>
    </xf>
    <xf numFmtId="0" fontId="10" fillId="0" borderId="68" xfId="0" applyFont="1" applyBorder="1" applyAlignment="1">
      <alignment horizontal="left" vertical="top" wrapText="1"/>
    </xf>
    <xf numFmtId="0" fontId="10" fillId="0" borderId="33" xfId="0" applyFont="1" applyBorder="1" applyAlignment="1">
      <alignment horizontal="left" vertical="top" wrapText="1"/>
    </xf>
    <xf numFmtId="0" fontId="10" fillId="0" borderId="69" xfId="0" applyFont="1" applyBorder="1" applyAlignment="1">
      <alignment horizontal="left" vertical="top" wrapText="1"/>
    </xf>
    <xf numFmtId="0" fontId="10" fillId="0" borderId="14" xfId="0" applyFont="1" applyBorder="1" applyAlignment="1">
      <alignment horizontal="center" vertical="center"/>
    </xf>
    <xf numFmtId="0" fontId="10" fillId="0" borderId="15" xfId="0" applyFont="1" applyBorder="1" applyAlignment="1">
      <alignment horizontal="left" vertical="top" wrapText="1"/>
    </xf>
    <xf numFmtId="0" fontId="10" fillId="0" borderId="37" xfId="0" applyFont="1" applyBorder="1" applyAlignment="1">
      <alignment horizontal="left" vertical="center"/>
    </xf>
    <xf numFmtId="0" fontId="10" fillId="0" borderId="36" xfId="0" applyFont="1" applyBorder="1" applyAlignment="1">
      <alignment horizontal="left" vertical="center"/>
    </xf>
    <xf numFmtId="0" fontId="10" fillId="0" borderId="38" xfId="0" applyFont="1" applyBorder="1" applyAlignment="1">
      <alignment horizontal="left" vertical="center"/>
    </xf>
    <xf numFmtId="0" fontId="10" fillId="0" borderId="15" xfId="0" applyFont="1" applyBorder="1" applyAlignment="1">
      <alignment horizontal="center" vertical="center" wrapText="1"/>
    </xf>
    <xf numFmtId="0" fontId="7" fillId="0" borderId="0" xfId="0" applyFont="1" applyAlignment="1">
      <alignment horizontal="center" vertical="center"/>
    </xf>
    <xf numFmtId="0" fontId="9" fillId="0" borderId="0" xfId="0" applyFont="1" applyAlignment="1">
      <alignment horizontal="left" vertical="center"/>
    </xf>
  </cellXfs>
  <cellStyles count="6">
    <cellStyle name="パーセント" xfId="5" builtinId="5"/>
    <cellStyle name="桁区切り" xfId="1" builtinId="6"/>
    <cellStyle name="桁区切り 2" xfId="3"/>
    <cellStyle name="標準" xfId="0" builtinId="0"/>
    <cellStyle name="標準 2" xfId="2"/>
    <cellStyle name="標準 3" xfId="4"/>
  </cellStyles>
  <dxfs count="0"/>
  <tableStyles count="0" defaultTableStyle="TableStyleMedium9" defaultPivotStyle="PivotStyleLight16"/>
  <colors>
    <mruColors>
      <color rgb="FFFFFF99"/>
      <color rgb="FFFF99CC"/>
      <color rgb="FFF55184"/>
      <color rgb="FFCCFFFF"/>
      <color rgb="FFFF8BFF"/>
      <color rgb="FFFFCCFF"/>
      <color rgb="FFCCECFF"/>
      <color rgb="FFC4083E"/>
      <color rgb="FF000066"/>
      <color rgb="FF373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U$39" lockText="1" noThreeD="1"/>
</file>

<file path=xl/ctrlProps/ctrlProp10.xml><?xml version="1.0" encoding="utf-8"?>
<formControlPr xmlns="http://schemas.microsoft.com/office/spreadsheetml/2009/9/main" objectType="CheckBox" fmlaLink="$N$30" lockText="1" noThreeD="1"/>
</file>

<file path=xl/ctrlProps/ctrlProp100.xml><?xml version="1.0" encoding="utf-8"?>
<formControlPr xmlns="http://schemas.microsoft.com/office/spreadsheetml/2009/9/main" objectType="CheckBox" fmlaLink="$S$9" lockText="1" noThreeD="1"/>
</file>

<file path=xl/ctrlProps/ctrlProp101.xml><?xml version="1.0" encoding="utf-8"?>
<formControlPr xmlns="http://schemas.microsoft.com/office/spreadsheetml/2009/9/main" objectType="CheckBox" fmlaLink="$T$9" lockText="1" noThreeD="1"/>
</file>

<file path=xl/ctrlProps/ctrlProp102.xml><?xml version="1.0" encoding="utf-8"?>
<formControlPr xmlns="http://schemas.microsoft.com/office/spreadsheetml/2009/9/main" objectType="CheckBox" fmlaLink="$U$9" lockText="1" noThreeD="1"/>
</file>

<file path=xl/ctrlProps/ctrlProp103.xml><?xml version="1.0" encoding="utf-8"?>
<formControlPr xmlns="http://schemas.microsoft.com/office/spreadsheetml/2009/9/main" objectType="CheckBox" fmlaLink="$V$9" lockText="1" noThreeD="1"/>
</file>

<file path=xl/ctrlProps/ctrlProp104.xml><?xml version="1.0" encoding="utf-8"?>
<formControlPr xmlns="http://schemas.microsoft.com/office/spreadsheetml/2009/9/main" objectType="CheckBox" fmlaLink="$W$9" lockText="1" noThreeD="1"/>
</file>

<file path=xl/ctrlProps/ctrlProp105.xml><?xml version="1.0" encoding="utf-8"?>
<formControlPr xmlns="http://schemas.microsoft.com/office/spreadsheetml/2009/9/main" objectType="CheckBox" fmlaLink="$X$9"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fmlaLink="$N$9" lockText="1" noThreeD="1"/>
</file>

<file path=xl/ctrlProps/ctrlProp109.xml><?xml version="1.0" encoding="utf-8"?>
<formControlPr xmlns="http://schemas.microsoft.com/office/spreadsheetml/2009/9/main" objectType="CheckBox" fmlaLink="$O$9" lockText="1" noThreeD="1"/>
</file>

<file path=xl/ctrlProps/ctrlProp11.xml><?xml version="1.0" encoding="utf-8"?>
<formControlPr xmlns="http://schemas.microsoft.com/office/spreadsheetml/2009/9/main" objectType="CheckBox" fmlaLink="$P$30" lockText="1" noThreeD="1"/>
</file>

<file path=xl/ctrlProps/ctrlProp110.xml><?xml version="1.0" encoding="utf-8"?>
<formControlPr xmlns="http://schemas.microsoft.com/office/spreadsheetml/2009/9/main" objectType="CheckBox" fmlaLink="$X$24" lockText="1" noThreeD="1"/>
</file>

<file path=xl/ctrlProps/ctrlProp111.xml><?xml version="1.0" encoding="utf-8"?>
<formControlPr xmlns="http://schemas.microsoft.com/office/spreadsheetml/2009/9/main" objectType="CheckBox" fmlaLink="$Y$24" lockText="1" noThreeD="1"/>
</file>

<file path=xl/ctrlProps/ctrlProp12.xml><?xml version="1.0" encoding="utf-8"?>
<formControlPr xmlns="http://schemas.microsoft.com/office/spreadsheetml/2009/9/main" objectType="CheckBox" fmlaLink="$O$30" lockText="1" noThreeD="1"/>
</file>

<file path=xl/ctrlProps/ctrlProp13.xml><?xml version="1.0" encoding="utf-8"?>
<formControlPr xmlns="http://schemas.microsoft.com/office/spreadsheetml/2009/9/main" objectType="CheckBox" fmlaLink="$R$30" lockText="1" noThreeD="1"/>
</file>

<file path=xl/ctrlProps/ctrlProp14.xml><?xml version="1.0" encoding="utf-8"?>
<formControlPr xmlns="http://schemas.microsoft.com/office/spreadsheetml/2009/9/main" objectType="CheckBox" fmlaLink="$S$30" lockText="1" noThreeD="1"/>
</file>

<file path=xl/ctrlProps/ctrlProp15.xml><?xml version="1.0" encoding="utf-8"?>
<formControlPr xmlns="http://schemas.microsoft.com/office/spreadsheetml/2009/9/main" objectType="CheckBox" fmlaLink="$N$43" lockText="1" noThreeD="1"/>
</file>

<file path=xl/ctrlProps/ctrlProp16.xml><?xml version="1.0" encoding="utf-8"?>
<formControlPr xmlns="http://schemas.microsoft.com/office/spreadsheetml/2009/9/main" objectType="CheckBox" fmlaLink="$O$43" lockText="1" noThreeD="1"/>
</file>

<file path=xl/ctrlProps/ctrlProp17.xml><?xml version="1.0" encoding="utf-8"?>
<formControlPr xmlns="http://schemas.microsoft.com/office/spreadsheetml/2009/9/main" objectType="CheckBox" fmlaLink="$P$43" lockText="1" noThreeD="1"/>
</file>

<file path=xl/ctrlProps/ctrlProp18.xml><?xml version="1.0" encoding="utf-8"?>
<formControlPr xmlns="http://schemas.microsoft.com/office/spreadsheetml/2009/9/main" objectType="CheckBox" fmlaLink="$R$51"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Q$9" lockText="1" noThreeD="1"/>
</file>

<file path=xl/ctrlProps/ctrlProp20.xml><?xml version="1.0" encoding="utf-8"?>
<formControlPr xmlns="http://schemas.microsoft.com/office/spreadsheetml/2009/9/main" objectType="CheckBox" fmlaLink="$T$51" lockText="1" noThreeD="1"/>
</file>

<file path=xl/ctrlProps/ctrlProp21.xml><?xml version="1.0" encoding="utf-8"?>
<formControlPr xmlns="http://schemas.microsoft.com/office/spreadsheetml/2009/9/main" objectType="CheckBox" fmlaLink="$U$51" lockText="1" noThreeD="1"/>
</file>

<file path=xl/ctrlProps/ctrlProp22.xml><?xml version="1.0" encoding="utf-8"?>
<formControlPr xmlns="http://schemas.microsoft.com/office/spreadsheetml/2009/9/main" objectType="CheckBox" fmlaLink="$N$92" lockText="1" noThreeD="1"/>
</file>

<file path=xl/ctrlProps/ctrlProp23.xml><?xml version="1.0" encoding="utf-8"?>
<formControlPr xmlns="http://schemas.microsoft.com/office/spreadsheetml/2009/9/main" objectType="CheckBox" fmlaLink="$O$92" lockText="1" noThreeD="1"/>
</file>

<file path=xl/ctrlProps/ctrlProp24.xml><?xml version="1.0" encoding="utf-8"?>
<formControlPr xmlns="http://schemas.microsoft.com/office/spreadsheetml/2009/9/main" objectType="CheckBox" fmlaLink="$Q$92" lockText="1" noThreeD="1"/>
</file>

<file path=xl/ctrlProps/ctrlProp25.xml><?xml version="1.0" encoding="utf-8"?>
<formControlPr xmlns="http://schemas.microsoft.com/office/spreadsheetml/2009/9/main" objectType="CheckBox" fmlaLink="$R$92" lockText="1" noThreeD="1"/>
</file>

<file path=xl/ctrlProps/ctrlProp26.xml><?xml version="1.0" encoding="utf-8"?>
<formControlPr xmlns="http://schemas.microsoft.com/office/spreadsheetml/2009/9/main" objectType="CheckBox" fmlaLink="$T$92" lockText="1" noThreeD="1"/>
</file>

<file path=xl/ctrlProps/ctrlProp27.xml><?xml version="1.0" encoding="utf-8"?>
<formControlPr xmlns="http://schemas.microsoft.com/office/spreadsheetml/2009/9/main" objectType="CheckBox" fmlaLink="$S$92" lockText="1" noThreeD="1"/>
</file>

<file path=xl/ctrlProps/ctrlProp28.xml><?xml version="1.0" encoding="utf-8"?>
<formControlPr xmlns="http://schemas.microsoft.com/office/spreadsheetml/2009/9/main" objectType="CheckBox" fmlaLink="$N$110" lockText="1" noThreeD="1"/>
</file>

<file path=xl/ctrlProps/ctrlProp29.xml><?xml version="1.0" encoding="utf-8"?>
<formControlPr xmlns="http://schemas.microsoft.com/office/spreadsheetml/2009/9/main" objectType="CheckBox" fmlaLink="$O$110" lockText="1" noThreeD="1"/>
</file>

<file path=xl/ctrlProps/ctrlProp3.xml><?xml version="1.0" encoding="utf-8"?>
<formControlPr xmlns="http://schemas.microsoft.com/office/spreadsheetml/2009/9/main" objectType="CheckBox" fmlaLink="$R$9" lockText="1" noThreeD="1"/>
</file>

<file path=xl/ctrlProps/ctrlProp30.xml><?xml version="1.0" encoding="utf-8"?>
<formControlPr xmlns="http://schemas.microsoft.com/office/spreadsheetml/2009/9/main" objectType="CheckBox" fmlaLink="$P$110" lockText="1" noThreeD="1"/>
</file>

<file path=xl/ctrlProps/ctrlProp31.xml><?xml version="1.0" encoding="utf-8"?>
<formControlPr xmlns="http://schemas.microsoft.com/office/spreadsheetml/2009/9/main" objectType="CheckBox" fmlaLink="$S$110" lockText="1" noThreeD="1"/>
</file>

<file path=xl/ctrlProps/ctrlProp32.xml><?xml version="1.0" encoding="utf-8"?>
<formControlPr xmlns="http://schemas.microsoft.com/office/spreadsheetml/2009/9/main" objectType="CheckBox" fmlaLink="$U$110" lockText="1" noThreeD="1"/>
</file>

<file path=xl/ctrlProps/ctrlProp33.xml><?xml version="1.0" encoding="utf-8"?>
<formControlPr xmlns="http://schemas.microsoft.com/office/spreadsheetml/2009/9/main" objectType="CheckBox" fmlaLink="$V$110" lockText="1" noThreeD="1"/>
</file>

<file path=xl/ctrlProps/ctrlProp34.xml><?xml version="1.0" encoding="utf-8"?>
<formControlPr xmlns="http://schemas.microsoft.com/office/spreadsheetml/2009/9/main" objectType="CheckBox" fmlaLink="$N$132" lockText="1" noThreeD="1"/>
</file>

<file path=xl/ctrlProps/ctrlProp35.xml><?xml version="1.0" encoding="utf-8"?>
<formControlPr xmlns="http://schemas.microsoft.com/office/spreadsheetml/2009/9/main" objectType="CheckBox" fmlaLink="$O$132" lockText="1" noThreeD="1"/>
</file>

<file path=xl/ctrlProps/ctrlProp36.xml><?xml version="1.0" encoding="utf-8"?>
<formControlPr xmlns="http://schemas.microsoft.com/office/spreadsheetml/2009/9/main" objectType="CheckBox" fmlaLink="$P$132" lockText="1" noThreeD="1"/>
</file>

<file path=xl/ctrlProps/ctrlProp37.xml><?xml version="1.0" encoding="utf-8"?>
<formControlPr xmlns="http://schemas.microsoft.com/office/spreadsheetml/2009/9/main" objectType="CheckBox" fmlaLink="$Q$132" lockText="1" noThreeD="1"/>
</file>

<file path=xl/ctrlProps/ctrlProp38.xml><?xml version="1.0" encoding="utf-8"?>
<formControlPr xmlns="http://schemas.microsoft.com/office/spreadsheetml/2009/9/main" objectType="CheckBox" fmlaLink="$N$36" lockText="1" noThreeD="1"/>
</file>

<file path=xl/ctrlProps/ctrlProp39.xml><?xml version="1.0" encoding="utf-8"?>
<formControlPr xmlns="http://schemas.microsoft.com/office/spreadsheetml/2009/9/main" objectType="CheckBox" fmlaLink="$O$36" lockText="1" noThreeD="1"/>
</file>

<file path=xl/ctrlProps/ctrlProp4.xml><?xml version="1.0" encoding="utf-8"?>
<formControlPr xmlns="http://schemas.microsoft.com/office/spreadsheetml/2009/9/main" objectType="CheckBox" fmlaLink="$S$9" lockText="1" noThreeD="1"/>
</file>

<file path=xl/ctrlProps/ctrlProp40.xml><?xml version="1.0" encoding="utf-8"?>
<formControlPr xmlns="http://schemas.microsoft.com/office/spreadsheetml/2009/9/main" objectType="CheckBox" fmlaLink="$N$51" lockText="1" noThreeD="1"/>
</file>

<file path=xl/ctrlProps/ctrlProp41.xml><?xml version="1.0" encoding="utf-8"?>
<formControlPr xmlns="http://schemas.microsoft.com/office/spreadsheetml/2009/9/main" objectType="CheckBox" fmlaLink="$O$51" lockText="1" noThreeD="1"/>
</file>

<file path=xl/ctrlProps/ctrlProp42.xml><?xml version="1.0" encoding="utf-8"?>
<formControlPr xmlns="http://schemas.microsoft.com/office/spreadsheetml/2009/9/main" objectType="CheckBox" fmlaLink="$P$51" lockText="1" noThreeD="1"/>
</file>

<file path=xl/ctrlProps/ctrlProp43.xml><?xml version="1.0" encoding="utf-8"?>
<formControlPr xmlns="http://schemas.microsoft.com/office/spreadsheetml/2009/9/main" objectType="CheckBox" fmlaLink="$N$104" lockText="1" noThreeD="1"/>
</file>

<file path=xl/ctrlProps/ctrlProp44.xml><?xml version="1.0" encoding="utf-8"?>
<formControlPr xmlns="http://schemas.microsoft.com/office/spreadsheetml/2009/9/main" objectType="CheckBox" fmlaLink="$O$104" lockText="1" noThreeD="1"/>
</file>

<file path=xl/ctrlProps/ctrlProp45.xml><?xml version="1.0" encoding="utf-8"?>
<formControlPr xmlns="http://schemas.microsoft.com/office/spreadsheetml/2009/9/main" objectType="CheckBox" fmlaLink="$Q$104" lockText="1" noThreeD="1"/>
</file>

<file path=xl/ctrlProps/ctrlProp46.xml><?xml version="1.0" encoding="utf-8"?>
<formControlPr xmlns="http://schemas.microsoft.com/office/spreadsheetml/2009/9/main" objectType="CheckBox" fmlaLink="$P$104" lockText="1" noThreeD="1"/>
</file>

<file path=xl/ctrlProps/ctrlProp47.xml><?xml version="1.0" encoding="utf-8"?>
<formControlPr xmlns="http://schemas.microsoft.com/office/spreadsheetml/2009/9/main" objectType="CheckBox" fmlaLink="$S$104" lockText="1" noThreeD="1"/>
</file>

<file path=xl/ctrlProps/ctrlProp48.xml><?xml version="1.0" encoding="utf-8"?>
<formControlPr xmlns="http://schemas.microsoft.com/office/spreadsheetml/2009/9/main" objectType="CheckBox" fmlaLink="$T$104" lockText="1" noThreeD="1"/>
</file>

<file path=xl/ctrlProps/ctrlProp49.xml><?xml version="1.0" encoding="utf-8"?>
<formControlPr xmlns="http://schemas.microsoft.com/office/spreadsheetml/2009/9/main" objectType="CheckBox" fmlaLink="$Q$110" lockText="1" noThreeD="1"/>
</file>

<file path=xl/ctrlProps/ctrlProp5.xml><?xml version="1.0" encoding="utf-8"?>
<formControlPr xmlns="http://schemas.microsoft.com/office/spreadsheetml/2009/9/main" objectType="CheckBox" fmlaLink="$T$9" lockText="1" noThreeD="1"/>
</file>

<file path=xl/ctrlProps/ctrlProp50.xml><?xml version="1.0" encoding="utf-8"?>
<formControlPr xmlns="http://schemas.microsoft.com/office/spreadsheetml/2009/9/main" objectType="CheckBox" fmlaLink="$R$110" lockText="1" noThreeD="1"/>
</file>

<file path=xl/ctrlProps/ctrlProp51.xml><?xml version="1.0" encoding="utf-8"?>
<formControlPr xmlns="http://schemas.microsoft.com/office/spreadsheetml/2009/9/main" objectType="CheckBox" fmlaLink="$N$116" lockText="1" noThreeD="1"/>
</file>

<file path=xl/ctrlProps/ctrlProp52.xml><?xml version="1.0" encoding="utf-8"?>
<formControlPr xmlns="http://schemas.microsoft.com/office/spreadsheetml/2009/9/main" objectType="CheckBox" fmlaLink="$O$116" lockText="1" noThreeD="1"/>
</file>

<file path=xl/ctrlProps/ctrlProp53.xml><?xml version="1.0" encoding="utf-8"?>
<formControlPr xmlns="http://schemas.microsoft.com/office/spreadsheetml/2009/9/main" objectType="CheckBox" fmlaLink="$P$116" lockText="1" noThreeD="1"/>
</file>

<file path=xl/ctrlProps/ctrlProp54.xml><?xml version="1.0" encoding="utf-8"?>
<formControlPr xmlns="http://schemas.microsoft.com/office/spreadsheetml/2009/9/main" objectType="CheckBox" fmlaLink="$S$116" lockText="1" noThreeD="1"/>
</file>

<file path=xl/ctrlProps/ctrlProp55.xml><?xml version="1.0" encoding="utf-8"?>
<formControlPr xmlns="http://schemas.microsoft.com/office/spreadsheetml/2009/9/main" objectType="CheckBox" fmlaLink="$Q$116" lockText="1" noThreeD="1"/>
</file>

<file path=xl/ctrlProps/ctrlProp56.xml><?xml version="1.0" encoding="utf-8"?>
<formControlPr xmlns="http://schemas.microsoft.com/office/spreadsheetml/2009/9/main" objectType="CheckBox" fmlaLink="$R$116" lockText="1" noThreeD="1"/>
</file>

<file path=xl/ctrlProps/ctrlProp57.xml><?xml version="1.0" encoding="utf-8"?>
<formControlPr xmlns="http://schemas.microsoft.com/office/spreadsheetml/2009/9/main" objectType="CheckBox" fmlaLink="$N$122" lockText="1" noThreeD="1"/>
</file>

<file path=xl/ctrlProps/ctrlProp58.xml><?xml version="1.0" encoding="utf-8"?>
<formControlPr xmlns="http://schemas.microsoft.com/office/spreadsheetml/2009/9/main" objectType="CheckBox" fmlaLink="$O$122" lockText="1" noThreeD="1"/>
</file>

<file path=xl/ctrlProps/ctrlProp59.xml><?xml version="1.0" encoding="utf-8"?>
<formControlPr xmlns="http://schemas.microsoft.com/office/spreadsheetml/2009/9/main" objectType="CheckBox" fmlaLink="$Q$122" lockText="1" noThreeD="1"/>
</file>

<file path=xl/ctrlProps/ctrlProp6.xml><?xml version="1.0" encoding="utf-8"?>
<formControlPr xmlns="http://schemas.microsoft.com/office/spreadsheetml/2009/9/main" objectType="CheckBox" fmlaLink="$U$9" lockText="1" noThreeD="1"/>
</file>

<file path=xl/ctrlProps/ctrlProp60.xml><?xml version="1.0" encoding="utf-8"?>
<formControlPr xmlns="http://schemas.microsoft.com/office/spreadsheetml/2009/9/main" objectType="CheckBox" fmlaLink="$R$122" lockText="1" noThreeD="1"/>
</file>

<file path=xl/ctrlProps/ctrlProp61.xml><?xml version="1.0" encoding="utf-8"?>
<formControlPr xmlns="http://schemas.microsoft.com/office/spreadsheetml/2009/9/main" objectType="CheckBox" fmlaLink="$S$132" lockText="1" noThreeD="1"/>
</file>

<file path=xl/ctrlProps/ctrlProp62.xml><?xml version="1.0" encoding="utf-8"?>
<formControlPr xmlns="http://schemas.microsoft.com/office/spreadsheetml/2009/9/main" objectType="CheckBox" fmlaLink="$T$132" lockText="1" noThreeD="1"/>
</file>

<file path=xl/ctrlProps/ctrlProp63.xml><?xml version="1.0" encoding="utf-8"?>
<formControlPr xmlns="http://schemas.microsoft.com/office/spreadsheetml/2009/9/main" objectType="CheckBox" fmlaLink="$N$250" lockText="1" noThreeD="1"/>
</file>

<file path=xl/ctrlProps/ctrlProp64.xml><?xml version="1.0" encoding="utf-8"?>
<formControlPr xmlns="http://schemas.microsoft.com/office/spreadsheetml/2009/9/main" objectType="CheckBox" fmlaLink="$O$250" lockText="1" noThreeD="1"/>
</file>

<file path=xl/ctrlProps/ctrlProp65.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CheckBox" fmlaLink="#REF!"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V$9"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N$9" lockText="1" noThreeD="1"/>
</file>

<file path=xl/ctrlProps/ctrlProp79.xml><?xml version="1.0" encoding="utf-8"?>
<formControlPr xmlns="http://schemas.microsoft.com/office/spreadsheetml/2009/9/main" objectType="CheckBox" fmlaLink="$O$9" lockText="1" noThreeD="1"/>
</file>

<file path=xl/ctrlProps/ctrlProp8.xml><?xml version="1.0" encoding="utf-8"?>
<formControlPr xmlns="http://schemas.microsoft.com/office/spreadsheetml/2009/9/main" objectType="CheckBox" fmlaLink="$W$9" lockText="1" noThreeD="1"/>
</file>

<file path=xl/ctrlProps/ctrlProp80.xml><?xml version="1.0" encoding="utf-8"?>
<formControlPr xmlns="http://schemas.microsoft.com/office/spreadsheetml/2009/9/main" objectType="CheckBox" fmlaLink="$X$24" lockText="1" noThreeD="1"/>
</file>

<file path=xl/ctrlProps/ctrlProp81.xml><?xml version="1.0" encoding="utf-8"?>
<formControlPr xmlns="http://schemas.microsoft.com/office/spreadsheetml/2009/9/main" objectType="CheckBox" fmlaLink="$Y$24" lockText="1" noThreeD="1"/>
</file>

<file path=xl/ctrlProps/ctrlProp82.xml><?xml version="1.0" encoding="utf-8"?>
<formControlPr xmlns="http://schemas.microsoft.com/office/spreadsheetml/2009/9/main" objectType="CheckBox" fmlaLink="$X$97" lockText="1" noThreeD="1"/>
</file>

<file path=xl/ctrlProps/ctrlProp83.xml><?xml version="1.0" encoding="utf-8"?>
<formControlPr xmlns="http://schemas.microsoft.com/office/spreadsheetml/2009/9/main" objectType="CheckBox" fmlaLink="$Y$97" lockText="1" noThreeD="1"/>
</file>

<file path=xl/ctrlProps/ctrlProp84.xml><?xml version="1.0" encoding="utf-8"?>
<formControlPr xmlns="http://schemas.microsoft.com/office/spreadsheetml/2009/9/main" objectType="CheckBox" fmlaLink="$AA$97" lockText="1" noThreeD="1"/>
</file>

<file path=xl/ctrlProps/ctrlProp85.xml><?xml version="1.0" encoding="utf-8"?>
<formControlPr xmlns="http://schemas.microsoft.com/office/spreadsheetml/2009/9/main" objectType="CheckBox" fmlaLink="$Z$97" lockText="1" noThreeD="1"/>
</file>

<file path=xl/ctrlProps/ctrlProp86.xml><?xml version="1.0" encoding="utf-8"?>
<formControlPr xmlns="http://schemas.microsoft.com/office/spreadsheetml/2009/9/main" objectType="CheckBox" fmlaLink="$N$136" lockText="1" noThreeD="1"/>
</file>

<file path=xl/ctrlProps/ctrlProp87.xml><?xml version="1.0" encoding="utf-8"?>
<formControlPr xmlns="http://schemas.microsoft.com/office/spreadsheetml/2009/9/main" objectType="CheckBox" fmlaLink="$O$136" lockText="1" noThreeD="1"/>
</file>

<file path=xl/ctrlProps/ctrlProp88.xml><?xml version="1.0" encoding="utf-8"?>
<formControlPr xmlns="http://schemas.microsoft.com/office/spreadsheetml/2009/9/main" objectType="CheckBox" fmlaLink="$P$136" lockText="1" noThreeD="1"/>
</file>

<file path=xl/ctrlProps/ctrlProp89.xml><?xml version="1.0" encoding="utf-8"?>
<formControlPr xmlns="http://schemas.microsoft.com/office/spreadsheetml/2009/9/main" objectType="CheckBox" fmlaLink="$Q$136" lockText="1" noThreeD="1"/>
</file>

<file path=xl/ctrlProps/ctrlProp9.xml><?xml version="1.0" encoding="utf-8"?>
<formControlPr xmlns="http://schemas.microsoft.com/office/spreadsheetml/2009/9/main" objectType="CheckBox" fmlaLink="$X$9" lockText="1" noThreeD="1"/>
</file>

<file path=xl/ctrlProps/ctrlProp90.xml><?xml version="1.0" encoding="utf-8"?>
<formControlPr xmlns="http://schemas.microsoft.com/office/spreadsheetml/2009/9/main" objectType="CheckBox" fmlaLink="$X$100" lockText="1" noThreeD="1"/>
</file>

<file path=xl/ctrlProps/ctrlProp91.xml><?xml version="1.0" encoding="utf-8"?>
<formControlPr xmlns="http://schemas.microsoft.com/office/spreadsheetml/2009/9/main" objectType="CheckBox" fmlaLink="$Y$100" lockText="1" noThreeD="1"/>
</file>

<file path=xl/ctrlProps/ctrlProp92.xml><?xml version="1.0" encoding="utf-8"?>
<formControlPr xmlns="http://schemas.microsoft.com/office/spreadsheetml/2009/9/main" objectType="CheckBox" fmlaLink="$W$347" lockText="1" noThreeD="1"/>
</file>

<file path=xl/ctrlProps/ctrlProp93.xml><?xml version="1.0" encoding="utf-8"?>
<formControlPr xmlns="http://schemas.microsoft.com/office/spreadsheetml/2009/9/main" objectType="CheckBox" fmlaLink="$X$347"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Q$9" lockText="1" noThreeD="1"/>
</file>

<file path=xl/ctrlProps/ctrlProp99.xml><?xml version="1.0" encoding="utf-8"?>
<formControlPr xmlns="http://schemas.microsoft.com/office/spreadsheetml/2009/9/main" objectType="CheckBox" fmlaLink="$R$9"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37818</xdr:colOff>
      <xdr:row>16</xdr:row>
      <xdr:rowOff>98934</xdr:rowOff>
    </xdr:from>
    <xdr:to>
      <xdr:col>8</xdr:col>
      <xdr:colOff>493059</xdr:colOff>
      <xdr:row>18</xdr:row>
      <xdr:rowOff>0</xdr:rowOff>
    </xdr:to>
    <xdr:sp macro="" textlink="">
      <xdr:nvSpPr>
        <xdr:cNvPr id="21" name="角丸四角形 20"/>
        <xdr:cNvSpPr/>
      </xdr:nvSpPr>
      <xdr:spPr>
        <a:xfrm>
          <a:off x="1516994" y="4088228"/>
          <a:ext cx="3458418" cy="394125"/>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000">
              <a:solidFill>
                <a:sysClr val="windowText" lastClr="000000"/>
              </a:solidFill>
              <a:latin typeface="メイリオ" pitchFamily="50" charset="-128"/>
              <a:ea typeface="メイリオ" pitchFamily="50" charset="-128"/>
              <a:cs typeface="メイリオ" pitchFamily="50" charset="-128"/>
            </a:rPr>
            <a:t>保健所所在地に該当する地区を選択してください。</a:t>
          </a:r>
        </a:p>
      </xdr:txBody>
    </xdr:sp>
    <xdr:clientData/>
  </xdr:twoCellAnchor>
  <xdr:twoCellAnchor>
    <xdr:from>
      <xdr:col>6</xdr:col>
      <xdr:colOff>235226</xdr:colOff>
      <xdr:row>46</xdr:row>
      <xdr:rowOff>99170</xdr:rowOff>
    </xdr:from>
    <xdr:to>
      <xdr:col>11</xdr:col>
      <xdr:colOff>471768</xdr:colOff>
      <xdr:row>48</xdr:row>
      <xdr:rowOff>313766</xdr:rowOff>
    </xdr:to>
    <xdr:sp macro="" textlink="">
      <xdr:nvSpPr>
        <xdr:cNvPr id="43" name="線吹き出し 2 (枠付き) 42"/>
        <xdr:cNvSpPr/>
      </xdr:nvSpPr>
      <xdr:spPr>
        <a:xfrm>
          <a:off x="3496138" y="10464611"/>
          <a:ext cx="3239718" cy="763684"/>
        </a:xfrm>
        <a:prstGeom prst="borderCallout2">
          <a:avLst>
            <a:gd name="adj1" fmla="val 54830"/>
            <a:gd name="adj2" fmla="val -432"/>
            <a:gd name="adj3" fmla="val 83859"/>
            <a:gd name="adj4" fmla="val -10846"/>
            <a:gd name="adj5" fmla="val 120232"/>
            <a:gd name="adj6" fmla="val -24964"/>
          </a:avLst>
        </a:prstGeom>
        <a:solidFill>
          <a:schemeClr val="bg1"/>
        </a:solidFill>
        <a:ln>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000">
              <a:solidFill>
                <a:schemeClr val="tx1"/>
              </a:solidFill>
              <a:latin typeface="メイリオ" pitchFamily="50" charset="-128"/>
              <a:ea typeface="メイリオ" pitchFamily="50" charset="-128"/>
              <a:cs typeface="メイリオ" pitchFamily="50" charset="-128"/>
            </a:rPr>
            <a:t>2017</a:t>
          </a:r>
          <a:r>
            <a:rPr kumimoji="1" lang="ja-JP" altLang="en-US" sz="1000">
              <a:solidFill>
                <a:schemeClr val="tx1"/>
              </a:solidFill>
              <a:latin typeface="メイリオ" pitchFamily="50" charset="-128"/>
              <a:ea typeface="メイリオ" pitchFamily="50" charset="-128"/>
              <a:cs typeface="メイリオ" pitchFamily="50" charset="-128"/>
            </a:rPr>
            <a:t>年内に輸血療法委員会を設置した場合は、</a:t>
          </a:r>
          <a:endParaRPr kumimoji="1" lang="en-US" altLang="ja-JP" sz="1000">
            <a:solidFill>
              <a:schemeClr val="tx1"/>
            </a:solidFill>
            <a:latin typeface="メイリオ" pitchFamily="50" charset="-128"/>
            <a:ea typeface="メイリオ" pitchFamily="50" charset="-128"/>
            <a:cs typeface="メイリオ" pitchFamily="50" charset="-128"/>
          </a:endParaRPr>
        </a:p>
        <a:p>
          <a:pPr algn="l"/>
          <a:r>
            <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新</a:t>
          </a:r>
          <a:r>
            <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の項目を選択願います。</a:t>
          </a:r>
          <a:endPar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endParaRPr>
        </a:p>
      </xdr:txBody>
    </xdr:sp>
    <xdr:clientData/>
  </xdr:twoCellAnchor>
  <xdr:twoCellAnchor>
    <xdr:from>
      <xdr:col>2</xdr:col>
      <xdr:colOff>190500</xdr:colOff>
      <xdr:row>248</xdr:row>
      <xdr:rowOff>119662</xdr:rowOff>
    </xdr:from>
    <xdr:to>
      <xdr:col>7</xdr:col>
      <xdr:colOff>515470</xdr:colOff>
      <xdr:row>250</xdr:row>
      <xdr:rowOff>36818</xdr:rowOff>
    </xdr:to>
    <xdr:sp macro="" textlink="">
      <xdr:nvSpPr>
        <xdr:cNvPr id="120" name="テキスト ボックス 119"/>
        <xdr:cNvSpPr txBox="1"/>
      </xdr:nvSpPr>
      <xdr:spPr>
        <a:xfrm>
          <a:off x="1120588" y="55207780"/>
          <a:ext cx="3238500" cy="331773"/>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050" b="1">
              <a:latin typeface="メイリオ" pitchFamily="50" charset="-128"/>
              <a:ea typeface="メイリオ" pitchFamily="50" charset="-128"/>
              <a:cs typeface="メイリオ" pitchFamily="50" charset="-128"/>
            </a:rPr>
            <a:t>血液製剤の常備在庫（単位数または本数）</a:t>
          </a:r>
        </a:p>
      </xdr:txBody>
    </xdr:sp>
    <xdr:clientData/>
  </xdr:twoCellAnchor>
  <xdr:twoCellAnchor editAs="oneCell">
    <xdr:from>
      <xdr:col>5</xdr:col>
      <xdr:colOff>66675</xdr:colOff>
      <xdr:row>29</xdr:row>
      <xdr:rowOff>28575</xdr:rowOff>
    </xdr:from>
    <xdr:to>
      <xdr:col>7</xdr:col>
      <xdr:colOff>606797</xdr:colOff>
      <xdr:row>29</xdr:row>
      <xdr:rowOff>28575</xdr:rowOff>
    </xdr:to>
    <xdr:sp macro="" textlink="">
      <xdr:nvSpPr>
        <xdr:cNvPr id="4252" name="Frame10" hidden="1">
          <a:extLst>
            <a:ext uri="{63B3BB69-23CF-44E3-9099-C40C66FF867C}">
              <a14:compatExt xmlns:a14="http://schemas.microsoft.com/office/drawing/2010/main" xmlns="" spid="_x0000_s4252"/>
            </a:ext>
          </a:extLst>
        </xdr:cNvPr>
        <xdr:cNvSpPr/>
      </xdr:nvSpPr>
      <xdr:spPr>
        <a:xfrm>
          <a:off x="0" y="0"/>
          <a:ext cx="0" cy="0"/>
        </a:xfrm>
        <a:prstGeom prst="rect">
          <a:avLst/>
        </a:prstGeom>
      </xdr:spPr>
    </xdr:sp>
    <xdr:clientData/>
  </xdr:twoCellAnchor>
  <xdr:twoCellAnchor editAs="oneCell">
    <xdr:from>
      <xdr:col>10</xdr:col>
      <xdr:colOff>304800</xdr:colOff>
      <xdr:row>29</xdr:row>
      <xdr:rowOff>28575</xdr:rowOff>
    </xdr:from>
    <xdr:to>
      <xdr:col>23</xdr:col>
      <xdr:colOff>60512</xdr:colOff>
      <xdr:row>29</xdr:row>
      <xdr:rowOff>28575</xdr:rowOff>
    </xdr:to>
    <xdr:sp macro="" textlink="">
      <xdr:nvSpPr>
        <xdr:cNvPr id="4254" name="Frame12" hidden="1">
          <a:extLst>
            <a:ext uri="{63B3BB69-23CF-44E3-9099-C40C66FF867C}">
              <a14:compatExt xmlns:a14="http://schemas.microsoft.com/office/drawing/2010/main" xmlns="" spid="_x0000_s4254"/>
            </a:ext>
          </a:extLst>
        </xdr:cNvPr>
        <xdr:cNvSpPr/>
      </xdr:nvSpPr>
      <xdr:spPr>
        <a:xfrm>
          <a:off x="0" y="0"/>
          <a:ext cx="0" cy="0"/>
        </a:xfrm>
        <a:prstGeom prst="rect">
          <a:avLst/>
        </a:prstGeom>
      </xdr:spPr>
    </xdr:sp>
    <xdr:clientData/>
  </xdr:twoCellAnchor>
  <xdr:twoCellAnchor editAs="oneCell">
    <xdr:from>
      <xdr:col>11</xdr:col>
      <xdr:colOff>0</xdr:colOff>
      <xdr:row>29</xdr:row>
      <xdr:rowOff>28575</xdr:rowOff>
    </xdr:from>
    <xdr:to>
      <xdr:col>23</xdr:col>
      <xdr:colOff>1197350</xdr:colOff>
      <xdr:row>29</xdr:row>
      <xdr:rowOff>28575</xdr:rowOff>
    </xdr:to>
    <xdr:sp macro="" textlink="">
      <xdr:nvSpPr>
        <xdr:cNvPr id="4255" name="Frame13" hidden="1">
          <a:extLst>
            <a:ext uri="{63B3BB69-23CF-44E3-9099-C40C66FF867C}">
              <a14:compatExt xmlns:a14="http://schemas.microsoft.com/office/drawing/2010/main" xmlns="" spid="_x0000_s4255"/>
            </a:ext>
          </a:extLst>
        </xdr:cNvPr>
        <xdr:cNvSpPr/>
      </xdr:nvSpPr>
      <xdr:spPr>
        <a:xfrm>
          <a:off x="0" y="0"/>
          <a:ext cx="0" cy="0"/>
        </a:xfrm>
        <a:prstGeom prst="rect">
          <a:avLst/>
        </a:prstGeom>
      </xdr:spPr>
    </xdr:sp>
    <xdr:clientData/>
  </xdr:twoCellAnchor>
  <xdr:twoCellAnchor editAs="oneCell">
    <xdr:from>
      <xdr:col>2</xdr:col>
      <xdr:colOff>0</xdr:colOff>
      <xdr:row>52</xdr:row>
      <xdr:rowOff>0</xdr:rowOff>
    </xdr:from>
    <xdr:to>
      <xdr:col>2</xdr:col>
      <xdr:colOff>476250</xdr:colOff>
      <xdr:row>52</xdr:row>
      <xdr:rowOff>0</xdr:rowOff>
    </xdr:to>
    <xdr:sp macro="" textlink="">
      <xdr:nvSpPr>
        <xdr:cNvPr id="4265" name="Frame23" hidden="1">
          <a:extLst>
            <a:ext uri="{63B3BB69-23CF-44E3-9099-C40C66FF867C}">
              <a14:compatExt xmlns:a14="http://schemas.microsoft.com/office/drawing/2010/main" xmlns="" spid="_x0000_s4265"/>
            </a:ext>
          </a:extLst>
        </xdr:cNvPr>
        <xdr:cNvSpPr/>
      </xdr:nvSpPr>
      <xdr:spPr>
        <a:xfrm>
          <a:off x="0" y="0"/>
          <a:ext cx="0" cy="0"/>
        </a:xfrm>
        <a:prstGeom prst="rect">
          <a:avLst/>
        </a:prstGeom>
      </xdr:spPr>
    </xdr:sp>
    <xdr:clientData/>
  </xdr:twoCellAnchor>
  <xdr:twoCellAnchor editAs="oneCell">
    <xdr:from>
      <xdr:col>2</xdr:col>
      <xdr:colOff>0</xdr:colOff>
      <xdr:row>101</xdr:row>
      <xdr:rowOff>0</xdr:rowOff>
    </xdr:from>
    <xdr:to>
      <xdr:col>4</xdr:col>
      <xdr:colOff>378199</xdr:colOff>
      <xdr:row>101</xdr:row>
      <xdr:rowOff>0</xdr:rowOff>
    </xdr:to>
    <xdr:sp macro="" textlink="">
      <xdr:nvSpPr>
        <xdr:cNvPr id="4307" name="Frame35" hidden="1">
          <a:extLst>
            <a:ext uri="{63B3BB69-23CF-44E3-9099-C40C66FF867C}">
              <a14:compatExt xmlns:a14="http://schemas.microsoft.com/office/drawing/2010/main" xmlns="" spid="_x0000_s4307"/>
            </a:ext>
          </a:extLst>
        </xdr:cNvPr>
        <xdr:cNvSpPr/>
      </xdr:nvSpPr>
      <xdr:spPr>
        <a:xfrm>
          <a:off x="0" y="0"/>
          <a:ext cx="0" cy="0"/>
        </a:xfrm>
        <a:prstGeom prst="rect">
          <a:avLst/>
        </a:prstGeom>
      </xdr:spPr>
    </xdr:sp>
    <xdr:clientData/>
  </xdr:twoCellAnchor>
  <xdr:twoCellAnchor editAs="oneCell">
    <xdr:from>
      <xdr:col>3</xdr:col>
      <xdr:colOff>9525</xdr:colOff>
      <xdr:row>101</xdr:row>
      <xdr:rowOff>0</xdr:rowOff>
    </xdr:from>
    <xdr:to>
      <xdr:col>5</xdr:col>
      <xdr:colOff>244850</xdr:colOff>
      <xdr:row>101</xdr:row>
      <xdr:rowOff>0</xdr:rowOff>
    </xdr:to>
    <xdr:sp macro="" textlink="">
      <xdr:nvSpPr>
        <xdr:cNvPr id="4308" name="Frame36" hidden="1">
          <a:extLst>
            <a:ext uri="{63B3BB69-23CF-44E3-9099-C40C66FF867C}">
              <a14:compatExt xmlns:a14="http://schemas.microsoft.com/office/drawing/2010/main" xmlns="" spid="_x0000_s4308"/>
            </a:ext>
          </a:extLst>
        </xdr:cNvPr>
        <xdr:cNvSpPr/>
      </xdr:nvSpPr>
      <xdr:spPr>
        <a:xfrm>
          <a:off x="0" y="0"/>
          <a:ext cx="0" cy="0"/>
        </a:xfrm>
        <a:prstGeom prst="rect">
          <a:avLst/>
        </a:prstGeom>
      </xdr:spPr>
    </xdr:sp>
    <xdr:clientData/>
  </xdr:twoCellAnchor>
  <xdr:twoCellAnchor editAs="oneCell">
    <xdr:from>
      <xdr:col>8</xdr:col>
      <xdr:colOff>209550</xdr:colOff>
      <xdr:row>110</xdr:row>
      <xdr:rowOff>219075</xdr:rowOff>
    </xdr:from>
    <xdr:to>
      <xdr:col>10</xdr:col>
      <xdr:colOff>511549</xdr:colOff>
      <xdr:row>110</xdr:row>
      <xdr:rowOff>219075</xdr:rowOff>
    </xdr:to>
    <xdr:sp macro="" textlink="">
      <xdr:nvSpPr>
        <xdr:cNvPr id="4319" name="Frame53" hidden="1">
          <a:extLst>
            <a:ext uri="{63B3BB69-23CF-44E3-9099-C40C66FF867C}">
              <a14:compatExt xmlns:a14="http://schemas.microsoft.com/office/drawing/2010/main" xmlns="" spid="_x0000_s4319"/>
            </a:ext>
          </a:extLst>
        </xdr:cNvPr>
        <xdr:cNvSpPr/>
      </xdr:nvSpPr>
      <xdr:spPr>
        <a:xfrm>
          <a:off x="0" y="0"/>
          <a:ext cx="0" cy="0"/>
        </a:xfrm>
        <a:prstGeom prst="rect">
          <a:avLst/>
        </a:prstGeom>
      </xdr:spPr>
    </xdr:sp>
    <xdr:clientData/>
  </xdr:twoCellAnchor>
  <xdr:twoCellAnchor editAs="oneCell">
    <xdr:from>
      <xdr:col>8</xdr:col>
      <xdr:colOff>276225</xdr:colOff>
      <xdr:row>110</xdr:row>
      <xdr:rowOff>219075</xdr:rowOff>
    </xdr:from>
    <xdr:to>
      <xdr:col>10</xdr:col>
      <xdr:colOff>359149</xdr:colOff>
      <xdr:row>110</xdr:row>
      <xdr:rowOff>219075</xdr:rowOff>
    </xdr:to>
    <xdr:sp macro="" textlink="">
      <xdr:nvSpPr>
        <xdr:cNvPr id="4320" name="Frame54" hidden="1">
          <a:extLst>
            <a:ext uri="{63B3BB69-23CF-44E3-9099-C40C66FF867C}">
              <a14:compatExt xmlns:a14="http://schemas.microsoft.com/office/drawing/2010/main" xmlns="" spid="_x0000_s4320"/>
            </a:ext>
          </a:extLst>
        </xdr:cNvPr>
        <xdr:cNvSpPr/>
      </xdr:nvSpPr>
      <xdr:spPr>
        <a:xfrm>
          <a:off x="0" y="0"/>
          <a:ext cx="0" cy="0"/>
        </a:xfrm>
        <a:prstGeom prst="rect">
          <a:avLst/>
        </a:prstGeom>
      </xdr:spPr>
    </xdr:sp>
    <xdr:clientData/>
  </xdr:twoCellAnchor>
  <xdr:twoCellAnchor editAs="oneCell">
    <xdr:from>
      <xdr:col>2</xdr:col>
      <xdr:colOff>0</xdr:colOff>
      <xdr:row>51</xdr:row>
      <xdr:rowOff>47625</xdr:rowOff>
    </xdr:from>
    <xdr:to>
      <xdr:col>2</xdr:col>
      <xdr:colOff>390525</xdr:colOff>
      <xdr:row>51</xdr:row>
      <xdr:rowOff>57150</xdr:rowOff>
    </xdr:to>
    <xdr:sp macro="" textlink="">
      <xdr:nvSpPr>
        <xdr:cNvPr id="4331" name="Frame62" hidden="1">
          <a:extLst>
            <a:ext uri="{63B3BB69-23CF-44E3-9099-C40C66FF867C}">
              <a14:compatExt xmlns:a14="http://schemas.microsoft.com/office/drawing/2010/main" xmlns="" spid="_x0000_s4331"/>
            </a:ext>
          </a:extLst>
        </xdr:cNvPr>
        <xdr:cNvSpPr/>
      </xdr:nvSpPr>
      <xdr:spPr>
        <a:xfrm>
          <a:off x="0" y="0"/>
          <a:ext cx="0" cy="0"/>
        </a:xfrm>
        <a:prstGeom prst="rect">
          <a:avLst/>
        </a:prstGeom>
      </xdr:spPr>
    </xdr:sp>
    <xdr:clientData/>
  </xdr:twoCellAnchor>
  <xdr:twoCellAnchor editAs="oneCell">
    <xdr:from>
      <xdr:col>2</xdr:col>
      <xdr:colOff>0</xdr:colOff>
      <xdr:row>52</xdr:row>
      <xdr:rowOff>0</xdr:rowOff>
    </xdr:from>
    <xdr:to>
      <xdr:col>2</xdr:col>
      <xdr:colOff>390525</xdr:colOff>
      <xdr:row>52</xdr:row>
      <xdr:rowOff>0</xdr:rowOff>
    </xdr:to>
    <xdr:sp macro="" textlink="">
      <xdr:nvSpPr>
        <xdr:cNvPr id="4333" name="Frame64" hidden="1">
          <a:extLst>
            <a:ext uri="{63B3BB69-23CF-44E3-9099-C40C66FF867C}">
              <a14:compatExt xmlns:a14="http://schemas.microsoft.com/office/drawing/2010/main" xmlns="" spid="_x0000_s4333"/>
            </a:ext>
          </a:extLst>
        </xdr:cNvPr>
        <xdr:cNvSpPr/>
      </xdr:nvSpPr>
      <xdr:spPr>
        <a:xfrm>
          <a:off x="0" y="0"/>
          <a:ext cx="0" cy="0"/>
        </a:xfrm>
        <a:prstGeom prst="rect">
          <a:avLst/>
        </a:prstGeom>
      </xdr:spPr>
    </xdr:sp>
    <xdr:clientData/>
  </xdr:twoCellAnchor>
  <xdr:twoCellAnchor editAs="oneCell">
    <xdr:from>
      <xdr:col>3</xdr:col>
      <xdr:colOff>9525</xdr:colOff>
      <xdr:row>133</xdr:row>
      <xdr:rowOff>0</xdr:rowOff>
    </xdr:from>
    <xdr:to>
      <xdr:col>6</xdr:col>
      <xdr:colOff>43143</xdr:colOff>
      <xdr:row>133</xdr:row>
      <xdr:rowOff>0</xdr:rowOff>
    </xdr:to>
    <xdr:sp macro="" textlink="">
      <xdr:nvSpPr>
        <xdr:cNvPr id="4348" name="Frame73" hidden="1">
          <a:extLst>
            <a:ext uri="{63B3BB69-23CF-44E3-9099-C40C66FF867C}">
              <a14:compatExt xmlns:a14="http://schemas.microsoft.com/office/drawing/2010/main" xmlns="" spid="_x0000_s4348"/>
            </a:ext>
          </a:extLst>
        </xdr:cNvPr>
        <xdr:cNvSpPr/>
      </xdr:nvSpPr>
      <xdr:spPr>
        <a:xfrm>
          <a:off x="0" y="0"/>
          <a:ext cx="0" cy="0"/>
        </a:xfrm>
        <a:prstGeom prst="rect">
          <a:avLst/>
        </a:prstGeom>
      </xdr:spPr>
    </xdr:sp>
    <xdr:clientData/>
  </xdr:twoCellAnchor>
  <xdr:twoCellAnchor editAs="oneCell">
    <xdr:from>
      <xdr:col>4</xdr:col>
      <xdr:colOff>0</xdr:colOff>
      <xdr:row>133</xdr:row>
      <xdr:rowOff>0</xdr:rowOff>
    </xdr:from>
    <xdr:to>
      <xdr:col>6</xdr:col>
      <xdr:colOff>368673</xdr:colOff>
      <xdr:row>133</xdr:row>
      <xdr:rowOff>0</xdr:rowOff>
    </xdr:to>
    <xdr:sp macro="" textlink="">
      <xdr:nvSpPr>
        <xdr:cNvPr id="4349" name="Frame74" hidden="1">
          <a:extLst>
            <a:ext uri="{63B3BB69-23CF-44E3-9099-C40C66FF867C}">
              <a14:compatExt xmlns:a14="http://schemas.microsoft.com/office/drawing/2010/main" xmlns="" spid="_x0000_s4349"/>
            </a:ext>
          </a:extLst>
        </xdr:cNvPr>
        <xdr:cNvSpPr/>
      </xdr:nvSpPr>
      <xdr:spPr>
        <a:xfrm>
          <a:off x="0" y="0"/>
          <a:ext cx="0" cy="0"/>
        </a:xfrm>
        <a:prstGeom prst="rect">
          <a:avLst/>
        </a:prstGeom>
      </xdr:spPr>
    </xdr:sp>
    <xdr:clientData/>
  </xdr:twoCellAnchor>
  <xdr:twoCellAnchor editAs="oneCell">
    <xdr:from>
      <xdr:col>7</xdr:col>
      <xdr:colOff>228600</xdr:colOff>
      <xdr:row>133</xdr:row>
      <xdr:rowOff>0</xdr:rowOff>
    </xdr:from>
    <xdr:to>
      <xdr:col>9</xdr:col>
      <xdr:colOff>383801</xdr:colOff>
      <xdr:row>133</xdr:row>
      <xdr:rowOff>0</xdr:rowOff>
    </xdr:to>
    <xdr:sp macro="" textlink="">
      <xdr:nvSpPr>
        <xdr:cNvPr id="4351" name="Frame76" hidden="1">
          <a:extLst>
            <a:ext uri="{63B3BB69-23CF-44E3-9099-C40C66FF867C}">
              <a14:compatExt xmlns:a14="http://schemas.microsoft.com/office/drawing/2010/main" xmlns="" spid="_x0000_s4351"/>
            </a:ext>
          </a:extLst>
        </xdr:cNvPr>
        <xdr:cNvSpPr/>
      </xdr:nvSpPr>
      <xdr:spPr>
        <a:xfrm>
          <a:off x="0" y="0"/>
          <a:ext cx="0" cy="0"/>
        </a:xfrm>
        <a:prstGeom prst="rect">
          <a:avLst/>
        </a:prstGeom>
      </xdr:spPr>
    </xdr:sp>
    <xdr:clientData/>
  </xdr:twoCellAnchor>
  <xdr:twoCellAnchor editAs="oneCell">
    <xdr:from>
      <xdr:col>9</xdr:col>
      <xdr:colOff>295275</xdr:colOff>
      <xdr:row>133</xdr:row>
      <xdr:rowOff>0</xdr:rowOff>
    </xdr:from>
    <xdr:to>
      <xdr:col>12</xdr:col>
      <xdr:colOff>294156</xdr:colOff>
      <xdr:row>133</xdr:row>
      <xdr:rowOff>0</xdr:rowOff>
    </xdr:to>
    <xdr:sp macro="" textlink="">
      <xdr:nvSpPr>
        <xdr:cNvPr id="4354" name="Frame77" hidden="1">
          <a:extLst>
            <a:ext uri="{63B3BB69-23CF-44E3-9099-C40C66FF867C}">
              <a14:compatExt xmlns:a14="http://schemas.microsoft.com/office/drawing/2010/main" xmlns="" spid="_x0000_s4354"/>
            </a:ext>
          </a:extLst>
        </xdr:cNvPr>
        <xdr:cNvSpPr/>
      </xdr:nvSpPr>
      <xdr:spPr>
        <a:xfrm>
          <a:off x="0" y="0"/>
          <a:ext cx="0" cy="0"/>
        </a:xfrm>
        <a:prstGeom prst="rect">
          <a:avLst/>
        </a:prstGeom>
      </xdr:spPr>
    </xdr:sp>
    <xdr:clientData/>
  </xdr:twoCellAnchor>
  <xdr:twoCellAnchor editAs="oneCell">
    <xdr:from>
      <xdr:col>10</xdr:col>
      <xdr:colOff>0</xdr:colOff>
      <xdr:row>132</xdr:row>
      <xdr:rowOff>219075</xdr:rowOff>
    </xdr:from>
    <xdr:to>
      <xdr:col>23</xdr:col>
      <xdr:colOff>268942</xdr:colOff>
      <xdr:row>132</xdr:row>
      <xdr:rowOff>219075</xdr:rowOff>
    </xdr:to>
    <xdr:sp macro="" textlink="">
      <xdr:nvSpPr>
        <xdr:cNvPr id="4355" name="Frame78" hidden="1">
          <a:extLst>
            <a:ext uri="{63B3BB69-23CF-44E3-9099-C40C66FF867C}">
              <a14:compatExt xmlns:a14="http://schemas.microsoft.com/office/drawing/2010/main" xmlns="" spid="_x0000_s4355"/>
            </a:ext>
          </a:extLst>
        </xdr:cNvPr>
        <xdr:cNvSpPr/>
      </xdr:nvSpPr>
      <xdr:spPr>
        <a:xfrm>
          <a:off x="0" y="0"/>
          <a:ext cx="0" cy="0"/>
        </a:xfrm>
        <a:prstGeom prst="rect">
          <a:avLst/>
        </a:prstGeom>
      </xdr:spPr>
    </xdr:sp>
    <xdr:clientData/>
  </xdr:twoCellAnchor>
  <xdr:twoCellAnchor editAs="oneCell">
    <xdr:from>
      <xdr:col>11</xdr:col>
      <xdr:colOff>0</xdr:colOff>
      <xdr:row>29</xdr:row>
      <xdr:rowOff>28575</xdr:rowOff>
    </xdr:from>
    <xdr:to>
      <xdr:col>23</xdr:col>
      <xdr:colOff>673475</xdr:colOff>
      <xdr:row>29</xdr:row>
      <xdr:rowOff>28575</xdr:rowOff>
    </xdr:to>
    <xdr:sp macro="" textlink="">
      <xdr:nvSpPr>
        <xdr:cNvPr id="4492" name="Frame106" hidden="1">
          <a:extLst>
            <a:ext uri="{63B3BB69-23CF-44E3-9099-C40C66FF867C}">
              <a14:compatExt xmlns:a14="http://schemas.microsoft.com/office/drawing/2010/main" xmlns="" spid="_x0000_s4492"/>
            </a:ext>
          </a:extLst>
        </xdr:cNvPr>
        <xdr:cNvSpPr/>
      </xdr:nvSpPr>
      <xdr:spPr>
        <a:xfrm>
          <a:off x="0" y="0"/>
          <a:ext cx="0" cy="0"/>
        </a:xfrm>
        <a:prstGeom prst="rect">
          <a:avLst/>
        </a:prstGeom>
      </xdr:spPr>
    </xdr:sp>
    <xdr:clientData/>
  </xdr:twoCellAnchor>
  <xdr:twoCellAnchor editAs="oneCell">
    <xdr:from>
      <xdr:col>11</xdr:col>
      <xdr:colOff>0</xdr:colOff>
      <xdr:row>29</xdr:row>
      <xdr:rowOff>28575</xdr:rowOff>
    </xdr:from>
    <xdr:to>
      <xdr:col>23</xdr:col>
      <xdr:colOff>721100</xdr:colOff>
      <xdr:row>29</xdr:row>
      <xdr:rowOff>28575</xdr:rowOff>
    </xdr:to>
    <xdr:sp macro="" textlink="">
      <xdr:nvSpPr>
        <xdr:cNvPr id="4493" name="Frame107" hidden="1">
          <a:extLst>
            <a:ext uri="{63B3BB69-23CF-44E3-9099-C40C66FF867C}">
              <a14:compatExt xmlns:a14="http://schemas.microsoft.com/office/drawing/2010/main" xmlns="" spid="_x0000_s4493"/>
            </a:ext>
          </a:extLst>
        </xdr:cNvPr>
        <xdr:cNvSpPr/>
      </xdr:nvSpPr>
      <xdr:spPr>
        <a:xfrm>
          <a:off x="0" y="0"/>
          <a:ext cx="0" cy="0"/>
        </a:xfrm>
        <a:prstGeom prst="rect">
          <a:avLst/>
        </a:prstGeom>
      </xdr:spPr>
    </xdr:sp>
    <xdr:clientData/>
  </xdr:twoCellAnchor>
  <xdr:twoCellAnchor>
    <xdr:from>
      <xdr:col>1</xdr:col>
      <xdr:colOff>115421</xdr:colOff>
      <xdr:row>30</xdr:row>
      <xdr:rowOff>140534</xdr:rowOff>
    </xdr:from>
    <xdr:to>
      <xdr:col>5</xdr:col>
      <xdr:colOff>493058</xdr:colOff>
      <xdr:row>34</xdr:row>
      <xdr:rowOff>67236</xdr:rowOff>
    </xdr:to>
    <xdr:sp macro="" textlink="">
      <xdr:nvSpPr>
        <xdr:cNvPr id="127" name="フローチャート: 処理 126"/>
        <xdr:cNvSpPr/>
      </xdr:nvSpPr>
      <xdr:spPr>
        <a:xfrm>
          <a:off x="563656" y="6606328"/>
          <a:ext cx="2831726" cy="856790"/>
        </a:xfrm>
        <a:prstGeom prst="flowChartProcess">
          <a:avLst/>
        </a:prstGeom>
        <a:solidFill>
          <a:schemeClr val="bg1"/>
        </a:solidFill>
        <a:ln>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900">
              <a:solidFill>
                <a:schemeClr val="tx1"/>
              </a:solidFill>
              <a:latin typeface="メイリオ" pitchFamily="50" charset="-128"/>
              <a:ea typeface="メイリオ" pitchFamily="50" charset="-128"/>
              <a:cs typeface="メイリオ" pitchFamily="50" charset="-128"/>
            </a:rPr>
            <a:t>2017</a:t>
          </a:r>
          <a:r>
            <a:rPr kumimoji="1" lang="ja-JP" altLang="en-US" sz="900">
              <a:solidFill>
                <a:schemeClr val="tx1"/>
              </a:solidFill>
              <a:latin typeface="メイリオ" pitchFamily="50" charset="-128"/>
              <a:ea typeface="メイリオ" pitchFamily="50" charset="-128"/>
              <a:cs typeface="メイリオ" pitchFamily="50" charset="-128"/>
            </a:rPr>
            <a:t>年内に輸血管理料を取得した場合は、</a:t>
          </a:r>
          <a:endParaRPr kumimoji="1" lang="en-US" altLang="ja-JP" sz="900">
            <a:solidFill>
              <a:schemeClr val="tx1"/>
            </a:solidFill>
            <a:latin typeface="メイリオ" pitchFamily="50" charset="-128"/>
            <a:ea typeface="メイリオ" pitchFamily="50" charset="-128"/>
            <a:cs typeface="メイリオ" pitchFamily="50" charset="-128"/>
          </a:endParaRPr>
        </a:p>
        <a:p>
          <a:pPr algn="l"/>
          <a:r>
            <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新</a:t>
          </a:r>
          <a:r>
            <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の項目を選択願います。</a:t>
          </a:r>
          <a:endPar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endParaRPr>
        </a:p>
      </xdr:txBody>
    </xdr:sp>
    <xdr:clientData/>
  </xdr:twoCellAnchor>
  <xdr:twoCellAnchor>
    <xdr:from>
      <xdr:col>0</xdr:col>
      <xdr:colOff>122427</xdr:colOff>
      <xdr:row>13</xdr:row>
      <xdr:rowOff>71079</xdr:rowOff>
    </xdr:from>
    <xdr:to>
      <xdr:col>3</xdr:col>
      <xdr:colOff>15408</xdr:colOff>
      <xdr:row>17</xdr:row>
      <xdr:rowOff>63588</xdr:rowOff>
    </xdr:to>
    <xdr:grpSp>
      <xdr:nvGrpSpPr>
        <xdr:cNvPr id="133" name="グループ化 132"/>
        <xdr:cNvGrpSpPr/>
      </xdr:nvGrpSpPr>
      <xdr:grpSpPr>
        <a:xfrm>
          <a:off x="122427" y="3141491"/>
          <a:ext cx="1405775" cy="1157921"/>
          <a:chOff x="169892" y="2800350"/>
          <a:chExt cx="1395727" cy="1219847"/>
        </a:xfrm>
      </xdr:grpSpPr>
      <xdr:cxnSp macro="">
        <xdr:nvCxnSpPr>
          <xdr:cNvPr id="134" name="直線矢印コネクタ 133"/>
          <xdr:cNvCxnSpPr/>
        </xdr:nvCxnSpPr>
        <xdr:spPr>
          <a:xfrm>
            <a:off x="180975" y="2800350"/>
            <a:ext cx="18052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5" name="直線コネクタ 134"/>
          <xdr:cNvCxnSpPr/>
        </xdr:nvCxnSpPr>
        <xdr:spPr>
          <a:xfrm flipH="1">
            <a:off x="174275" y="2800350"/>
            <a:ext cx="6700" cy="12180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 name="直線コネクタ 135"/>
          <xdr:cNvCxnSpPr/>
        </xdr:nvCxnSpPr>
        <xdr:spPr>
          <a:xfrm flipV="1">
            <a:off x="169892" y="4017101"/>
            <a:ext cx="1395727" cy="309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130869</xdr:colOff>
      <xdr:row>259</xdr:row>
      <xdr:rowOff>425824</xdr:rowOff>
    </xdr:from>
    <xdr:to>
      <xdr:col>12</xdr:col>
      <xdr:colOff>22412</xdr:colOff>
      <xdr:row>266</xdr:row>
      <xdr:rowOff>112059</xdr:rowOff>
    </xdr:to>
    <xdr:sp macro="" textlink="">
      <xdr:nvSpPr>
        <xdr:cNvPr id="6" name="正方形/長方形 5"/>
        <xdr:cNvSpPr/>
      </xdr:nvSpPr>
      <xdr:spPr>
        <a:xfrm>
          <a:off x="130869" y="57598236"/>
          <a:ext cx="6738337" cy="1692088"/>
        </a:xfrm>
        <a:prstGeom prst="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メイリオ" pitchFamily="50" charset="-128"/>
              <a:ea typeface="メイリオ" pitchFamily="50" charset="-128"/>
              <a:cs typeface="メイリオ" pitchFamily="50" charset="-128"/>
            </a:rPr>
            <a:t>　輸血実施について</a:t>
          </a:r>
          <a:r>
            <a:rPr kumimoji="1" lang="ja-JP" altLang="en-US" sz="900" b="0" u="none">
              <a:solidFill>
                <a:sysClr val="windowText" lastClr="000000"/>
              </a:solidFill>
              <a:latin typeface="メイリオ" pitchFamily="50" charset="-128"/>
              <a:ea typeface="メイリオ" pitchFamily="50" charset="-128"/>
              <a:cs typeface="メイリオ" pitchFamily="50" charset="-128"/>
            </a:rPr>
            <a:t>、</a:t>
          </a:r>
          <a:r>
            <a:rPr kumimoji="1" lang="ja-JP" altLang="en-US" sz="900">
              <a:solidFill>
                <a:sysClr val="windowText" lastClr="000000"/>
              </a:solidFill>
              <a:latin typeface="メイリオ" pitchFamily="50" charset="-128"/>
              <a:ea typeface="メイリオ" pitchFamily="50" charset="-128"/>
              <a:cs typeface="メイリオ" pitchFamily="50" charset="-128"/>
            </a:rPr>
            <a:t>年代別及び男女別に輸血した実人員数を記入してください。なお、同一人が最後に輸血を受けてから、</a:t>
          </a:r>
          <a:r>
            <a:rPr kumimoji="1" lang="en-US" altLang="ja-JP" sz="900">
              <a:solidFill>
                <a:sysClr val="windowText" lastClr="000000"/>
              </a:solidFill>
              <a:latin typeface="メイリオ" pitchFamily="50" charset="-128"/>
              <a:ea typeface="メイリオ" pitchFamily="50" charset="-128"/>
              <a:cs typeface="メイリオ" pitchFamily="50" charset="-128"/>
            </a:rPr>
            <a:t>30</a:t>
          </a:r>
          <a:r>
            <a:rPr kumimoji="1" lang="ja-JP" altLang="en-US" sz="900">
              <a:solidFill>
                <a:sysClr val="windowText" lastClr="000000"/>
              </a:solidFill>
              <a:latin typeface="メイリオ" pitchFamily="50" charset="-128"/>
              <a:ea typeface="メイリオ" pitchFamily="50" charset="-128"/>
              <a:cs typeface="メイリオ" pitchFamily="50" charset="-128"/>
            </a:rPr>
            <a:t>日以上間隔をおいて輸血を再開した場合は、それぞれ一人として算定してください</a:t>
          </a:r>
          <a:r>
            <a:rPr kumimoji="1" lang="ja-JP" altLang="en-US" sz="900">
              <a:solidFill>
                <a:srgbClr val="FF0000"/>
              </a:solidFill>
              <a:latin typeface="メイリオ" pitchFamily="50" charset="-128"/>
              <a:ea typeface="メイリオ" pitchFamily="50" charset="-128"/>
              <a:cs typeface="メイリオ" pitchFamily="50" charset="-128"/>
            </a:rPr>
            <a:t>（延べ人数として集計）</a:t>
          </a:r>
          <a:r>
            <a:rPr kumimoji="1" lang="ja-JP" altLang="en-US" sz="900">
              <a:solidFill>
                <a:sysClr val="windowText" lastClr="000000"/>
              </a:solidFill>
              <a:latin typeface="メイリオ" pitchFamily="50" charset="-128"/>
              <a:ea typeface="メイリオ" pitchFamily="50" charset="-128"/>
              <a:cs typeface="メイリオ" pitchFamily="50" charset="-128"/>
            </a:rPr>
            <a:t>。</a:t>
          </a:r>
          <a:endParaRPr kumimoji="1" lang="en-US" altLang="ja-JP" sz="90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a:t>
          </a:r>
          <a:r>
            <a:rPr kumimoji="1" lang="ja-JP" altLang="en-US"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）年代別及び男女別輸血状況では、</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2017</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12</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月）に実施した輸血患者数を記入願います。</a:t>
          </a:r>
          <a:endParaRPr kumimoji="1" lang="en-US" altLang="ja-JP" sz="900">
            <a:solidFill>
              <a:sysClr val="windowText" lastClr="000000"/>
            </a:solidFill>
            <a:latin typeface="メイリオ" pitchFamily="50" charset="-128"/>
            <a:ea typeface="メイリオ" pitchFamily="50" charset="-128"/>
            <a:cs typeface="メイリオ"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a:t>
          </a:r>
          <a:r>
            <a:rPr kumimoji="1" lang="ja-JP" altLang="en-US" sz="900">
              <a:solidFill>
                <a:sysClr val="windowText" lastClr="000000"/>
              </a:solidFill>
              <a:latin typeface="メイリオ" pitchFamily="50" charset="-128"/>
              <a:ea typeface="メイリオ" pitchFamily="50" charset="-128"/>
              <a:cs typeface="メイリオ" pitchFamily="50" charset="-128"/>
            </a:rPr>
            <a:t>）診療科別輸血状況（輸血患者数）では、</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2017</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12</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月）に実施した輸血患者数を記入願います。</a:t>
          </a:r>
          <a:endPar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900" b="1" i="0" u="none" strike="noStrike" kern="0" cap="none" spc="0" normalizeH="0" baseline="0" noProof="0">
              <a:ln>
                <a:noFill/>
              </a:ln>
              <a:solidFill>
                <a:srgbClr val="FF0000"/>
              </a:solidFill>
              <a:effectLst/>
              <a:uLnTx/>
              <a:uFillTx/>
              <a:latin typeface="メイリオ" pitchFamily="50" charset="-128"/>
              <a:ea typeface="メイリオ" pitchFamily="50" charset="-128"/>
              <a:cs typeface="メイリオ" pitchFamily="50" charset="-128"/>
            </a:rPr>
            <a:t>※</a:t>
          </a:r>
          <a:r>
            <a:rPr kumimoji="1" lang="ja-JP" altLang="en-US" sz="900" b="1" i="0" u="none" strike="noStrike" kern="0" cap="none" spc="0" normalizeH="0" baseline="0" noProof="0">
              <a:ln>
                <a:noFill/>
              </a:ln>
              <a:solidFill>
                <a:srgbClr val="FF0000"/>
              </a:solidFill>
              <a:effectLst/>
              <a:uLnTx/>
              <a:uFillTx/>
              <a:latin typeface="メイリオ" pitchFamily="50" charset="-128"/>
              <a:ea typeface="メイリオ" pitchFamily="50" charset="-128"/>
              <a:cs typeface="メイリオ" pitchFamily="50" charset="-128"/>
            </a:rPr>
            <a:t>輸血に用いられた製剤種（赤血球、血漿、血小板）は問いません。</a:t>
          </a:r>
          <a:endParaRPr kumimoji="1" lang="en-US" altLang="ja-JP" sz="900" b="1">
            <a:solidFill>
              <a:srgbClr val="FF0000"/>
            </a:solidFill>
            <a:latin typeface="メイリオ" pitchFamily="50" charset="-128"/>
            <a:ea typeface="メイリオ" pitchFamily="50" charset="-128"/>
            <a:cs typeface="メイリオ" pitchFamily="50" charset="-128"/>
          </a:endParaRPr>
        </a:p>
      </xdr:txBody>
    </xdr:sp>
    <xdr:clientData/>
  </xdr:twoCellAnchor>
  <xdr:twoCellAnchor>
    <xdr:from>
      <xdr:col>0</xdr:col>
      <xdr:colOff>338868</xdr:colOff>
      <xdr:row>292</xdr:row>
      <xdr:rowOff>70596</xdr:rowOff>
    </xdr:from>
    <xdr:to>
      <xdr:col>11</xdr:col>
      <xdr:colOff>212912</xdr:colOff>
      <xdr:row>297</xdr:row>
      <xdr:rowOff>22411</xdr:rowOff>
    </xdr:to>
    <xdr:sp macro="" textlink="">
      <xdr:nvSpPr>
        <xdr:cNvPr id="160" name="正方形/長方形 159"/>
        <xdr:cNvSpPr/>
      </xdr:nvSpPr>
      <xdr:spPr>
        <a:xfrm>
          <a:off x="338868" y="81100331"/>
          <a:ext cx="6407073" cy="1106021"/>
        </a:xfrm>
        <a:prstGeom prst="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自己血輸血の実施状況について、</a:t>
          </a:r>
          <a:r>
            <a:rPr kumimoji="1" lang="ja-JP" altLang="en-US" sz="1050" b="1" u="sng">
              <a:solidFill>
                <a:sysClr val="windowText" lastClr="000000"/>
              </a:solidFill>
              <a:latin typeface="メイリオ" pitchFamily="50" charset="-128"/>
              <a:ea typeface="メイリオ" pitchFamily="50" charset="-128"/>
              <a:cs typeface="メイリオ" pitchFamily="50" charset="-128"/>
            </a:rPr>
            <a:t>実施ありを選択した場合は</a:t>
          </a:r>
          <a:r>
            <a:rPr kumimoji="1" lang="ja-JP" altLang="en-US" sz="1050" b="0">
              <a:solidFill>
                <a:sysClr val="windowText" lastClr="000000"/>
              </a:solidFill>
              <a:latin typeface="メイリオ" pitchFamily="50" charset="-128"/>
              <a:ea typeface="メイリオ" pitchFamily="50" charset="-128"/>
              <a:cs typeface="メイリオ" pitchFamily="50" charset="-128"/>
            </a:rPr>
            <a:t>、項目に入力してください。</a:t>
          </a:r>
          <a:endParaRPr kumimoji="1" lang="en-US" altLang="ja-JP" sz="1050" b="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実施診療科別に、自己血輸血を行った単位数（</a:t>
          </a:r>
          <a:r>
            <a:rPr kumimoji="1" lang="en-US" altLang="ja-JP" sz="1050" b="0">
              <a:solidFill>
                <a:sysClr val="windowText" lastClr="000000"/>
              </a:solidFill>
              <a:latin typeface="メイリオ" pitchFamily="50" charset="-128"/>
              <a:ea typeface="メイリオ" pitchFamily="50" charset="-128"/>
              <a:cs typeface="メイリオ" pitchFamily="50" charset="-128"/>
            </a:rPr>
            <a:t>200mL</a:t>
          </a:r>
          <a:r>
            <a:rPr kumimoji="1" lang="ja-JP" altLang="en-US" sz="1050" b="0">
              <a:solidFill>
                <a:sysClr val="windowText" lastClr="000000"/>
              </a:solidFill>
              <a:latin typeface="メイリオ" pitchFamily="50" charset="-128"/>
              <a:ea typeface="メイリオ" pitchFamily="50" charset="-128"/>
              <a:cs typeface="メイリオ" pitchFamily="50" charset="-128"/>
            </a:rPr>
            <a:t>を</a:t>
          </a:r>
          <a:r>
            <a:rPr kumimoji="1" lang="en-US" altLang="ja-JP" sz="1050" b="0">
              <a:solidFill>
                <a:sysClr val="windowText" lastClr="000000"/>
              </a:solidFill>
              <a:latin typeface="メイリオ" pitchFamily="50" charset="-128"/>
              <a:ea typeface="メイリオ" pitchFamily="50" charset="-128"/>
              <a:cs typeface="メイリオ" pitchFamily="50" charset="-128"/>
            </a:rPr>
            <a:t>1</a:t>
          </a:r>
          <a:r>
            <a:rPr kumimoji="1" lang="ja-JP" altLang="en-US" sz="1050" b="0">
              <a:solidFill>
                <a:sysClr val="windowText" lastClr="000000"/>
              </a:solidFill>
              <a:latin typeface="メイリオ" pitchFamily="50" charset="-128"/>
              <a:ea typeface="メイリオ" pitchFamily="50" charset="-128"/>
              <a:cs typeface="メイリオ" pitchFamily="50" charset="-128"/>
            </a:rPr>
            <a:t>単位として換算）を記入してください。</a:t>
          </a:r>
          <a:endParaRPr kumimoji="1" lang="en-US" altLang="ja-JP" sz="1050" b="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a:t>
          </a:r>
        </a:p>
      </xdr:txBody>
    </xdr:sp>
    <xdr:clientData/>
  </xdr:twoCellAnchor>
  <xdr:twoCellAnchor>
    <xdr:from>
      <xdr:col>5</xdr:col>
      <xdr:colOff>556372</xdr:colOff>
      <xdr:row>77</xdr:row>
      <xdr:rowOff>78440</xdr:rowOff>
    </xdr:from>
    <xdr:to>
      <xdr:col>12</xdr:col>
      <xdr:colOff>161925</xdr:colOff>
      <xdr:row>78</xdr:row>
      <xdr:rowOff>57150</xdr:rowOff>
    </xdr:to>
    <xdr:sp macro="" textlink="">
      <xdr:nvSpPr>
        <xdr:cNvPr id="2" name="角丸四角形 1"/>
        <xdr:cNvSpPr/>
      </xdr:nvSpPr>
      <xdr:spPr>
        <a:xfrm>
          <a:off x="3223372" y="18480740"/>
          <a:ext cx="3758453" cy="70261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900" b="0" i="0" u="none" strike="noStrike">
              <a:solidFill>
                <a:sysClr val="windowText" lastClr="000000"/>
              </a:solidFill>
              <a:effectLst/>
              <a:latin typeface="メイリオ" pitchFamily="50" charset="-128"/>
              <a:ea typeface="メイリオ" pitchFamily="50" charset="-128"/>
              <a:cs typeface="メイリオ" pitchFamily="50" charset="-128"/>
            </a:rPr>
            <a:t>＊　　一般社団法人日本輸血・細胞治療学会の認定</a:t>
          </a:r>
          <a:endParaRPr lang="en-US" altLang="ja-JP" sz="900" b="0" i="0" u="none" strike="noStrike">
            <a:solidFill>
              <a:sysClr val="windowText" lastClr="000000"/>
            </a:solidFill>
            <a:effectLst/>
            <a:latin typeface="メイリオ" pitchFamily="50" charset="-128"/>
            <a:ea typeface="メイリオ" pitchFamily="50" charset="-128"/>
            <a:cs typeface="メイリオ" pitchFamily="50" charset="-128"/>
          </a:endParaRPr>
        </a:p>
        <a:p>
          <a:pPr algn="l"/>
          <a:r>
            <a:rPr lang="ja-JP" altLang="en-US" sz="900">
              <a:solidFill>
                <a:sysClr val="windowText" lastClr="000000"/>
              </a:solidFill>
              <a:latin typeface="メイリオ" pitchFamily="50" charset="-128"/>
              <a:ea typeface="メイリオ" pitchFamily="50" charset="-128"/>
              <a:cs typeface="メイリオ" pitchFamily="50" charset="-128"/>
            </a:rPr>
            <a:t>＊＊　一般社団法人日本自己血輸血学会の認定 </a:t>
          </a:r>
          <a:endParaRPr kumimoji="1" lang="ja-JP" altLang="en-US" sz="900">
            <a:solidFill>
              <a:sysClr val="windowText" lastClr="000000"/>
            </a:solidFill>
            <a:latin typeface="メイリオ" pitchFamily="50" charset="-128"/>
            <a:ea typeface="メイリオ" pitchFamily="50" charset="-128"/>
            <a:cs typeface="メイリオ" pitchFamily="50" charset="-128"/>
          </a:endParaRPr>
        </a:p>
      </xdr:txBody>
    </xdr:sp>
    <xdr:clientData/>
  </xdr:twoCellAnchor>
  <xdr:twoCellAnchor>
    <xdr:from>
      <xdr:col>0</xdr:col>
      <xdr:colOff>196102</xdr:colOff>
      <xdr:row>399</xdr:row>
      <xdr:rowOff>158591</xdr:rowOff>
    </xdr:from>
    <xdr:to>
      <xdr:col>12</xdr:col>
      <xdr:colOff>403411</xdr:colOff>
      <xdr:row>409</xdr:row>
      <xdr:rowOff>190511</xdr:rowOff>
    </xdr:to>
    <xdr:grpSp>
      <xdr:nvGrpSpPr>
        <xdr:cNvPr id="124" name="グループ化 123"/>
        <xdr:cNvGrpSpPr/>
      </xdr:nvGrpSpPr>
      <xdr:grpSpPr>
        <a:xfrm>
          <a:off x="196102" y="90410767"/>
          <a:ext cx="7054103" cy="2497215"/>
          <a:chOff x="262778" y="129125383"/>
          <a:chExt cx="6718486" cy="2651982"/>
        </a:xfrm>
      </xdr:grpSpPr>
      <xdr:sp macro="" textlink="">
        <xdr:nvSpPr>
          <xdr:cNvPr id="126" name="メモ 125"/>
          <xdr:cNvSpPr/>
        </xdr:nvSpPr>
        <xdr:spPr>
          <a:xfrm>
            <a:off x="262778" y="129125383"/>
            <a:ext cx="6718486" cy="2651982"/>
          </a:xfrm>
          <a:prstGeom prst="foldedCorner">
            <a:avLst>
              <a:gd name="adj" fmla="val 16209"/>
            </a:avLst>
          </a:prstGeom>
          <a:solidFill>
            <a:schemeClr val="accent2">
              <a:lumMod val="20000"/>
              <a:lumOff val="80000"/>
            </a:schemeClr>
          </a:solidFill>
          <a:ln>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t"/>
          <a:lstStyle/>
          <a:p>
            <a:pPr algn="l">
              <a:lnSpc>
                <a:spcPct val="100000"/>
              </a:lnSpc>
            </a:pPr>
            <a:r>
              <a:rPr kumimoji="1" lang="en-US" altLang="ja-JP" sz="800" b="1">
                <a:solidFill>
                  <a:sysClr val="windowText" lastClr="000000"/>
                </a:solidFill>
                <a:latin typeface="ＭＳ 明朝" pitchFamily="17" charset="-128"/>
                <a:ea typeface="ＭＳ 明朝" pitchFamily="17" charset="-128"/>
                <a:cs typeface="メイリオ" pitchFamily="50" charset="-128"/>
              </a:rPr>
              <a:t> </a:t>
            </a:r>
          </a:p>
        </xdr:txBody>
      </xdr:sp>
      <xdr:sp macro="" textlink="">
        <xdr:nvSpPr>
          <xdr:cNvPr id="128" name="正方形/長方形 127"/>
          <xdr:cNvSpPr/>
        </xdr:nvSpPr>
        <xdr:spPr>
          <a:xfrm>
            <a:off x="455387" y="129143884"/>
            <a:ext cx="6331325" cy="2629792"/>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b="1">
                <a:solidFill>
                  <a:sysClr val="windowText" lastClr="000000"/>
                </a:solidFill>
                <a:latin typeface="ＭＳ 明朝" pitchFamily="17" charset="-128"/>
                <a:ea typeface="ＭＳ 明朝" pitchFamily="17" charset="-128"/>
                <a:cs typeface="メイリオ" pitchFamily="50" charset="-128"/>
              </a:rPr>
              <a:t>◎</a:t>
            </a:r>
            <a:r>
              <a:rPr lang="ja-JP" altLang="en-US" sz="1100" b="1">
                <a:solidFill>
                  <a:srgbClr val="FF0000"/>
                </a:solidFill>
                <a:latin typeface="ＭＳ 明朝" pitchFamily="17" charset="-128"/>
                <a:ea typeface="ＭＳ 明朝" pitchFamily="17" charset="-128"/>
                <a:cs typeface="メイリオ" pitchFamily="50" charset="-128"/>
              </a:rPr>
              <a:t>調査票に記入された内容について統計分析を行い、血液製剤適正使用の向上のため、</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rgbClr val="FF0000"/>
                </a:solidFill>
                <a:latin typeface="ＭＳ 明朝" pitchFamily="17" charset="-128"/>
                <a:ea typeface="ＭＳ 明朝" pitchFamily="17" charset="-128"/>
                <a:cs typeface="メイリオ" pitchFamily="50" charset="-128"/>
              </a:rPr>
              <a:t>  </a:t>
            </a:r>
            <a:r>
              <a:rPr lang="ja-JP" altLang="en-US" sz="1100" b="1">
                <a:solidFill>
                  <a:srgbClr val="FF0000"/>
                </a:solidFill>
                <a:latin typeface="ＭＳ 明朝" pitchFamily="17" charset="-128"/>
                <a:ea typeface="ＭＳ 明朝" pitchFamily="17" charset="-128"/>
                <a:cs typeface="メイリオ" pitchFamily="50" charset="-128"/>
              </a:rPr>
              <a:t>結果を公表する予定です。また、明記した目的以外には使用いたしません。</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p>
          <a:p>
            <a:r>
              <a:rPr lang="ja-JP" altLang="en-US" sz="1100" b="1">
                <a:solidFill>
                  <a:sysClr val="windowText" lastClr="000000"/>
                </a:solidFill>
                <a:latin typeface="ＭＳ 明朝" pitchFamily="17" charset="-128"/>
                <a:ea typeface="ＭＳ 明朝" pitchFamily="17" charset="-128"/>
                <a:cs typeface="メイリオ" pitchFamily="50" charset="-128"/>
              </a:rPr>
              <a:t>◎提出していただく調査票につきましては、問い合わせ等で必要になることが</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r>
              <a:rPr lang="ja-JP" altLang="en-US" sz="1100" b="1">
                <a:solidFill>
                  <a:sysClr val="windowText" lastClr="000000"/>
                </a:solidFill>
                <a:latin typeface="ＭＳ 明朝" pitchFamily="17" charset="-128"/>
                <a:ea typeface="ＭＳ 明朝" pitchFamily="17" charset="-128"/>
                <a:cs typeface="メイリオ" pitchFamily="50" charset="-128"/>
              </a:rPr>
              <a:t>ありますので、医療機関の控えとしてコピーまたは入力データを保管してください。</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◎赤血球製剤、新鮮凍結血漿製剤、血小板製剤の供給単位数を添付いたしますので、</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　回答の参考としてください。</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◎アンケートの記入に関して</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　連絡先</a:t>
            </a:r>
            <a:r>
              <a:rPr lang="en-US" altLang="ja-JP" sz="1100" b="1">
                <a:solidFill>
                  <a:sysClr val="windowText" lastClr="000000"/>
                </a:solidFill>
                <a:latin typeface="ＭＳ 明朝" pitchFamily="17" charset="-128"/>
                <a:ea typeface="ＭＳ 明朝" pitchFamily="17" charset="-128"/>
                <a:cs typeface="メイリオ" pitchFamily="50" charset="-128"/>
              </a:rPr>
              <a:t>:</a:t>
            </a:r>
            <a:r>
              <a:rPr lang="ja-JP" altLang="en-US" sz="1100" b="1">
                <a:solidFill>
                  <a:sysClr val="windowText" lastClr="000000"/>
                </a:solidFill>
                <a:latin typeface="ＭＳ 明朝" pitchFamily="17" charset="-128"/>
                <a:ea typeface="ＭＳ 明朝" pitchFamily="17" charset="-128"/>
                <a:cs typeface="メイリオ" pitchFamily="50" charset="-128"/>
              </a:rPr>
              <a:t>福島県保健福祉部 健康衛生総室 薬務課　　</a:t>
            </a:r>
            <a:r>
              <a:rPr lang="ja-JP" altLang="en-US" sz="1100" b="1" baseline="0">
                <a:solidFill>
                  <a:sysClr val="windowText" lastClr="000000"/>
                </a:solidFill>
                <a:latin typeface="ＭＳ 明朝" pitchFamily="17" charset="-128"/>
                <a:ea typeface="ＭＳ 明朝" pitchFamily="17" charset="-128"/>
                <a:cs typeface="メイリオ" pitchFamily="50" charset="-128"/>
              </a:rPr>
              <a:t> </a:t>
            </a:r>
            <a:r>
              <a:rPr lang="ja-JP" altLang="en-US" sz="1100" b="1">
                <a:solidFill>
                  <a:sysClr val="windowText" lastClr="000000"/>
                </a:solidFill>
                <a:latin typeface="ＭＳ 明朝" pitchFamily="17" charset="-128"/>
                <a:ea typeface="ＭＳ 明朝" pitchFamily="17" charset="-128"/>
                <a:cs typeface="メイリオ" pitchFamily="50" charset="-128"/>
              </a:rPr>
              <a:t>　</a:t>
            </a:r>
            <a:r>
              <a:rPr lang="en-US" altLang="ja-JP" sz="1100" b="1">
                <a:solidFill>
                  <a:sysClr val="windowText" lastClr="000000"/>
                </a:solidFill>
                <a:latin typeface="ＭＳ 明朝" pitchFamily="17" charset="-128"/>
                <a:ea typeface="ＭＳ 明朝" pitchFamily="17" charset="-128"/>
                <a:cs typeface="メイリオ" pitchFamily="50" charset="-128"/>
              </a:rPr>
              <a:t>TEL 024-521-7232</a:t>
            </a:r>
          </a:p>
          <a:p>
            <a:r>
              <a:rPr lang="ja-JP" altLang="en-US" sz="1100" b="1">
                <a:solidFill>
                  <a:sysClr val="windowText" lastClr="000000"/>
                </a:solidFill>
                <a:latin typeface="ＭＳ 明朝" pitchFamily="17" charset="-128"/>
                <a:ea typeface="ＭＳ 明朝" pitchFamily="17" charset="-128"/>
                <a:cs typeface="メイリオ" pitchFamily="50" charset="-128"/>
              </a:rPr>
              <a:t>　　　　</a:t>
            </a:r>
            <a:r>
              <a:rPr lang="ja-JP" altLang="en-US" sz="1100" b="1" baseline="0">
                <a:solidFill>
                  <a:sysClr val="windowText" lastClr="000000"/>
                </a:solidFill>
                <a:latin typeface="ＭＳ 明朝" pitchFamily="17" charset="-128"/>
                <a:ea typeface="ＭＳ 明朝" pitchFamily="17" charset="-128"/>
                <a:cs typeface="メイリオ" pitchFamily="50" charset="-128"/>
              </a:rPr>
              <a:t> 福島県赤十字血液センター 学術・品質情報課　</a:t>
            </a:r>
            <a:r>
              <a:rPr lang="en-US" altLang="ja-JP" sz="1100" b="1" baseline="0">
                <a:solidFill>
                  <a:sysClr val="windowText" lastClr="000000"/>
                </a:solidFill>
                <a:latin typeface="ＭＳ 明朝" pitchFamily="17" charset="-128"/>
                <a:ea typeface="ＭＳ 明朝" pitchFamily="17" charset="-128"/>
                <a:cs typeface="メイリオ" pitchFamily="50" charset="-128"/>
              </a:rPr>
              <a:t>TEL 024-544-2556</a:t>
            </a:r>
            <a:r>
              <a:rPr lang="ja-JP" altLang="en-US" sz="1100" b="1">
                <a:solidFill>
                  <a:sysClr val="windowText" lastClr="000000"/>
                </a:solidFill>
                <a:latin typeface="ＭＳ 明朝" pitchFamily="17" charset="-128"/>
                <a:ea typeface="ＭＳ 明朝" pitchFamily="17" charset="-128"/>
                <a:cs typeface="メイリオ" pitchFamily="50" charset="-128"/>
              </a:rPr>
              <a:t>　</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endParaRPr lang="ja-JP" altLang="en-US" sz="1100" b="1">
              <a:solidFill>
                <a:sysClr val="windowText" lastClr="000000"/>
              </a:solidFill>
              <a:latin typeface="ＭＳ 明朝" pitchFamily="17" charset="-128"/>
              <a:ea typeface="ＭＳ 明朝" pitchFamily="17" charset="-128"/>
              <a:cs typeface="メイリオ" pitchFamily="50" charset="-128"/>
            </a:endParaRPr>
          </a:p>
        </xdr:txBody>
      </xdr:sp>
    </xdr:grpSp>
    <xdr:clientData/>
  </xdr:twoCellAnchor>
  <xdr:twoCellAnchor editAs="oneCell">
    <xdr:from>
      <xdr:col>5</xdr:col>
      <xdr:colOff>66675</xdr:colOff>
      <xdr:row>29</xdr:row>
      <xdr:rowOff>28575</xdr:rowOff>
    </xdr:from>
    <xdr:to>
      <xdr:col>7</xdr:col>
      <xdr:colOff>606797</xdr:colOff>
      <xdr:row>29</xdr:row>
      <xdr:rowOff>28575</xdr:rowOff>
    </xdr:to>
    <xdr:pic>
      <xdr:nvPicPr>
        <xdr:cNvPr id="3" name="Frame10"/>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952750" y="6238875"/>
          <a:ext cx="1704975"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10</xdr:col>
      <xdr:colOff>304800</xdr:colOff>
      <xdr:row>29</xdr:row>
      <xdr:rowOff>28575</xdr:rowOff>
    </xdr:from>
    <xdr:to>
      <xdr:col>23</xdr:col>
      <xdr:colOff>62193</xdr:colOff>
      <xdr:row>29</xdr:row>
      <xdr:rowOff>28575</xdr:rowOff>
    </xdr:to>
    <xdr:pic>
      <xdr:nvPicPr>
        <xdr:cNvPr id="4" name="Frame12"/>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6191250" y="6238875"/>
          <a:ext cx="1504950"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11</xdr:col>
      <xdr:colOff>0</xdr:colOff>
      <xdr:row>29</xdr:row>
      <xdr:rowOff>28575</xdr:rowOff>
    </xdr:from>
    <xdr:to>
      <xdr:col>23</xdr:col>
      <xdr:colOff>1196229</xdr:colOff>
      <xdr:row>29</xdr:row>
      <xdr:rowOff>28575</xdr:rowOff>
    </xdr:to>
    <xdr:pic>
      <xdr:nvPicPr>
        <xdr:cNvPr id="5" name="Frame1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6486525" y="6238875"/>
          <a:ext cx="2371725"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2</xdr:col>
      <xdr:colOff>0</xdr:colOff>
      <xdr:row>52</xdr:row>
      <xdr:rowOff>0</xdr:rowOff>
    </xdr:from>
    <xdr:to>
      <xdr:col>2</xdr:col>
      <xdr:colOff>476250</xdr:colOff>
      <xdr:row>52</xdr:row>
      <xdr:rowOff>0</xdr:rowOff>
    </xdr:to>
    <xdr:pic>
      <xdr:nvPicPr>
        <xdr:cNvPr id="7" name="Frame2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85850" y="12172950"/>
          <a:ext cx="476250"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2</xdr:col>
      <xdr:colOff>0</xdr:colOff>
      <xdr:row>101</xdr:row>
      <xdr:rowOff>0</xdr:rowOff>
    </xdr:from>
    <xdr:to>
      <xdr:col>4</xdr:col>
      <xdr:colOff>378199</xdr:colOff>
      <xdr:row>101</xdr:row>
      <xdr:rowOff>0</xdr:rowOff>
    </xdr:to>
    <xdr:pic>
      <xdr:nvPicPr>
        <xdr:cNvPr id="8" name="Frame35"/>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85850" y="31518225"/>
          <a:ext cx="1533525"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3</xdr:col>
      <xdr:colOff>9525</xdr:colOff>
      <xdr:row>101</xdr:row>
      <xdr:rowOff>0</xdr:rowOff>
    </xdr:from>
    <xdr:to>
      <xdr:col>5</xdr:col>
      <xdr:colOff>244850</xdr:colOff>
      <xdr:row>101</xdr:row>
      <xdr:rowOff>0</xdr:rowOff>
    </xdr:to>
    <xdr:pic>
      <xdr:nvPicPr>
        <xdr:cNvPr id="9" name="Frame3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695450" y="31518225"/>
          <a:ext cx="1390650"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8</xdr:col>
      <xdr:colOff>209550</xdr:colOff>
      <xdr:row>110</xdr:row>
      <xdr:rowOff>219075</xdr:rowOff>
    </xdr:from>
    <xdr:to>
      <xdr:col>10</xdr:col>
      <xdr:colOff>511549</xdr:colOff>
      <xdr:row>110</xdr:row>
      <xdr:rowOff>219075</xdr:rowOff>
    </xdr:to>
    <xdr:pic>
      <xdr:nvPicPr>
        <xdr:cNvPr id="10" name="Frame5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895850" y="34166175"/>
          <a:ext cx="1457325"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8</xdr:col>
      <xdr:colOff>276225</xdr:colOff>
      <xdr:row>110</xdr:row>
      <xdr:rowOff>219075</xdr:rowOff>
    </xdr:from>
    <xdr:to>
      <xdr:col>10</xdr:col>
      <xdr:colOff>359149</xdr:colOff>
      <xdr:row>110</xdr:row>
      <xdr:rowOff>219075</xdr:rowOff>
    </xdr:to>
    <xdr:pic>
      <xdr:nvPicPr>
        <xdr:cNvPr id="11" name="Frame5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962525" y="34166175"/>
          <a:ext cx="1238250"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2</xdr:col>
      <xdr:colOff>0</xdr:colOff>
      <xdr:row>51</xdr:row>
      <xdr:rowOff>47625</xdr:rowOff>
    </xdr:from>
    <xdr:to>
      <xdr:col>2</xdr:col>
      <xdr:colOff>390525</xdr:colOff>
      <xdr:row>51</xdr:row>
      <xdr:rowOff>57150</xdr:rowOff>
    </xdr:to>
    <xdr:pic>
      <xdr:nvPicPr>
        <xdr:cNvPr id="12" name="Frame6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085850" y="11963400"/>
          <a:ext cx="390525" cy="9525"/>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2</xdr:col>
      <xdr:colOff>0</xdr:colOff>
      <xdr:row>52</xdr:row>
      <xdr:rowOff>0</xdr:rowOff>
    </xdr:from>
    <xdr:to>
      <xdr:col>2</xdr:col>
      <xdr:colOff>390525</xdr:colOff>
      <xdr:row>52</xdr:row>
      <xdr:rowOff>0</xdr:rowOff>
    </xdr:to>
    <xdr:pic>
      <xdr:nvPicPr>
        <xdr:cNvPr id="13" name="Frame6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85850" y="12172950"/>
          <a:ext cx="390525"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3</xdr:col>
      <xdr:colOff>9525</xdr:colOff>
      <xdr:row>133</xdr:row>
      <xdr:rowOff>0</xdr:rowOff>
    </xdr:from>
    <xdr:to>
      <xdr:col>6</xdr:col>
      <xdr:colOff>43143</xdr:colOff>
      <xdr:row>133</xdr:row>
      <xdr:rowOff>0</xdr:rowOff>
    </xdr:to>
    <xdr:pic>
      <xdr:nvPicPr>
        <xdr:cNvPr id="14" name="Frame7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695450" y="39233475"/>
          <a:ext cx="1771650"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4</xdr:col>
      <xdr:colOff>0</xdr:colOff>
      <xdr:row>133</xdr:row>
      <xdr:rowOff>0</xdr:rowOff>
    </xdr:from>
    <xdr:to>
      <xdr:col>6</xdr:col>
      <xdr:colOff>368673</xdr:colOff>
      <xdr:row>133</xdr:row>
      <xdr:rowOff>0</xdr:rowOff>
    </xdr:to>
    <xdr:pic>
      <xdr:nvPicPr>
        <xdr:cNvPr id="15" name="Frame7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286000" y="39243000"/>
          <a:ext cx="1524000"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7</xdr:col>
      <xdr:colOff>228600</xdr:colOff>
      <xdr:row>133</xdr:row>
      <xdr:rowOff>0</xdr:rowOff>
    </xdr:from>
    <xdr:to>
      <xdr:col>9</xdr:col>
      <xdr:colOff>383801</xdr:colOff>
      <xdr:row>133</xdr:row>
      <xdr:rowOff>0</xdr:rowOff>
    </xdr:to>
    <xdr:pic>
      <xdr:nvPicPr>
        <xdr:cNvPr id="16" name="Frame7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314825" y="39243000"/>
          <a:ext cx="1400175"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9</xdr:col>
      <xdr:colOff>295275</xdr:colOff>
      <xdr:row>133</xdr:row>
      <xdr:rowOff>0</xdr:rowOff>
    </xdr:from>
    <xdr:to>
      <xdr:col>12</xdr:col>
      <xdr:colOff>295837</xdr:colOff>
      <xdr:row>133</xdr:row>
      <xdr:rowOff>0</xdr:rowOff>
    </xdr:to>
    <xdr:pic>
      <xdr:nvPicPr>
        <xdr:cNvPr id="18" name="Frame77"/>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5581650" y="39233475"/>
          <a:ext cx="1743075"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11</xdr:col>
      <xdr:colOff>0</xdr:colOff>
      <xdr:row>29</xdr:row>
      <xdr:rowOff>28575</xdr:rowOff>
    </xdr:from>
    <xdr:to>
      <xdr:col>23</xdr:col>
      <xdr:colOff>675156</xdr:colOff>
      <xdr:row>29</xdr:row>
      <xdr:rowOff>28575</xdr:rowOff>
    </xdr:to>
    <xdr:pic>
      <xdr:nvPicPr>
        <xdr:cNvPr id="20" name="Frame10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6486525" y="6238875"/>
          <a:ext cx="1847850"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11</xdr:col>
      <xdr:colOff>0</xdr:colOff>
      <xdr:row>29</xdr:row>
      <xdr:rowOff>28575</xdr:rowOff>
    </xdr:from>
    <xdr:to>
      <xdr:col>23</xdr:col>
      <xdr:colOff>722781</xdr:colOff>
      <xdr:row>29</xdr:row>
      <xdr:rowOff>28575</xdr:rowOff>
    </xdr:to>
    <xdr:pic>
      <xdr:nvPicPr>
        <xdr:cNvPr id="22" name="Frame107"/>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6486525" y="6238875"/>
          <a:ext cx="1895475"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oneCellAnchor>
    <xdr:from>
      <xdr:col>4</xdr:col>
      <xdr:colOff>0</xdr:colOff>
      <xdr:row>126</xdr:row>
      <xdr:rowOff>9525</xdr:rowOff>
    </xdr:from>
    <xdr:ext cx="1534085" cy="0"/>
    <xdr:sp macro="" textlink="">
      <xdr:nvSpPr>
        <xdr:cNvPr id="148" name="Frame74" hidden="1">
          <a:extLst>
            <a:ext uri="{63B3BB69-23CF-44E3-9099-C40C66FF867C}">
              <a14:compatExt xmlns:a14="http://schemas.microsoft.com/office/drawing/2010/main" xmlns="" spid="_x0000_s4349"/>
            </a:ext>
          </a:extLst>
        </xdr:cNvPr>
        <xdr:cNvSpPr/>
      </xdr:nvSpPr>
      <xdr:spPr>
        <a:xfrm>
          <a:off x="2095500" y="34927054"/>
          <a:ext cx="1534085" cy="0"/>
        </a:xfrm>
        <a:prstGeom prst="rect">
          <a:avLst/>
        </a:prstGeom>
      </xdr:spPr>
    </xdr:sp>
    <xdr:clientData/>
  </xdr:oneCellAnchor>
  <xdr:oneCellAnchor>
    <xdr:from>
      <xdr:col>7</xdr:col>
      <xdr:colOff>228600</xdr:colOff>
      <xdr:row>126</xdr:row>
      <xdr:rowOff>9525</xdr:rowOff>
    </xdr:from>
    <xdr:ext cx="1410259" cy="0"/>
    <xdr:sp macro="" textlink="">
      <xdr:nvSpPr>
        <xdr:cNvPr id="149" name="Frame76" hidden="1">
          <a:extLst>
            <a:ext uri="{63B3BB69-23CF-44E3-9099-C40C66FF867C}">
              <a14:compatExt xmlns:a14="http://schemas.microsoft.com/office/drawing/2010/main" xmlns="" spid="_x0000_s4351"/>
            </a:ext>
          </a:extLst>
        </xdr:cNvPr>
        <xdr:cNvSpPr/>
      </xdr:nvSpPr>
      <xdr:spPr>
        <a:xfrm>
          <a:off x="4072218" y="34927054"/>
          <a:ext cx="1410259" cy="0"/>
        </a:xfrm>
        <a:prstGeom prst="rect">
          <a:avLst/>
        </a:prstGeom>
      </xdr:spPr>
    </xdr:sp>
    <xdr:clientData/>
  </xdr:oneCellAnchor>
  <xdr:oneCellAnchor>
    <xdr:from>
      <xdr:col>4</xdr:col>
      <xdr:colOff>0</xdr:colOff>
      <xdr:row>126</xdr:row>
      <xdr:rowOff>9525</xdr:rowOff>
    </xdr:from>
    <xdr:ext cx="1534085" cy="0"/>
    <xdr:pic>
      <xdr:nvPicPr>
        <xdr:cNvPr id="150" name="Frame7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095500" y="34927054"/>
          <a:ext cx="1534085"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oneCellAnchor>
  <xdr:oneCellAnchor>
    <xdr:from>
      <xdr:col>7</xdr:col>
      <xdr:colOff>228600</xdr:colOff>
      <xdr:row>126</xdr:row>
      <xdr:rowOff>9525</xdr:rowOff>
    </xdr:from>
    <xdr:ext cx="1410259" cy="0"/>
    <xdr:pic>
      <xdr:nvPicPr>
        <xdr:cNvPr id="151" name="Frame7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072218" y="34927054"/>
          <a:ext cx="1410259"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3</xdr:col>
      <xdr:colOff>37818</xdr:colOff>
      <xdr:row>16</xdr:row>
      <xdr:rowOff>98934</xdr:rowOff>
    </xdr:from>
    <xdr:to>
      <xdr:col>8</xdr:col>
      <xdr:colOff>493059</xdr:colOff>
      <xdr:row>18</xdr:row>
      <xdr:rowOff>0</xdr:rowOff>
    </xdr:to>
    <xdr:sp macro="" textlink="">
      <xdr:nvSpPr>
        <xdr:cNvPr id="2" name="角丸四角形 1"/>
        <xdr:cNvSpPr/>
      </xdr:nvSpPr>
      <xdr:spPr>
        <a:xfrm>
          <a:off x="1542768" y="4089909"/>
          <a:ext cx="3446091" cy="396366"/>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000">
              <a:solidFill>
                <a:sysClr val="windowText" lastClr="000000"/>
              </a:solidFill>
              <a:latin typeface="メイリオ" pitchFamily="50" charset="-128"/>
              <a:ea typeface="メイリオ" pitchFamily="50" charset="-128"/>
              <a:cs typeface="メイリオ" pitchFamily="50" charset="-128"/>
            </a:rPr>
            <a:t>保健所所在地に該当する地区を選択してください。</a:t>
          </a:r>
        </a:p>
      </xdr:txBody>
    </xdr:sp>
    <xdr:clientData/>
  </xdr:twoCellAnchor>
  <xdr:twoCellAnchor editAs="oneCell">
    <xdr:from>
      <xdr:col>5</xdr:col>
      <xdr:colOff>66675</xdr:colOff>
      <xdr:row>25</xdr:row>
      <xdr:rowOff>0</xdr:rowOff>
    </xdr:from>
    <xdr:to>
      <xdr:col>7</xdr:col>
      <xdr:colOff>606797</xdr:colOff>
      <xdr:row>25</xdr:row>
      <xdr:rowOff>0</xdr:rowOff>
    </xdr:to>
    <xdr:sp macro="" textlink="">
      <xdr:nvSpPr>
        <xdr:cNvPr id="5" name="Frame10" hidden="1">
          <a:extLst>
            <a:ext uri="{63B3BB69-23CF-44E3-9099-C40C66FF867C}">
              <a14:compatExt xmlns:a14="http://schemas.microsoft.com/office/drawing/2010/main" xmlns="" spid="_x0000_s4252"/>
            </a:ext>
          </a:extLst>
        </xdr:cNvPr>
        <xdr:cNvSpPr/>
      </xdr:nvSpPr>
      <xdr:spPr>
        <a:xfrm>
          <a:off x="2733675" y="7820025"/>
          <a:ext cx="1702172" cy="0"/>
        </a:xfrm>
        <a:prstGeom prst="rect">
          <a:avLst/>
        </a:prstGeom>
      </xdr:spPr>
    </xdr:sp>
    <xdr:clientData/>
  </xdr:twoCellAnchor>
  <xdr:twoCellAnchor editAs="oneCell">
    <xdr:from>
      <xdr:col>10</xdr:col>
      <xdr:colOff>304800</xdr:colOff>
      <xdr:row>25</xdr:row>
      <xdr:rowOff>0</xdr:rowOff>
    </xdr:from>
    <xdr:to>
      <xdr:col>24</xdr:col>
      <xdr:colOff>49306</xdr:colOff>
      <xdr:row>25</xdr:row>
      <xdr:rowOff>0</xdr:rowOff>
    </xdr:to>
    <xdr:sp macro="" textlink="">
      <xdr:nvSpPr>
        <xdr:cNvPr id="6" name="Frame12" hidden="1">
          <a:extLst>
            <a:ext uri="{63B3BB69-23CF-44E3-9099-C40C66FF867C}">
              <a14:compatExt xmlns:a14="http://schemas.microsoft.com/office/drawing/2010/main" xmlns="" spid="_x0000_s4254"/>
            </a:ext>
          </a:extLst>
        </xdr:cNvPr>
        <xdr:cNvSpPr/>
      </xdr:nvSpPr>
      <xdr:spPr>
        <a:xfrm>
          <a:off x="5962650" y="7820025"/>
          <a:ext cx="1498787" cy="0"/>
        </a:xfrm>
        <a:prstGeom prst="rect">
          <a:avLst/>
        </a:prstGeom>
      </xdr:spPr>
    </xdr:sp>
    <xdr:clientData/>
  </xdr:twoCellAnchor>
  <xdr:twoCellAnchor editAs="oneCell">
    <xdr:from>
      <xdr:col>11</xdr:col>
      <xdr:colOff>0</xdr:colOff>
      <xdr:row>25</xdr:row>
      <xdr:rowOff>0</xdr:rowOff>
    </xdr:from>
    <xdr:to>
      <xdr:col>25</xdr:col>
      <xdr:colOff>87968</xdr:colOff>
      <xdr:row>25</xdr:row>
      <xdr:rowOff>0</xdr:rowOff>
    </xdr:to>
    <xdr:sp macro="" textlink="">
      <xdr:nvSpPr>
        <xdr:cNvPr id="7" name="Frame13" hidden="1">
          <a:extLst>
            <a:ext uri="{63B3BB69-23CF-44E3-9099-C40C66FF867C}">
              <a14:compatExt xmlns:a14="http://schemas.microsoft.com/office/drawing/2010/main" xmlns="" spid="_x0000_s4255"/>
            </a:ext>
          </a:extLst>
        </xdr:cNvPr>
        <xdr:cNvSpPr/>
      </xdr:nvSpPr>
      <xdr:spPr>
        <a:xfrm>
          <a:off x="6238875" y="7820025"/>
          <a:ext cx="2359400" cy="0"/>
        </a:xfrm>
        <a:prstGeom prst="rect">
          <a:avLst/>
        </a:prstGeom>
      </xdr:spPr>
    </xdr:sp>
    <xdr:clientData/>
  </xdr:twoCellAnchor>
  <xdr:twoCellAnchor editAs="oneCell">
    <xdr:from>
      <xdr:col>2</xdr:col>
      <xdr:colOff>0</xdr:colOff>
      <xdr:row>26</xdr:row>
      <xdr:rowOff>0</xdr:rowOff>
    </xdr:from>
    <xdr:to>
      <xdr:col>2</xdr:col>
      <xdr:colOff>476250</xdr:colOff>
      <xdr:row>26</xdr:row>
      <xdr:rowOff>0</xdr:rowOff>
    </xdr:to>
    <xdr:sp macro="" textlink="">
      <xdr:nvSpPr>
        <xdr:cNvPr id="8" name="Frame23" hidden="1">
          <a:extLst>
            <a:ext uri="{63B3BB69-23CF-44E3-9099-C40C66FF867C}">
              <a14:compatExt xmlns:a14="http://schemas.microsoft.com/office/drawing/2010/main" xmlns="" spid="_x0000_s4265"/>
            </a:ext>
          </a:extLst>
        </xdr:cNvPr>
        <xdr:cNvSpPr/>
      </xdr:nvSpPr>
      <xdr:spPr>
        <a:xfrm>
          <a:off x="923925" y="13677900"/>
          <a:ext cx="476250" cy="0"/>
        </a:xfrm>
        <a:prstGeom prst="rect">
          <a:avLst/>
        </a:prstGeom>
      </xdr:spPr>
    </xdr:sp>
    <xdr:clientData/>
  </xdr:twoCellAnchor>
  <xdr:twoCellAnchor editAs="oneCell">
    <xdr:from>
      <xdr:col>2</xdr:col>
      <xdr:colOff>0</xdr:colOff>
      <xdr:row>26</xdr:row>
      <xdr:rowOff>0</xdr:rowOff>
    </xdr:from>
    <xdr:to>
      <xdr:col>4</xdr:col>
      <xdr:colOff>378199</xdr:colOff>
      <xdr:row>26</xdr:row>
      <xdr:rowOff>0</xdr:rowOff>
    </xdr:to>
    <xdr:sp macro="" textlink="">
      <xdr:nvSpPr>
        <xdr:cNvPr id="9" name="Frame35" hidden="1">
          <a:extLst>
            <a:ext uri="{63B3BB69-23CF-44E3-9099-C40C66FF867C}">
              <a14:compatExt xmlns:a14="http://schemas.microsoft.com/office/drawing/2010/main" xmlns="" spid="_x0000_s4307"/>
            </a:ext>
          </a:extLst>
        </xdr:cNvPr>
        <xdr:cNvSpPr/>
      </xdr:nvSpPr>
      <xdr:spPr>
        <a:xfrm>
          <a:off x="923925" y="26927175"/>
          <a:ext cx="1540249" cy="0"/>
        </a:xfrm>
        <a:prstGeom prst="rect">
          <a:avLst/>
        </a:prstGeom>
      </xdr:spPr>
    </xdr:sp>
    <xdr:clientData/>
  </xdr:twoCellAnchor>
  <xdr:twoCellAnchor editAs="oneCell">
    <xdr:from>
      <xdr:col>3</xdr:col>
      <xdr:colOff>9525</xdr:colOff>
      <xdr:row>26</xdr:row>
      <xdr:rowOff>0</xdr:rowOff>
    </xdr:from>
    <xdr:to>
      <xdr:col>5</xdr:col>
      <xdr:colOff>244850</xdr:colOff>
      <xdr:row>26</xdr:row>
      <xdr:rowOff>0</xdr:rowOff>
    </xdr:to>
    <xdr:sp macro="" textlink="">
      <xdr:nvSpPr>
        <xdr:cNvPr id="10" name="Frame36" hidden="1">
          <a:extLst>
            <a:ext uri="{63B3BB69-23CF-44E3-9099-C40C66FF867C}">
              <a14:compatExt xmlns:a14="http://schemas.microsoft.com/office/drawing/2010/main" xmlns="" spid="_x0000_s4308"/>
            </a:ext>
          </a:extLst>
        </xdr:cNvPr>
        <xdr:cNvSpPr/>
      </xdr:nvSpPr>
      <xdr:spPr>
        <a:xfrm>
          <a:off x="1514475" y="26927175"/>
          <a:ext cx="1397375" cy="0"/>
        </a:xfrm>
        <a:prstGeom prst="rect">
          <a:avLst/>
        </a:prstGeom>
      </xdr:spPr>
    </xdr:sp>
    <xdr:clientData/>
  </xdr:twoCellAnchor>
  <xdr:twoCellAnchor editAs="oneCell">
    <xdr:from>
      <xdr:col>8</xdr:col>
      <xdr:colOff>209550</xdr:colOff>
      <xdr:row>26</xdr:row>
      <xdr:rowOff>0</xdr:rowOff>
    </xdr:from>
    <xdr:to>
      <xdr:col>10</xdr:col>
      <xdr:colOff>511549</xdr:colOff>
      <xdr:row>26</xdr:row>
      <xdr:rowOff>0</xdr:rowOff>
    </xdr:to>
    <xdr:sp macro="" textlink="">
      <xdr:nvSpPr>
        <xdr:cNvPr id="11" name="Frame53" hidden="1">
          <a:extLst>
            <a:ext uri="{63B3BB69-23CF-44E3-9099-C40C66FF867C}">
              <a14:compatExt xmlns:a14="http://schemas.microsoft.com/office/drawing/2010/main" xmlns="" spid="_x0000_s4319"/>
            </a:ext>
          </a:extLst>
        </xdr:cNvPr>
        <xdr:cNvSpPr/>
      </xdr:nvSpPr>
      <xdr:spPr>
        <a:xfrm>
          <a:off x="4705350" y="29575125"/>
          <a:ext cx="1464049" cy="0"/>
        </a:xfrm>
        <a:prstGeom prst="rect">
          <a:avLst/>
        </a:prstGeom>
      </xdr:spPr>
    </xdr:sp>
    <xdr:clientData/>
  </xdr:twoCellAnchor>
  <xdr:twoCellAnchor editAs="oneCell">
    <xdr:from>
      <xdr:col>8</xdr:col>
      <xdr:colOff>276225</xdr:colOff>
      <xdr:row>26</xdr:row>
      <xdr:rowOff>0</xdr:rowOff>
    </xdr:from>
    <xdr:to>
      <xdr:col>10</xdr:col>
      <xdr:colOff>359149</xdr:colOff>
      <xdr:row>26</xdr:row>
      <xdr:rowOff>0</xdr:rowOff>
    </xdr:to>
    <xdr:sp macro="" textlink="">
      <xdr:nvSpPr>
        <xdr:cNvPr id="12" name="Frame54" hidden="1">
          <a:extLst>
            <a:ext uri="{63B3BB69-23CF-44E3-9099-C40C66FF867C}">
              <a14:compatExt xmlns:a14="http://schemas.microsoft.com/office/drawing/2010/main" xmlns="" spid="_x0000_s4320"/>
            </a:ext>
          </a:extLst>
        </xdr:cNvPr>
        <xdr:cNvSpPr/>
      </xdr:nvSpPr>
      <xdr:spPr>
        <a:xfrm>
          <a:off x="4772025" y="29575125"/>
          <a:ext cx="1244974" cy="0"/>
        </a:xfrm>
        <a:prstGeom prst="rect">
          <a:avLst/>
        </a:prstGeom>
      </xdr:spPr>
    </xdr:sp>
    <xdr:clientData/>
  </xdr:twoCellAnchor>
  <xdr:twoCellAnchor editAs="oneCell">
    <xdr:from>
      <xdr:col>2</xdr:col>
      <xdr:colOff>0</xdr:colOff>
      <xdr:row>26</xdr:row>
      <xdr:rowOff>0</xdr:rowOff>
    </xdr:from>
    <xdr:to>
      <xdr:col>2</xdr:col>
      <xdr:colOff>390525</xdr:colOff>
      <xdr:row>26</xdr:row>
      <xdr:rowOff>9525</xdr:rowOff>
    </xdr:to>
    <xdr:sp macro="" textlink="">
      <xdr:nvSpPr>
        <xdr:cNvPr id="13" name="Frame62" hidden="1">
          <a:extLst>
            <a:ext uri="{63B3BB69-23CF-44E3-9099-C40C66FF867C}">
              <a14:compatExt xmlns:a14="http://schemas.microsoft.com/office/drawing/2010/main" xmlns="" spid="_x0000_s4331"/>
            </a:ext>
          </a:extLst>
        </xdr:cNvPr>
        <xdr:cNvSpPr/>
      </xdr:nvSpPr>
      <xdr:spPr>
        <a:xfrm>
          <a:off x="923925" y="13468350"/>
          <a:ext cx="390525" cy="9525"/>
        </a:xfrm>
        <a:prstGeom prst="rect">
          <a:avLst/>
        </a:prstGeom>
      </xdr:spPr>
    </xdr:sp>
    <xdr:clientData/>
  </xdr:twoCellAnchor>
  <xdr:twoCellAnchor editAs="oneCell">
    <xdr:from>
      <xdr:col>2</xdr:col>
      <xdr:colOff>0</xdr:colOff>
      <xdr:row>26</xdr:row>
      <xdr:rowOff>0</xdr:rowOff>
    </xdr:from>
    <xdr:to>
      <xdr:col>2</xdr:col>
      <xdr:colOff>390525</xdr:colOff>
      <xdr:row>26</xdr:row>
      <xdr:rowOff>0</xdr:rowOff>
    </xdr:to>
    <xdr:sp macro="" textlink="">
      <xdr:nvSpPr>
        <xdr:cNvPr id="14" name="Frame64" hidden="1">
          <a:extLst>
            <a:ext uri="{63B3BB69-23CF-44E3-9099-C40C66FF867C}">
              <a14:compatExt xmlns:a14="http://schemas.microsoft.com/office/drawing/2010/main" xmlns="" spid="_x0000_s4333"/>
            </a:ext>
          </a:extLst>
        </xdr:cNvPr>
        <xdr:cNvSpPr/>
      </xdr:nvSpPr>
      <xdr:spPr>
        <a:xfrm>
          <a:off x="923925" y="13677900"/>
          <a:ext cx="390525" cy="0"/>
        </a:xfrm>
        <a:prstGeom prst="rect">
          <a:avLst/>
        </a:prstGeom>
      </xdr:spPr>
    </xdr:sp>
    <xdr:clientData/>
  </xdr:twoCellAnchor>
  <xdr:twoCellAnchor editAs="oneCell">
    <xdr:from>
      <xdr:col>3</xdr:col>
      <xdr:colOff>9525</xdr:colOff>
      <xdr:row>26</xdr:row>
      <xdr:rowOff>0</xdr:rowOff>
    </xdr:from>
    <xdr:to>
      <xdr:col>6</xdr:col>
      <xdr:colOff>43143</xdr:colOff>
      <xdr:row>26</xdr:row>
      <xdr:rowOff>0</xdr:rowOff>
    </xdr:to>
    <xdr:sp macro="" textlink="">
      <xdr:nvSpPr>
        <xdr:cNvPr id="15" name="Frame73" hidden="1">
          <a:extLst>
            <a:ext uri="{63B3BB69-23CF-44E3-9099-C40C66FF867C}">
              <a14:compatExt xmlns:a14="http://schemas.microsoft.com/office/drawing/2010/main" xmlns="" spid="_x0000_s4348"/>
            </a:ext>
          </a:extLst>
        </xdr:cNvPr>
        <xdr:cNvSpPr/>
      </xdr:nvSpPr>
      <xdr:spPr>
        <a:xfrm>
          <a:off x="1514475" y="35223450"/>
          <a:ext cx="1776693" cy="0"/>
        </a:xfrm>
        <a:prstGeom prst="rect">
          <a:avLst/>
        </a:prstGeom>
      </xdr:spPr>
    </xdr:sp>
    <xdr:clientData/>
  </xdr:twoCellAnchor>
  <xdr:twoCellAnchor editAs="oneCell">
    <xdr:from>
      <xdr:col>4</xdr:col>
      <xdr:colOff>0</xdr:colOff>
      <xdr:row>26</xdr:row>
      <xdr:rowOff>0</xdr:rowOff>
    </xdr:from>
    <xdr:to>
      <xdr:col>6</xdr:col>
      <xdr:colOff>368673</xdr:colOff>
      <xdr:row>26</xdr:row>
      <xdr:rowOff>0</xdr:rowOff>
    </xdr:to>
    <xdr:sp macro="" textlink="">
      <xdr:nvSpPr>
        <xdr:cNvPr id="16" name="Frame74" hidden="1">
          <a:extLst>
            <a:ext uri="{63B3BB69-23CF-44E3-9099-C40C66FF867C}">
              <a14:compatExt xmlns:a14="http://schemas.microsoft.com/office/drawing/2010/main" xmlns="" spid="_x0000_s4349"/>
            </a:ext>
          </a:extLst>
        </xdr:cNvPr>
        <xdr:cNvSpPr/>
      </xdr:nvSpPr>
      <xdr:spPr>
        <a:xfrm>
          <a:off x="2085975" y="35223450"/>
          <a:ext cx="1530723" cy="0"/>
        </a:xfrm>
        <a:prstGeom prst="rect">
          <a:avLst/>
        </a:prstGeom>
      </xdr:spPr>
    </xdr:sp>
    <xdr:clientData/>
  </xdr:twoCellAnchor>
  <xdr:twoCellAnchor editAs="oneCell">
    <xdr:from>
      <xdr:col>7</xdr:col>
      <xdr:colOff>228600</xdr:colOff>
      <xdr:row>26</xdr:row>
      <xdr:rowOff>0</xdr:rowOff>
    </xdr:from>
    <xdr:to>
      <xdr:col>9</xdr:col>
      <xdr:colOff>383801</xdr:colOff>
      <xdr:row>26</xdr:row>
      <xdr:rowOff>0</xdr:rowOff>
    </xdr:to>
    <xdr:sp macro="" textlink="">
      <xdr:nvSpPr>
        <xdr:cNvPr id="17" name="Frame76" hidden="1">
          <a:extLst>
            <a:ext uri="{63B3BB69-23CF-44E3-9099-C40C66FF867C}">
              <a14:compatExt xmlns:a14="http://schemas.microsoft.com/office/drawing/2010/main" xmlns="" spid="_x0000_s4351"/>
            </a:ext>
          </a:extLst>
        </xdr:cNvPr>
        <xdr:cNvSpPr/>
      </xdr:nvSpPr>
      <xdr:spPr>
        <a:xfrm>
          <a:off x="4057650" y="35223450"/>
          <a:ext cx="1402976" cy="0"/>
        </a:xfrm>
        <a:prstGeom prst="rect">
          <a:avLst/>
        </a:prstGeom>
      </xdr:spPr>
    </xdr:sp>
    <xdr:clientData/>
  </xdr:twoCellAnchor>
  <xdr:twoCellAnchor editAs="oneCell">
    <xdr:from>
      <xdr:col>9</xdr:col>
      <xdr:colOff>295275</xdr:colOff>
      <xdr:row>26</xdr:row>
      <xdr:rowOff>0</xdr:rowOff>
    </xdr:from>
    <xdr:to>
      <xdr:col>12</xdr:col>
      <xdr:colOff>294156</xdr:colOff>
      <xdr:row>26</xdr:row>
      <xdr:rowOff>0</xdr:rowOff>
    </xdr:to>
    <xdr:sp macro="" textlink="">
      <xdr:nvSpPr>
        <xdr:cNvPr id="18" name="Frame77" hidden="1">
          <a:extLst>
            <a:ext uri="{63B3BB69-23CF-44E3-9099-C40C66FF867C}">
              <a14:compatExt xmlns:a14="http://schemas.microsoft.com/office/drawing/2010/main" xmlns="" spid="_x0000_s4354"/>
            </a:ext>
          </a:extLst>
        </xdr:cNvPr>
        <xdr:cNvSpPr/>
      </xdr:nvSpPr>
      <xdr:spPr>
        <a:xfrm>
          <a:off x="5372100" y="35223450"/>
          <a:ext cx="1741956" cy="0"/>
        </a:xfrm>
        <a:prstGeom prst="rect">
          <a:avLst/>
        </a:prstGeom>
      </xdr:spPr>
    </xdr:sp>
    <xdr:clientData/>
  </xdr:twoCellAnchor>
  <xdr:twoCellAnchor editAs="oneCell">
    <xdr:from>
      <xdr:col>10</xdr:col>
      <xdr:colOff>0</xdr:colOff>
      <xdr:row>26</xdr:row>
      <xdr:rowOff>0</xdr:rowOff>
    </xdr:from>
    <xdr:to>
      <xdr:col>24</xdr:col>
      <xdr:colOff>257736</xdr:colOff>
      <xdr:row>26</xdr:row>
      <xdr:rowOff>0</xdr:rowOff>
    </xdr:to>
    <xdr:sp macro="" textlink="">
      <xdr:nvSpPr>
        <xdr:cNvPr id="19" name="Frame78" hidden="1">
          <a:extLst>
            <a:ext uri="{63B3BB69-23CF-44E3-9099-C40C66FF867C}">
              <a14:compatExt xmlns:a14="http://schemas.microsoft.com/office/drawing/2010/main" xmlns="" spid="_x0000_s4355"/>
            </a:ext>
          </a:extLst>
        </xdr:cNvPr>
        <xdr:cNvSpPr/>
      </xdr:nvSpPr>
      <xdr:spPr>
        <a:xfrm>
          <a:off x="5657850" y="35194875"/>
          <a:ext cx="2012017" cy="0"/>
        </a:xfrm>
        <a:prstGeom prst="rect">
          <a:avLst/>
        </a:prstGeom>
      </xdr:spPr>
    </xdr:sp>
    <xdr:clientData/>
  </xdr:twoCellAnchor>
  <xdr:twoCellAnchor editAs="oneCell">
    <xdr:from>
      <xdr:col>11</xdr:col>
      <xdr:colOff>0</xdr:colOff>
      <xdr:row>25</xdr:row>
      <xdr:rowOff>0</xdr:rowOff>
    </xdr:from>
    <xdr:to>
      <xdr:col>24</xdr:col>
      <xdr:colOff>662269</xdr:colOff>
      <xdr:row>25</xdr:row>
      <xdr:rowOff>0</xdr:rowOff>
    </xdr:to>
    <xdr:sp macro="" textlink="">
      <xdr:nvSpPr>
        <xdr:cNvPr id="20" name="Frame106" hidden="1">
          <a:extLst>
            <a:ext uri="{63B3BB69-23CF-44E3-9099-C40C66FF867C}">
              <a14:compatExt xmlns:a14="http://schemas.microsoft.com/office/drawing/2010/main" xmlns="" spid="_x0000_s4492"/>
            </a:ext>
          </a:extLst>
        </xdr:cNvPr>
        <xdr:cNvSpPr/>
      </xdr:nvSpPr>
      <xdr:spPr>
        <a:xfrm>
          <a:off x="6238875" y="7820025"/>
          <a:ext cx="1835525" cy="0"/>
        </a:xfrm>
        <a:prstGeom prst="rect">
          <a:avLst/>
        </a:prstGeom>
      </xdr:spPr>
    </xdr:sp>
    <xdr:clientData/>
  </xdr:twoCellAnchor>
  <xdr:twoCellAnchor editAs="oneCell">
    <xdr:from>
      <xdr:col>11</xdr:col>
      <xdr:colOff>0</xdr:colOff>
      <xdr:row>25</xdr:row>
      <xdr:rowOff>0</xdr:rowOff>
    </xdr:from>
    <xdr:to>
      <xdr:col>24</xdr:col>
      <xdr:colOff>709894</xdr:colOff>
      <xdr:row>25</xdr:row>
      <xdr:rowOff>0</xdr:rowOff>
    </xdr:to>
    <xdr:sp macro="" textlink="">
      <xdr:nvSpPr>
        <xdr:cNvPr id="21" name="Frame107" hidden="1">
          <a:extLst>
            <a:ext uri="{63B3BB69-23CF-44E3-9099-C40C66FF867C}">
              <a14:compatExt xmlns:a14="http://schemas.microsoft.com/office/drawing/2010/main" xmlns="" spid="_x0000_s4493"/>
            </a:ext>
          </a:extLst>
        </xdr:cNvPr>
        <xdr:cNvSpPr/>
      </xdr:nvSpPr>
      <xdr:spPr>
        <a:xfrm>
          <a:off x="6238875" y="7820025"/>
          <a:ext cx="1883150" cy="0"/>
        </a:xfrm>
        <a:prstGeom prst="rect">
          <a:avLst/>
        </a:prstGeom>
      </xdr:spPr>
    </xdr:sp>
    <xdr:clientData/>
  </xdr:twoCellAnchor>
  <xdr:twoCellAnchor>
    <xdr:from>
      <xdr:col>0</xdr:col>
      <xdr:colOff>122427</xdr:colOff>
      <xdr:row>13</xdr:row>
      <xdr:rowOff>71079</xdr:rowOff>
    </xdr:from>
    <xdr:to>
      <xdr:col>3</xdr:col>
      <xdr:colOff>15408</xdr:colOff>
      <xdr:row>17</xdr:row>
      <xdr:rowOff>63588</xdr:rowOff>
    </xdr:to>
    <xdr:grpSp>
      <xdr:nvGrpSpPr>
        <xdr:cNvPr id="23" name="グループ化 22"/>
        <xdr:cNvGrpSpPr/>
      </xdr:nvGrpSpPr>
      <xdr:grpSpPr>
        <a:xfrm>
          <a:off x="122427" y="3141491"/>
          <a:ext cx="1405775" cy="1157921"/>
          <a:chOff x="169892" y="2800350"/>
          <a:chExt cx="1395727" cy="1219847"/>
        </a:xfrm>
      </xdr:grpSpPr>
      <xdr:cxnSp macro="">
        <xdr:nvCxnSpPr>
          <xdr:cNvPr id="24" name="直線矢印コネクタ 23"/>
          <xdr:cNvCxnSpPr/>
        </xdr:nvCxnSpPr>
        <xdr:spPr>
          <a:xfrm>
            <a:off x="180975" y="2800350"/>
            <a:ext cx="18052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xdr:cNvCxnSpPr/>
        </xdr:nvCxnSpPr>
        <xdr:spPr>
          <a:xfrm flipH="1">
            <a:off x="174275" y="2800350"/>
            <a:ext cx="6700" cy="12180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xdr:cNvCxnSpPr/>
        </xdr:nvCxnSpPr>
        <xdr:spPr>
          <a:xfrm flipV="1">
            <a:off x="169892" y="4017101"/>
            <a:ext cx="1395727" cy="309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xdr:col>
      <xdr:colOff>53184</xdr:colOff>
      <xdr:row>51</xdr:row>
      <xdr:rowOff>85725</xdr:rowOff>
    </xdr:from>
    <xdr:ext cx="513346" cy="781050"/>
    <xdr:sp macro="" textlink="">
      <xdr:nvSpPr>
        <xdr:cNvPr id="30" name="テキスト ボックス 29"/>
        <xdr:cNvSpPr txBox="1"/>
      </xdr:nvSpPr>
      <xdr:spPr>
        <a:xfrm>
          <a:off x="396084" y="85877400"/>
          <a:ext cx="513346" cy="78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900"/>
            <a:t>グロブリン</a:t>
          </a:r>
          <a:endParaRPr kumimoji="1" lang="en-US" altLang="ja-JP" sz="900"/>
        </a:p>
        <a:p>
          <a:r>
            <a:rPr kumimoji="1" lang="ja-JP" altLang="en-US" sz="900"/>
            <a:t>特殊免疫</a:t>
          </a:r>
          <a:endParaRPr kumimoji="1" lang="en-US" altLang="ja-JP" sz="900"/>
        </a:p>
      </xdr:txBody>
    </xdr:sp>
    <xdr:clientData/>
  </xdr:oneCellAnchor>
  <xdr:twoCellAnchor>
    <xdr:from>
      <xdr:col>0</xdr:col>
      <xdr:colOff>196102</xdr:colOff>
      <xdr:row>153</xdr:row>
      <xdr:rowOff>268930</xdr:rowOff>
    </xdr:from>
    <xdr:to>
      <xdr:col>12</xdr:col>
      <xdr:colOff>403411</xdr:colOff>
      <xdr:row>161</xdr:row>
      <xdr:rowOff>112059</xdr:rowOff>
    </xdr:to>
    <xdr:grpSp>
      <xdr:nvGrpSpPr>
        <xdr:cNvPr id="31" name="グループ化 30"/>
        <xdr:cNvGrpSpPr/>
      </xdr:nvGrpSpPr>
      <xdr:grpSpPr>
        <a:xfrm>
          <a:off x="196102" y="29034430"/>
          <a:ext cx="7054103" cy="1893805"/>
          <a:chOff x="262778" y="129125383"/>
          <a:chExt cx="6718486" cy="2651982"/>
        </a:xfrm>
      </xdr:grpSpPr>
      <xdr:sp macro="" textlink="">
        <xdr:nvSpPr>
          <xdr:cNvPr id="32" name="メモ 31"/>
          <xdr:cNvSpPr/>
        </xdr:nvSpPr>
        <xdr:spPr>
          <a:xfrm>
            <a:off x="262778" y="129125383"/>
            <a:ext cx="6718486" cy="2651982"/>
          </a:xfrm>
          <a:prstGeom prst="foldedCorner">
            <a:avLst>
              <a:gd name="adj" fmla="val 16209"/>
            </a:avLst>
          </a:prstGeom>
          <a:solidFill>
            <a:schemeClr val="accent2">
              <a:lumMod val="20000"/>
              <a:lumOff val="80000"/>
            </a:schemeClr>
          </a:solidFill>
          <a:ln>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t"/>
          <a:lstStyle/>
          <a:p>
            <a:pPr algn="l">
              <a:lnSpc>
                <a:spcPct val="100000"/>
              </a:lnSpc>
            </a:pPr>
            <a:r>
              <a:rPr kumimoji="1" lang="en-US" altLang="ja-JP" sz="800" b="1">
                <a:solidFill>
                  <a:sysClr val="windowText" lastClr="000000"/>
                </a:solidFill>
                <a:latin typeface="ＭＳ 明朝" pitchFamily="17" charset="-128"/>
                <a:ea typeface="ＭＳ 明朝" pitchFamily="17" charset="-128"/>
                <a:cs typeface="メイリオ" pitchFamily="50" charset="-128"/>
              </a:rPr>
              <a:t> </a:t>
            </a:r>
          </a:p>
        </xdr:txBody>
      </xdr:sp>
      <xdr:sp macro="" textlink="">
        <xdr:nvSpPr>
          <xdr:cNvPr id="33" name="正方形/長方形 32"/>
          <xdr:cNvSpPr/>
        </xdr:nvSpPr>
        <xdr:spPr>
          <a:xfrm>
            <a:off x="455387" y="129143884"/>
            <a:ext cx="6331325" cy="2059877"/>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b="1">
                <a:solidFill>
                  <a:sysClr val="windowText" lastClr="000000"/>
                </a:solidFill>
                <a:latin typeface="ＭＳ 明朝" pitchFamily="17" charset="-128"/>
                <a:ea typeface="ＭＳ 明朝" pitchFamily="17" charset="-128"/>
                <a:cs typeface="メイリオ" pitchFamily="50" charset="-128"/>
              </a:rPr>
              <a:t>◎</a:t>
            </a:r>
            <a:r>
              <a:rPr lang="ja-JP" altLang="en-US" sz="1100" b="1">
                <a:solidFill>
                  <a:srgbClr val="FF0000"/>
                </a:solidFill>
                <a:latin typeface="ＭＳ 明朝" pitchFamily="17" charset="-128"/>
                <a:ea typeface="ＭＳ 明朝" pitchFamily="17" charset="-128"/>
                <a:cs typeface="メイリオ" pitchFamily="50" charset="-128"/>
              </a:rPr>
              <a:t>調査票に記入された内容について統計分析を行い、血液製剤適正使用の向上のため、</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rgbClr val="FF0000"/>
                </a:solidFill>
                <a:latin typeface="ＭＳ 明朝" pitchFamily="17" charset="-128"/>
                <a:ea typeface="ＭＳ 明朝" pitchFamily="17" charset="-128"/>
                <a:cs typeface="メイリオ" pitchFamily="50" charset="-128"/>
              </a:rPr>
              <a:t>  </a:t>
            </a:r>
            <a:r>
              <a:rPr lang="ja-JP" altLang="en-US" sz="1100" b="1">
                <a:solidFill>
                  <a:srgbClr val="FF0000"/>
                </a:solidFill>
                <a:latin typeface="ＭＳ 明朝" pitchFamily="17" charset="-128"/>
                <a:ea typeface="ＭＳ 明朝" pitchFamily="17" charset="-128"/>
                <a:cs typeface="メイリオ" pitchFamily="50" charset="-128"/>
              </a:rPr>
              <a:t>結果を公表する予定です。また、明記した目的以外には使用いたしません。</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p>
          <a:p>
            <a:r>
              <a:rPr lang="ja-JP" altLang="en-US" sz="1100" b="1">
                <a:solidFill>
                  <a:sysClr val="windowText" lastClr="000000"/>
                </a:solidFill>
                <a:latin typeface="ＭＳ 明朝" pitchFamily="17" charset="-128"/>
                <a:ea typeface="ＭＳ 明朝" pitchFamily="17" charset="-128"/>
                <a:cs typeface="メイリオ" pitchFamily="50" charset="-128"/>
              </a:rPr>
              <a:t>◎提出していただく調査票につきましては、問い合わせ等で必要になることが</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r>
              <a:rPr lang="ja-JP" altLang="en-US" sz="1100" b="1">
                <a:solidFill>
                  <a:sysClr val="windowText" lastClr="000000"/>
                </a:solidFill>
                <a:latin typeface="ＭＳ 明朝" pitchFamily="17" charset="-128"/>
                <a:ea typeface="ＭＳ 明朝" pitchFamily="17" charset="-128"/>
                <a:cs typeface="メイリオ" pitchFamily="50" charset="-128"/>
              </a:rPr>
              <a:t>ありますので、医療機関の控えとしてコピーまたは入力データを保管してください。</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◎アンケートの記入に関して</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　連絡先</a:t>
            </a:r>
            <a:r>
              <a:rPr lang="en-US" altLang="ja-JP" sz="1100" b="1">
                <a:solidFill>
                  <a:sysClr val="windowText" lastClr="000000"/>
                </a:solidFill>
                <a:latin typeface="ＭＳ 明朝" pitchFamily="17" charset="-128"/>
                <a:ea typeface="ＭＳ 明朝" pitchFamily="17" charset="-128"/>
                <a:cs typeface="メイリオ" pitchFamily="50" charset="-128"/>
              </a:rPr>
              <a:t>:</a:t>
            </a:r>
            <a:r>
              <a:rPr lang="ja-JP" altLang="en-US" sz="1100" b="1">
                <a:solidFill>
                  <a:sysClr val="windowText" lastClr="000000"/>
                </a:solidFill>
                <a:latin typeface="ＭＳ 明朝" pitchFamily="17" charset="-128"/>
                <a:ea typeface="ＭＳ 明朝" pitchFamily="17" charset="-128"/>
                <a:cs typeface="メイリオ" pitchFamily="50" charset="-128"/>
              </a:rPr>
              <a:t>福島県保健福祉部 健康衛生総室 薬務課　　</a:t>
            </a:r>
            <a:r>
              <a:rPr lang="ja-JP" altLang="en-US" sz="1100" b="1" baseline="0">
                <a:solidFill>
                  <a:sysClr val="windowText" lastClr="000000"/>
                </a:solidFill>
                <a:latin typeface="ＭＳ 明朝" pitchFamily="17" charset="-128"/>
                <a:ea typeface="ＭＳ 明朝" pitchFamily="17" charset="-128"/>
                <a:cs typeface="メイリオ" pitchFamily="50" charset="-128"/>
              </a:rPr>
              <a:t> </a:t>
            </a:r>
            <a:r>
              <a:rPr lang="ja-JP" altLang="en-US" sz="1100" b="1">
                <a:solidFill>
                  <a:sysClr val="windowText" lastClr="000000"/>
                </a:solidFill>
                <a:latin typeface="ＭＳ 明朝" pitchFamily="17" charset="-128"/>
                <a:ea typeface="ＭＳ 明朝" pitchFamily="17" charset="-128"/>
                <a:cs typeface="メイリオ" pitchFamily="50" charset="-128"/>
              </a:rPr>
              <a:t>　</a:t>
            </a:r>
            <a:r>
              <a:rPr lang="en-US" altLang="ja-JP" sz="1100" b="1">
                <a:solidFill>
                  <a:sysClr val="windowText" lastClr="000000"/>
                </a:solidFill>
                <a:latin typeface="ＭＳ 明朝" pitchFamily="17" charset="-128"/>
                <a:ea typeface="ＭＳ 明朝" pitchFamily="17" charset="-128"/>
                <a:cs typeface="メイリオ" pitchFamily="50" charset="-128"/>
              </a:rPr>
              <a:t>TEL 024-521-7232</a:t>
            </a:r>
          </a:p>
          <a:p>
            <a:r>
              <a:rPr lang="ja-JP" altLang="en-US" sz="1100" b="1">
                <a:solidFill>
                  <a:sysClr val="windowText" lastClr="000000"/>
                </a:solidFill>
                <a:latin typeface="ＭＳ 明朝" pitchFamily="17" charset="-128"/>
                <a:ea typeface="ＭＳ 明朝" pitchFamily="17" charset="-128"/>
                <a:cs typeface="メイリオ" pitchFamily="50" charset="-128"/>
              </a:rPr>
              <a:t>　　　　</a:t>
            </a:r>
            <a:r>
              <a:rPr lang="ja-JP" altLang="en-US" sz="1100" b="1" baseline="0">
                <a:solidFill>
                  <a:sysClr val="windowText" lastClr="000000"/>
                </a:solidFill>
                <a:latin typeface="ＭＳ 明朝" pitchFamily="17" charset="-128"/>
                <a:ea typeface="ＭＳ 明朝" pitchFamily="17" charset="-128"/>
                <a:cs typeface="メイリオ" pitchFamily="50" charset="-128"/>
              </a:rPr>
              <a:t> 福島県赤十字血液センター 学術・品質情報課　</a:t>
            </a:r>
            <a:r>
              <a:rPr lang="en-US" altLang="ja-JP" sz="1100" b="1" baseline="0">
                <a:solidFill>
                  <a:sysClr val="windowText" lastClr="000000"/>
                </a:solidFill>
                <a:latin typeface="ＭＳ 明朝" pitchFamily="17" charset="-128"/>
                <a:ea typeface="ＭＳ 明朝" pitchFamily="17" charset="-128"/>
                <a:cs typeface="メイリオ" pitchFamily="50" charset="-128"/>
              </a:rPr>
              <a:t>TEL 024-544-2556</a:t>
            </a:r>
            <a:r>
              <a:rPr lang="ja-JP" altLang="en-US" sz="1100" b="1">
                <a:solidFill>
                  <a:sysClr val="windowText" lastClr="000000"/>
                </a:solidFill>
                <a:latin typeface="ＭＳ 明朝" pitchFamily="17" charset="-128"/>
                <a:ea typeface="ＭＳ 明朝" pitchFamily="17" charset="-128"/>
                <a:cs typeface="メイリオ" pitchFamily="50" charset="-128"/>
              </a:rPr>
              <a:t>　</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endParaRPr lang="ja-JP" altLang="en-US" sz="1100" b="1">
              <a:solidFill>
                <a:sysClr val="windowText" lastClr="000000"/>
              </a:solidFill>
              <a:latin typeface="ＭＳ 明朝" pitchFamily="17" charset="-128"/>
              <a:ea typeface="ＭＳ 明朝" pitchFamily="17" charset="-128"/>
              <a:cs typeface="メイリオ" pitchFamily="50" charset="-128"/>
            </a:endParaRPr>
          </a:p>
        </xdr:txBody>
      </xdr:sp>
    </xdr:grpSp>
    <xdr:clientData/>
  </xdr:twoCellAnchor>
  <xdr:twoCellAnchor editAs="oneCell">
    <xdr:from>
      <xdr:col>5</xdr:col>
      <xdr:colOff>66675</xdr:colOff>
      <xdr:row>25</xdr:row>
      <xdr:rowOff>0</xdr:rowOff>
    </xdr:from>
    <xdr:to>
      <xdr:col>7</xdr:col>
      <xdr:colOff>606797</xdr:colOff>
      <xdr:row>25</xdr:row>
      <xdr:rowOff>0</xdr:rowOff>
    </xdr:to>
    <xdr:pic>
      <xdr:nvPicPr>
        <xdr:cNvPr id="34" name="Frame10"/>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733675" y="7820025"/>
          <a:ext cx="1702172"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10</xdr:col>
      <xdr:colOff>304800</xdr:colOff>
      <xdr:row>25</xdr:row>
      <xdr:rowOff>0</xdr:rowOff>
    </xdr:from>
    <xdr:to>
      <xdr:col>24</xdr:col>
      <xdr:colOff>50987</xdr:colOff>
      <xdr:row>25</xdr:row>
      <xdr:rowOff>0</xdr:rowOff>
    </xdr:to>
    <xdr:pic>
      <xdr:nvPicPr>
        <xdr:cNvPr id="35" name="Frame12"/>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5962650" y="7820025"/>
          <a:ext cx="1500468"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11</xdr:col>
      <xdr:colOff>0</xdr:colOff>
      <xdr:row>25</xdr:row>
      <xdr:rowOff>0</xdr:rowOff>
    </xdr:from>
    <xdr:to>
      <xdr:col>25</xdr:col>
      <xdr:colOff>86847</xdr:colOff>
      <xdr:row>25</xdr:row>
      <xdr:rowOff>0</xdr:rowOff>
    </xdr:to>
    <xdr:pic>
      <xdr:nvPicPr>
        <xdr:cNvPr id="36" name="Frame1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6238875" y="7820025"/>
          <a:ext cx="2358279"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2</xdr:col>
      <xdr:colOff>0</xdr:colOff>
      <xdr:row>26</xdr:row>
      <xdr:rowOff>0</xdr:rowOff>
    </xdr:from>
    <xdr:to>
      <xdr:col>2</xdr:col>
      <xdr:colOff>476250</xdr:colOff>
      <xdr:row>26</xdr:row>
      <xdr:rowOff>0</xdr:rowOff>
    </xdr:to>
    <xdr:pic>
      <xdr:nvPicPr>
        <xdr:cNvPr id="37" name="Frame2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923925" y="13677900"/>
          <a:ext cx="476250"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2</xdr:col>
      <xdr:colOff>0</xdr:colOff>
      <xdr:row>26</xdr:row>
      <xdr:rowOff>0</xdr:rowOff>
    </xdr:from>
    <xdr:to>
      <xdr:col>4</xdr:col>
      <xdr:colOff>378199</xdr:colOff>
      <xdr:row>26</xdr:row>
      <xdr:rowOff>0</xdr:rowOff>
    </xdr:to>
    <xdr:pic>
      <xdr:nvPicPr>
        <xdr:cNvPr id="38" name="Frame35"/>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923925" y="26927175"/>
          <a:ext cx="1540249"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3</xdr:col>
      <xdr:colOff>9525</xdr:colOff>
      <xdr:row>26</xdr:row>
      <xdr:rowOff>0</xdr:rowOff>
    </xdr:from>
    <xdr:to>
      <xdr:col>5</xdr:col>
      <xdr:colOff>244850</xdr:colOff>
      <xdr:row>26</xdr:row>
      <xdr:rowOff>0</xdr:rowOff>
    </xdr:to>
    <xdr:pic>
      <xdr:nvPicPr>
        <xdr:cNvPr id="39" name="Frame3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514475" y="26927175"/>
          <a:ext cx="1397375"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8</xdr:col>
      <xdr:colOff>209550</xdr:colOff>
      <xdr:row>26</xdr:row>
      <xdr:rowOff>0</xdr:rowOff>
    </xdr:from>
    <xdr:to>
      <xdr:col>10</xdr:col>
      <xdr:colOff>511549</xdr:colOff>
      <xdr:row>26</xdr:row>
      <xdr:rowOff>0</xdr:rowOff>
    </xdr:to>
    <xdr:pic>
      <xdr:nvPicPr>
        <xdr:cNvPr id="40" name="Frame5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705350" y="29575125"/>
          <a:ext cx="1464049"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8</xdr:col>
      <xdr:colOff>276225</xdr:colOff>
      <xdr:row>26</xdr:row>
      <xdr:rowOff>0</xdr:rowOff>
    </xdr:from>
    <xdr:to>
      <xdr:col>10</xdr:col>
      <xdr:colOff>359149</xdr:colOff>
      <xdr:row>26</xdr:row>
      <xdr:rowOff>0</xdr:rowOff>
    </xdr:to>
    <xdr:pic>
      <xdr:nvPicPr>
        <xdr:cNvPr id="41" name="Frame5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772025" y="29575125"/>
          <a:ext cx="1244974"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2</xdr:col>
      <xdr:colOff>0</xdr:colOff>
      <xdr:row>26</xdr:row>
      <xdr:rowOff>0</xdr:rowOff>
    </xdr:from>
    <xdr:to>
      <xdr:col>2</xdr:col>
      <xdr:colOff>390525</xdr:colOff>
      <xdr:row>26</xdr:row>
      <xdr:rowOff>9525</xdr:rowOff>
    </xdr:to>
    <xdr:pic>
      <xdr:nvPicPr>
        <xdr:cNvPr id="42" name="Frame6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923925" y="13468350"/>
          <a:ext cx="390525" cy="9525"/>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2</xdr:col>
      <xdr:colOff>0</xdr:colOff>
      <xdr:row>26</xdr:row>
      <xdr:rowOff>0</xdr:rowOff>
    </xdr:from>
    <xdr:to>
      <xdr:col>2</xdr:col>
      <xdr:colOff>390525</xdr:colOff>
      <xdr:row>26</xdr:row>
      <xdr:rowOff>0</xdr:rowOff>
    </xdr:to>
    <xdr:pic>
      <xdr:nvPicPr>
        <xdr:cNvPr id="43" name="Frame6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923925" y="13677900"/>
          <a:ext cx="390525"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3</xdr:col>
      <xdr:colOff>9525</xdr:colOff>
      <xdr:row>26</xdr:row>
      <xdr:rowOff>0</xdr:rowOff>
    </xdr:from>
    <xdr:to>
      <xdr:col>6</xdr:col>
      <xdr:colOff>43143</xdr:colOff>
      <xdr:row>26</xdr:row>
      <xdr:rowOff>0</xdr:rowOff>
    </xdr:to>
    <xdr:pic>
      <xdr:nvPicPr>
        <xdr:cNvPr id="44" name="Frame7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514475" y="35223450"/>
          <a:ext cx="1776693"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4</xdr:col>
      <xdr:colOff>0</xdr:colOff>
      <xdr:row>26</xdr:row>
      <xdr:rowOff>0</xdr:rowOff>
    </xdr:from>
    <xdr:to>
      <xdr:col>6</xdr:col>
      <xdr:colOff>368673</xdr:colOff>
      <xdr:row>26</xdr:row>
      <xdr:rowOff>0</xdr:rowOff>
    </xdr:to>
    <xdr:pic>
      <xdr:nvPicPr>
        <xdr:cNvPr id="45" name="Frame7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085975" y="35223450"/>
          <a:ext cx="1530723"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7</xdr:col>
      <xdr:colOff>228600</xdr:colOff>
      <xdr:row>26</xdr:row>
      <xdr:rowOff>0</xdr:rowOff>
    </xdr:from>
    <xdr:to>
      <xdr:col>9</xdr:col>
      <xdr:colOff>383801</xdr:colOff>
      <xdr:row>26</xdr:row>
      <xdr:rowOff>0</xdr:rowOff>
    </xdr:to>
    <xdr:pic>
      <xdr:nvPicPr>
        <xdr:cNvPr id="46" name="Frame7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057650" y="35223450"/>
          <a:ext cx="1402976"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9</xdr:col>
      <xdr:colOff>295275</xdr:colOff>
      <xdr:row>26</xdr:row>
      <xdr:rowOff>0</xdr:rowOff>
    </xdr:from>
    <xdr:to>
      <xdr:col>12</xdr:col>
      <xdr:colOff>295837</xdr:colOff>
      <xdr:row>26</xdr:row>
      <xdr:rowOff>0</xdr:rowOff>
    </xdr:to>
    <xdr:pic>
      <xdr:nvPicPr>
        <xdr:cNvPr id="47" name="Frame77"/>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5372100" y="35223450"/>
          <a:ext cx="1743637"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11</xdr:col>
      <xdr:colOff>0</xdr:colOff>
      <xdr:row>25</xdr:row>
      <xdr:rowOff>0</xdr:rowOff>
    </xdr:from>
    <xdr:to>
      <xdr:col>24</xdr:col>
      <xdr:colOff>663950</xdr:colOff>
      <xdr:row>25</xdr:row>
      <xdr:rowOff>0</xdr:rowOff>
    </xdr:to>
    <xdr:pic>
      <xdr:nvPicPr>
        <xdr:cNvPr id="48" name="Frame10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6238875" y="7820025"/>
          <a:ext cx="1837206"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11</xdr:col>
      <xdr:colOff>0</xdr:colOff>
      <xdr:row>25</xdr:row>
      <xdr:rowOff>0</xdr:rowOff>
    </xdr:from>
    <xdr:to>
      <xdr:col>24</xdr:col>
      <xdr:colOff>711575</xdr:colOff>
      <xdr:row>25</xdr:row>
      <xdr:rowOff>0</xdr:rowOff>
    </xdr:to>
    <xdr:pic>
      <xdr:nvPicPr>
        <xdr:cNvPr id="49" name="Frame107"/>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6238875" y="7820025"/>
          <a:ext cx="1884831"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oneCellAnchor>
    <xdr:from>
      <xdr:col>4</xdr:col>
      <xdr:colOff>0</xdr:colOff>
      <xdr:row>26</xdr:row>
      <xdr:rowOff>0</xdr:rowOff>
    </xdr:from>
    <xdr:ext cx="1534085" cy="0"/>
    <xdr:sp macro="" textlink="">
      <xdr:nvSpPr>
        <xdr:cNvPr id="143" name="Frame74" hidden="1">
          <a:extLst>
            <a:ext uri="{63B3BB69-23CF-44E3-9099-C40C66FF867C}">
              <a14:compatExt xmlns:a14="http://schemas.microsoft.com/office/drawing/2010/main" xmlns="" spid="_x0000_s4349"/>
            </a:ext>
          </a:extLst>
        </xdr:cNvPr>
        <xdr:cNvSpPr/>
      </xdr:nvSpPr>
      <xdr:spPr>
        <a:xfrm>
          <a:off x="2085975" y="33537525"/>
          <a:ext cx="1534085" cy="0"/>
        </a:xfrm>
        <a:prstGeom prst="rect">
          <a:avLst/>
        </a:prstGeom>
      </xdr:spPr>
    </xdr:sp>
    <xdr:clientData/>
  </xdr:oneCellAnchor>
  <xdr:oneCellAnchor>
    <xdr:from>
      <xdr:col>7</xdr:col>
      <xdr:colOff>228600</xdr:colOff>
      <xdr:row>26</xdr:row>
      <xdr:rowOff>0</xdr:rowOff>
    </xdr:from>
    <xdr:ext cx="1410259" cy="0"/>
    <xdr:sp macro="" textlink="">
      <xdr:nvSpPr>
        <xdr:cNvPr id="144" name="Frame76" hidden="1">
          <a:extLst>
            <a:ext uri="{63B3BB69-23CF-44E3-9099-C40C66FF867C}">
              <a14:compatExt xmlns:a14="http://schemas.microsoft.com/office/drawing/2010/main" xmlns="" spid="_x0000_s4351"/>
            </a:ext>
          </a:extLst>
        </xdr:cNvPr>
        <xdr:cNvSpPr/>
      </xdr:nvSpPr>
      <xdr:spPr>
        <a:xfrm>
          <a:off x="4057650" y="33537525"/>
          <a:ext cx="1410259" cy="0"/>
        </a:xfrm>
        <a:prstGeom prst="rect">
          <a:avLst/>
        </a:prstGeom>
      </xdr:spPr>
    </xdr:sp>
    <xdr:clientData/>
  </xdr:oneCellAnchor>
  <xdr:oneCellAnchor>
    <xdr:from>
      <xdr:col>4</xdr:col>
      <xdr:colOff>0</xdr:colOff>
      <xdr:row>26</xdr:row>
      <xdr:rowOff>0</xdr:rowOff>
    </xdr:from>
    <xdr:ext cx="1534085" cy="0"/>
    <xdr:pic>
      <xdr:nvPicPr>
        <xdr:cNvPr id="145" name="Frame7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085975" y="33537525"/>
          <a:ext cx="1534085"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oneCellAnchor>
  <xdr:oneCellAnchor>
    <xdr:from>
      <xdr:col>7</xdr:col>
      <xdr:colOff>228600</xdr:colOff>
      <xdr:row>26</xdr:row>
      <xdr:rowOff>0</xdr:rowOff>
    </xdr:from>
    <xdr:ext cx="1410259" cy="0"/>
    <xdr:pic>
      <xdr:nvPicPr>
        <xdr:cNvPr id="146" name="Frame7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057650" y="33537525"/>
          <a:ext cx="1410259"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163831</xdr:colOff>
      <xdr:row>37</xdr:row>
      <xdr:rowOff>38100</xdr:rowOff>
    </xdr:from>
    <xdr:to>
      <xdr:col>2</xdr:col>
      <xdr:colOff>209550</xdr:colOff>
      <xdr:row>40</xdr:row>
      <xdr:rowOff>171451</xdr:rowOff>
    </xdr:to>
    <xdr:sp macro="" textlink="">
      <xdr:nvSpPr>
        <xdr:cNvPr id="2" name="左大かっこ 1"/>
        <xdr:cNvSpPr/>
      </xdr:nvSpPr>
      <xdr:spPr>
        <a:xfrm>
          <a:off x="1278256" y="8734425"/>
          <a:ext cx="45719" cy="847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1.xml"/><Relationship Id="rId13" Type="http://schemas.openxmlformats.org/officeDocument/2006/relationships/ctrlProp" Target="../ctrlProps/ctrlProp106.xml"/><Relationship Id="rId18" Type="http://schemas.openxmlformats.org/officeDocument/2006/relationships/ctrlProp" Target="../ctrlProps/ctrlProp111.xml"/><Relationship Id="rId3" Type="http://schemas.openxmlformats.org/officeDocument/2006/relationships/vmlDrawing" Target="../drawings/vmlDrawing2.v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 Type="http://schemas.openxmlformats.org/officeDocument/2006/relationships/drawing" Target="../drawings/drawing2.xml"/><Relationship Id="rId16" Type="http://schemas.openxmlformats.org/officeDocument/2006/relationships/ctrlProp" Target="../ctrlProps/ctrlProp109.xml"/><Relationship Id="rId1" Type="http://schemas.openxmlformats.org/officeDocument/2006/relationships/printerSettings" Target="../printerSettings/printerSettings2.bin"/><Relationship Id="rId6" Type="http://schemas.openxmlformats.org/officeDocument/2006/relationships/ctrlProp" Target="../ctrlProps/ctrlProp99.xml"/><Relationship Id="rId11" Type="http://schemas.openxmlformats.org/officeDocument/2006/relationships/ctrlProp" Target="../ctrlProps/ctrlProp104.xml"/><Relationship Id="rId5" Type="http://schemas.openxmlformats.org/officeDocument/2006/relationships/ctrlProp" Target="../ctrlProps/ctrlProp98.xml"/><Relationship Id="rId15" Type="http://schemas.openxmlformats.org/officeDocument/2006/relationships/ctrlProp" Target="../ctrlProps/ctrlProp108.xml"/><Relationship Id="rId10" Type="http://schemas.openxmlformats.org/officeDocument/2006/relationships/ctrlProp" Target="../ctrlProps/ctrlProp103.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2">
    <tabColor rgb="FFFF0000"/>
  </sheetPr>
  <dimension ref="A1:AK414"/>
  <sheetViews>
    <sheetView tabSelected="1" view="pageBreakPreview" zoomScale="85" zoomScaleNormal="100" zoomScaleSheetLayoutView="85" workbookViewId="0">
      <selection activeCell="D9" sqref="D9:H10"/>
    </sheetView>
  </sheetViews>
  <sheetFormatPr defaultRowHeight="18.75"/>
  <cols>
    <col min="1" max="1" width="4.5" style="1" customWidth="1"/>
    <col min="2" max="7" width="7.625" style="1" customWidth="1"/>
    <col min="8" max="8" width="8.75" style="1" customWidth="1"/>
    <col min="9" max="11" width="7.625" style="1" customWidth="1"/>
    <col min="12" max="13" width="7.625" style="150" customWidth="1"/>
    <col min="14" max="14" width="10.75" style="398" hidden="1" customWidth="1"/>
    <col min="15" max="15" width="16.125" style="398" hidden="1" customWidth="1"/>
    <col min="16" max="16" width="19.375" style="114" hidden="1" customWidth="1"/>
    <col min="17" max="17" width="24.875" style="114" hidden="1" customWidth="1"/>
    <col min="18" max="18" width="28.5" style="114" hidden="1" customWidth="1"/>
    <col min="19" max="19" width="23.5" style="114" hidden="1" customWidth="1"/>
    <col min="20" max="20" width="22.5" style="114" hidden="1" customWidth="1"/>
    <col min="21" max="21" width="23" style="114" hidden="1" customWidth="1"/>
    <col min="22" max="22" width="19.875" style="114" hidden="1" customWidth="1"/>
    <col min="23" max="23" width="23.375" style="114" hidden="1" customWidth="1"/>
    <col min="24" max="24" width="19.75" style="114" customWidth="1"/>
    <col min="25" max="25" width="14.375" style="149" customWidth="1"/>
    <col min="26" max="26" width="12.5" style="149" customWidth="1"/>
    <col min="27" max="27" width="16.125" style="149" customWidth="1"/>
    <col min="28" max="31" width="10.625" style="149" customWidth="1"/>
    <col min="32" max="36" width="10.625" style="1" customWidth="1"/>
    <col min="37" max="48" width="9" style="1" customWidth="1"/>
    <col min="49" max="51" width="9" style="1"/>
    <col min="52" max="52" width="9" style="1" customWidth="1"/>
    <col min="53" max="16384" width="9" style="1"/>
  </cols>
  <sheetData>
    <row r="1" spans="1:37" ht="19.5">
      <c r="J1" s="615"/>
      <c r="K1" s="615"/>
      <c r="L1" s="615"/>
      <c r="M1" s="615"/>
    </row>
    <row r="2" spans="1:37" s="38" customFormat="1" ht="27" customHeight="1">
      <c r="A2" s="835" t="s">
        <v>668</v>
      </c>
      <c r="B2" s="835"/>
      <c r="C2" s="835"/>
      <c r="D2" s="835"/>
      <c r="E2" s="835"/>
      <c r="F2" s="835"/>
      <c r="G2" s="835"/>
      <c r="H2" s="835"/>
      <c r="I2" s="835"/>
      <c r="J2" s="835"/>
      <c r="K2" s="835"/>
      <c r="L2" s="835"/>
      <c r="M2" s="835"/>
      <c r="N2" s="153"/>
      <c r="O2" s="398"/>
      <c r="P2" s="398"/>
      <c r="Q2" s="398"/>
      <c r="R2" s="398"/>
      <c r="S2" s="398"/>
      <c r="T2" s="398"/>
      <c r="U2" s="114"/>
      <c r="V2" s="114"/>
      <c r="W2" s="114"/>
      <c r="X2" s="114"/>
      <c r="Y2" s="39"/>
      <c r="Z2" s="39"/>
      <c r="AA2" s="39"/>
      <c r="AB2" s="39"/>
      <c r="AC2" s="39"/>
      <c r="AD2" s="39"/>
      <c r="AE2" s="39"/>
    </row>
    <row r="3" spans="1:37" s="24" customFormat="1" ht="18" customHeight="1">
      <c r="A3" s="109"/>
      <c r="B3" s="109"/>
      <c r="C3" s="109"/>
      <c r="D3" s="844" t="s">
        <v>618</v>
      </c>
      <c r="E3" s="844"/>
      <c r="F3" s="844"/>
      <c r="G3" s="844"/>
      <c r="H3" s="844"/>
      <c r="I3" s="844"/>
      <c r="J3" s="844"/>
      <c r="K3" s="109"/>
      <c r="L3" s="173"/>
      <c r="M3" s="173"/>
      <c r="N3" s="398"/>
      <c r="O3" s="398"/>
      <c r="P3" s="398"/>
      <c r="Q3" s="398"/>
      <c r="R3" s="398"/>
      <c r="S3" s="398"/>
      <c r="T3" s="398"/>
      <c r="U3" s="398"/>
      <c r="V3" s="398"/>
      <c r="W3" s="398"/>
      <c r="X3" s="114"/>
      <c r="Y3" s="94"/>
      <c r="Z3" s="94"/>
      <c r="AA3" s="94"/>
      <c r="AB3" s="94"/>
      <c r="AC3" s="94"/>
      <c r="AD3" s="94"/>
      <c r="AE3" s="94"/>
    </row>
    <row r="4" spans="1:37" s="38" customFormat="1" ht="8.25" customHeight="1">
      <c r="G4" s="40"/>
      <c r="H4" s="40"/>
      <c r="I4" s="40"/>
      <c r="J4" s="40"/>
      <c r="K4" s="40"/>
      <c r="L4" s="151"/>
      <c r="M4" s="151"/>
      <c r="N4" s="398"/>
      <c r="O4" s="398"/>
      <c r="P4" s="114"/>
      <c r="Q4" s="114"/>
      <c r="R4" s="114"/>
      <c r="S4" s="114"/>
      <c r="T4" s="114"/>
      <c r="U4" s="114"/>
      <c r="V4" s="114"/>
      <c r="W4" s="114"/>
      <c r="X4" s="114"/>
      <c r="Y4" s="39"/>
      <c r="Z4" s="39"/>
      <c r="AA4" s="39"/>
      <c r="AB4" s="39"/>
      <c r="AC4" s="39"/>
      <c r="AD4" s="39"/>
      <c r="AE4" s="39"/>
      <c r="AI4" s="39"/>
    </row>
    <row r="5" spans="1:37" s="31" customFormat="1" ht="21" customHeight="1">
      <c r="E5" s="214" t="s">
        <v>5</v>
      </c>
      <c r="F5" s="845"/>
      <c r="G5" s="845"/>
      <c r="H5" s="845"/>
      <c r="I5" s="845"/>
      <c r="J5" s="30"/>
      <c r="K5" s="37"/>
      <c r="L5" s="161" t="s">
        <v>346</v>
      </c>
      <c r="M5" s="161"/>
      <c r="N5" s="811" t="s">
        <v>445</v>
      </c>
      <c r="O5" s="811"/>
      <c r="P5" s="114"/>
      <c r="Q5" s="114"/>
      <c r="R5" s="114"/>
      <c r="S5" s="114"/>
      <c r="T5" s="114"/>
      <c r="U5" s="114"/>
      <c r="V5" s="114"/>
      <c r="W5" s="114"/>
      <c r="X5" s="114"/>
      <c r="Y5" s="34"/>
      <c r="Z5" s="34"/>
      <c r="AA5" s="34"/>
      <c r="AB5" s="34"/>
      <c r="AC5" s="34"/>
      <c r="AD5" s="34"/>
    </row>
    <row r="6" spans="1:37" s="118" customFormat="1" ht="18.75" customHeight="1">
      <c r="E6" s="427" t="s">
        <v>619</v>
      </c>
      <c r="F6" s="427"/>
      <c r="G6" s="427"/>
      <c r="H6" s="427"/>
      <c r="I6" s="427"/>
      <c r="J6" s="242"/>
      <c r="K6" s="113"/>
      <c r="L6" s="381"/>
      <c r="M6" s="381"/>
      <c r="N6" s="682" t="s">
        <v>446</v>
      </c>
      <c r="O6" s="682"/>
      <c r="P6" s="114"/>
      <c r="Q6" s="114"/>
      <c r="R6" s="114"/>
      <c r="S6" s="114"/>
      <c r="T6" s="114"/>
      <c r="U6" s="114"/>
      <c r="V6" s="114"/>
      <c r="W6" s="114"/>
      <c r="X6" s="114"/>
      <c r="Y6" s="114"/>
      <c r="Z6" s="114"/>
      <c r="AA6" s="114"/>
      <c r="AB6" s="114"/>
      <c r="AC6" s="114"/>
      <c r="AD6" s="114"/>
      <c r="AE6" s="114"/>
    </row>
    <row r="7" spans="1:37" s="118" customFormat="1" ht="14.25" customHeight="1">
      <c r="I7" s="242"/>
      <c r="J7" s="113"/>
      <c r="K7" s="253"/>
      <c r="L7" s="253"/>
      <c r="M7" s="253"/>
      <c r="N7" s="398" t="s">
        <v>447</v>
      </c>
      <c r="O7" s="114"/>
      <c r="P7" s="114"/>
      <c r="Q7" s="114" t="s">
        <v>450</v>
      </c>
      <c r="R7" s="114"/>
      <c r="S7" s="114"/>
      <c r="T7" s="114"/>
      <c r="U7" s="114"/>
      <c r="V7" s="114"/>
      <c r="W7" s="114"/>
      <c r="X7" s="114"/>
      <c r="Y7" s="114"/>
      <c r="Z7" s="114"/>
      <c r="AA7" s="114"/>
      <c r="AB7" s="114"/>
      <c r="AC7" s="114"/>
      <c r="AD7" s="114"/>
    </row>
    <row r="8" spans="1:37" s="26" customFormat="1" ht="21" customHeight="1">
      <c r="B8" s="75" t="s">
        <v>270</v>
      </c>
      <c r="C8" s="42"/>
      <c r="D8" s="41"/>
      <c r="E8" s="41"/>
      <c r="F8" s="41"/>
      <c r="G8" s="41"/>
      <c r="H8" s="41"/>
      <c r="K8" s="150"/>
      <c r="L8" s="151"/>
      <c r="M8" s="151"/>
      <c r="N8" s="397" t="s">
        <v>448</v>
      </c>
      <c r="O8" s="397" t="s">
        <v>449</v>
      </c>
      <c r="P8" s="114"/>
      <c r="Q8" s="570" t="s">
        <v>451</v>
      </c>
      <c r="R8" s="570" t="s">
        <v>452</v>
      </c>
      <c r="S8" s="570" t="s">
        <v>453</v>
      </c>
      <c r="T8" s="570" t="s">
        <v>454</v>
      </c>
      <c r="U8" s="570" t="s">
        <v>455</v>
      </c>
      <c r="V8" s="570" t="s">
        <v>456</v>
      </c>
      <c r="W8" s="570" t="s">
        <v>457</v>
      </c>
      <c r="X8" s="570"/>
      <c r="Y8" s="43"/>
      <c r="Z8" s="43"/>
      <c r="AA8" s="43"/>
      <c r="AB8" s="43"/>
      <c r="AC8" s="43"/>
      <c r="AD8" s="43"/>
      <c r="AE8" s="43"/>
      <c r="AF8" s="43"/>
    </row>
    <row r="9" spans="1:37" s="26" customFormat="1" ht="21" customHeight="1">
      <c r="B9" s="822" t="s">
        <v>80</v>
      </c>
      <c r="C9" s="823"/>
      <c r="D9" s="826"/>
      <c r="E9" s="827"/>
      <c r="F9" s="827"/>
      <c r="G9" s="827"/>
      <c r="H9" s="828"/>
      <c r="I9" s="270" t="s">
        <v>416</v>
      </c>
      <c r="J9" s="836"/>
      <c r="K9" s="836"/>
      <c r="L9" s="836"/>
      <c r="M9" s="151"/>
      <c r="N9" s="397" t="b">
        <v>0</v>
      </c>
      <c r="O9" s="383" t="b">
        <v>0</v>
      </c>
      <c r="P9" s="115"/>
      <c r="Q9" s="115"/>
      <c r="R9" s="115"/>
      <c r="S9" s="114"/>
      <c r="T9" s="114" t="b">
        <v>0</v>
      </c>
      <c r="U9" s="114"/>
      <c r="V9" s="114"/>
      <c r="W9" s="114" t="b">
        <v>0</v>
      </c>
      <c r="X9" s="114"/>
      <c r="Y9" s="43"/>
      <c r="Z9" s="43"/>
      <c r="AA9" s="43"/>
      <c r="AB9" s="43"/>
      <c r="AC9" s="43"/>
      <c r="AD9" s="43"/>
      <c r="AE9" s="43"/>
      <c r="AF9" s="43"/>
      <c r="AG9" s="43"/>
    </row>
    <row r="10" spans="1:37" s="31" customFormat="1" ht="25.5" customHeight="1">
      <c r="B10" s="824"/>
      <c r="C10" s="825"/>
      <c r="D10" s="829"/>
      <c r="E10" s="830"/>
      <c r="F10" s="830"/>
      <c r="G10" s="830"/>
      <c r="H10" s="831"/>
      <c r="I10" s="271" t="s">
        <v>337</v>
      </c>
      <c r="J10" s="837"/>
      <c r="K10" s="837"/>
      <c r="L10" s="837"/>
      <c r="M10" s="124"/>
      <c r="N10" s="383" t="str">
        <f>IF(N9=TRUE,"病院","")</f>
        <v/>
      </c>
      <c r="O10" s="383" t="str">
        <f>IF(O9=TRUE,"診療所","")</f>
        <v/>
      </c>
      <c r="P10" s="573"/>
      <c r="Q10" s="571" t="str">
        <f>IF(Q9=TRUE,"県北","")</f>
        <v/>
      </c>
      <c r="R10" s="571" t="str">
        <f>IF(R9=TRUE,"県中","")</f>
        <v/>
      </c>
      <c r="S10" s="571" t="str">
        <f>IF(S9=TRUE,"県南","")</f>
        <v/>
      </c>
      <c r="T10" s="571" t="str">
        <f>IF(T9=TRUE,"会津","")</f>
        <v/>
      </c>
      <c r="U10" s="571" t="str">
        <f>IF(U9=TRUE,"南会津","")</f>
        <v/>
      </c>
      <c r="V10" s="571" t="str">
        <f>IF(V9=TRUE,"相双","")</f>
        <v/>
      </c>
      <c r="W10" s="571" t="str">
        <f>IF(W9=TRUE,"郡山市","")</f>
        <v/>
      </c>
      <c r="X10" s="571" t="str">
        <f>IF(X9=TRUE,"いわき市","")</f>
        <v/>
      </c>
      <c r="Y10" s="34"/>
      <c r="Z10" s="34"/>
      <c r="AA10" s="34"/>
      <c r="AB10" s="34"/>
      <c r="AC10" s="34"/>
      <c r="AD10" s="34"/>
      <c r="AE10" s="34"/>
      <c r="AF10" s="34"/>
      <c r="AG10" s="34"/>
      <c r="AH10" s="34"/>
    </row>
    <row r="11" spans="1:37" s="31" customFormat="1" ht="19.5" customHeight="1">
      <c r="B11" s="758" t="s">
        <v>82</v>
      </c>
      <c r="C11" s="758"/>
      <c r="D11" s="846"/>
      <c r="E11" s="847"/>
      <c r="F11" s="847"/>
      <c r="G11" s="847"/>
      <c r="H11" s="848"/>
      <c r="I11" s="434" t="s">
        <v>81</v>
      </c>
      <c r="J11" s="837"/>
      <c r="K11" s="837"/>
      <c r="L11" s="837"/>
      <c r="M11" s="124"/>
      <c r="N11" s="683" t="str">
        <f>CONCATENATE(N10,O10)</f>
        <v/>
      </c>
      <c r="O11" s="684"/>
      <c r="P11" s="572"/>
      <c r="Q11" s="630" t="str">
        <f>CONCATENATE(Q10,R10,T10,S10,U10,V10,W10,X10)</f>
        <v/>
      </c>
      <c r="R11" s="630"/>
      <c r="S11" s="630"/>
      <c r="T11" s="630"/>
      <c r="U11" s="630"/>
      <c r="V11" s="630"/>
      <c r="W11" s="630"/>
      <c r="X11" s="630"/>
      <c r="Y11" s="34"/>
      <c r="Z11" s="34"/>
      <c r="AA11" s="34"/>
      <c r="AB11" s="34"/>
      <c r="AC11" s="34"/>
      <c r="AD11" s="34"/>
      <c r="AE11" s="34"/>
      <c r="AF11" s="34"/>
      <c r="AG11" s="34"/>
      <c r="AH11" s="34"/>
    </row>
    <row r="12" spans="1:37" s="31" customFormat="1" ht="19.5" customHeight="1">
      <c r="B12" s="758"/>
      <c r="C12" s="758"/>
      <c r="D12" s="849"/>
      <c r="E12" s="850"/>
      <c r="F12" s="850"/>
      <c r="G12" s="850"/>
      <c r="H12" s="851"/>
      <c r="I12" s="434" t="s">
        <v>338</v>
      </c>
      <c r="J12" s="837"/>
      <c r="K12" s="837"/>
      <c r="L12" s="837"/>
      <c r="M12" s="125"/>
      <c r="N12" s="125"/>
      <c r="O12" s="125"/>
      <c r="P12" s="125"/>
      <c r="Q12" s="125"/>
      <c r="R12" s="125"/>
      <c r="S12" s="125"/>
      <c r="T12" s="114"/>
      <c r="U12" s="114"/>
      <c r="V12" s="114"/>
      <c r="W12" s="114"/>
      <c r="X12" s="114"/>
      <c r="Y12" s="34"/>
      <c r="Z12" s="34"/>
      <c r="AA12" s="34"/>
      <c r="AB12" s="34"/>
      <c r="AC12" s="34"/>
      <c r="AD12" s="34"/>
      <c r="AE12" s="45"/>
      <c r="AF12" s="34"/>
      <c r="AG12" s="34"/>
      <c r="AH12" s="34"/>
    </row>
    <row r="13" spans="1:37" s="31" customFormat="1" ht="9" customHeight="1">
      <c r="B13" s="758" t="s">
        <v>240</v>
      </c>
      <c r="C13" s="702"/>
      <c r="D13" s="116"/>
      <c r="E13" s="90"/>
      <c r="F13" s="92"/>
      <c r="G13" s="92"/>
      <c r="H13" s="92"/>
      <c r="I13" s="92"/>
      <c r="J13" s="437"/>
      <c r="K13" s="838"/>
      <c r="L13" s="839"/>
      <c r="M13" s="688"/>
      <c r="N13" s="688"/>
      <c r="O13" s="688"/>
      <c r="P13" s="688"/>
      <c r="Q13" s="688"/>
      <c r="R13" s="688"/>
      <c r="S13" s="688"/>
      <c r="T13" s="688"/>
      <c r="U13" s="114"/>
      <c r="V13" s="114"/>
      <c r="W13" s="114"/>
      <c r="X13" s="114"/>
      <c r="Y13" s="34"/>
      <c r="Z13" s="34"/>
      <c r="AA13" s="34"/>
      <c r="AB13" s="34"/>
      <c r="AC13" s="34"/>
      <c r="AD13" s="34"/>
      <c r="AE13" s="34"/>
      <c r="AF13" s="121"/>
      <c r="AG13" s="114"/>
      <c r="AH13" s="114"/>
      <c r="AI13" s="114"/>
      <c r="AJ13" s="118"/>
      <c r="AK13" s="118"/>
    </row>
    <row r="14" spans="1:37" s="31" customFormat="1" ht="16.5" customHeight="1">
      <c r="B14" s="758"/>
      <c r="C14" s="702"/>
      <c r="D14" s="117"/>
      <c r="E14" s="91"/>
      <c r="F14" s="93"/>
      <c r="G14" s="93"/>
      <c r="H14" s="93"/>
      <c r="I14" s="93"/>
      <c r="J14" s="91"/>
      <c r="K14" s="840"/>
      <c r="L14" s="841"/>
      <c r="M14" s="358"/>
      <c r="N14" s="389"/>
      <c r="O14" s="389"/>
      <c r="P14" s="419"/>
      <c r="Q14" s="384"/>
      <c r="R14" s="384"/>
      <c r="S14" s="384"/>
      <c r="T14" s="384"/>
      <c r="U14" s="114"/>
      <c r="V14" s="114"/>
      <c r="W14" s="114"/>
      <c r="X14" s="114"/>
      <c r="Y14" s="34"/>
      <c r="Z14" s="34"/>
      <c r="AA14" s="34"/>
      <c r="AB14" s="34"/>
      <c r="AC14" s="34"/>
      <c r="AD14" s="34"/>
      <c r="AE14" s="34"/>
      <c r="AF14" s="114"/>
      <c r="AG14" s="114"/>
      <c r="AH14" s="114"/>
      <c r="AI14" s="114"/>
      <c r="AJ14" s="118"/>
      <c r="AK14" s="118"/>
    </row>
    <row r="15" spans="1:37" s="31" customFormat="1" ht="20.100000000000001" customHeight="1">
      <c r="B15" s="758" t="s">
        <v>83</v>
      </c>
      <c r="C15" s="758"/>
      <c r="D15" s="702" t="s">
        <v>339</v>
      </c>
      <c r="E15" s="712"/>
      <c r="F15" s="712"/>
      <c r="G15" s="703"/>
      <c r="H15" s="824" t="s">
        <v>340</v>
      </c>
      <c r="I15" s="842"/>
      <c r="J15" s="842"/>
      <c r="K15" s="842"/>
      <c r="L15" s="825"/>
      <c r="M15" s="162"/>
      <c r="N15" s="162"/>
      <c r="O15" s="389"/>
      <c r="P15" s="420"/>
      <c r="Q15" s="420"/>
      <c r="R15" s="420"/>
      <c r="S15" s="384"/>
      <c r="T15" s="385"/>
      <c r="U15" s="120"/>
      <c r="V15" s="120"/>
      <c r="W15" s="120"/>
      <c r="X15" s="120"/>
      <c r="Y15" s="46"/>
      <c r="Z15" s="46"/>
      <c r="AA15" s="46"/>
      <c r="AB15" s="34"/>
      <c r="AC15" s="34"/>
      <c r="AD15" s="34"/>
      <c r="AE15" s="34"/>
      <c r="AF15" s="114"/>
      <c r="AG15" s="114"/>
      <c r="AH15" s="114"/>
      <c r="AI15" s="114"/>
      <c r="AJ15" s="114"/>
      <c r="AK15" s="114"/>
    </row>
    <row r="16" spans="1:37" s="31" customFormat="1" ht="36" customHeight="1">
      <c r="B16" s="758"/>
      <c r="C16" s="758"/>
      <c r="D16" s="783"/>
      <c r="E16" s="784"/>
      <c r="F16" s="784"/>
      <c r="G16" s="785"/>
      <c r="H16" s="843"/>
      <c r="I16" s="840"/>
      <c r="J16" s="840"/>
      <c r="K16" s="840"/>
      <c r="L16" s="841"/>
      <c r="M16" s="162"/>
      <c r="N16" s="162"/>
      <c r="O16" s="389"/>
      <c r="P16" s="420"/>
      <c r="Q16" s="420"/>
      <c r="R16" s="420"/>
      <c r="S16" s="384"/>
      <c r="T16" s="384"/>
      <c r="U16" s="114"/>
      <c r="V16" s="114"/>
      <c r="W16" s="114"/>
      <c r="X16" s="114"/>
      <c r="Y16" s="34"/>
      <c r="Z16" s="34"/>
      <c r="AA16" s="34"/>
      <c r="AB16" s="34"/>
      <c r="AC16" s="34"/>
      <c r="AD16" s="34"/>
      <c r="AE16" s="34"/>
      <c r="AF16" s="114"/>
      <c r="AG16" s="114"/>
      <c r="AH16" s="114"/>
      <c r="AI16" s="114"/>
      <c r="AJ16" s="114"/>
      <c r="AK16" s="114"/>
    </row>
    <row r="17" spans="2:37" s="31" customFormat="1" ht="20.100000000000001" customHeight="1">
      <c r="B17" s="29"/>
      <c r="J17" s="31" t="s">
        <v>347</v>
      </c>
      <c r="L17" s="124"/>
      <c r="M17" s="150"/>
      <c r="N17" s="398"/>
      <c r="O17" s="124"/>
      <c r="P17" s="115"/>
      <c r="Q17" s="115"/>
      <c r="R17" s="115"/>
      <c r="S17" s="114"/>
      <c r="T17" s="114"/>
      <c r="U17" s="114"/>
      <c r="V17" s="114"/>
      <c r="W17" s="114"/>
      <c r="X17" s="114"/>
      <c r="Y17" s="34"/>
      <c r="Z17" s="34"/>
      <c r="AA17" s="34"/>
      <c r="AB17" s="34"/>
      <c r="AC17" s="34"/>
      <c r="AD17" s="34"/>
      <c r="AE17" s="34"/>
      <c r="AF17" s="114"/>
      <c r="AG17" s="114"/>
      <c r="AH17" s="114"/>
      <c r="AI17" s="114"/>
      <c r="AJ17" s="114"/>
      <c r="AK17" s="114"/>
    </row>
    <row r="18" spans="2:37" s="31" customFormat="1" ht="20.100000000000001" customHeight="1">
      <c r="C18" s="35"/>
      <c r="D18" s="32"/>
      <c r="E18" s="32"/>
      <c r="F18" s="32"/>
      <c r="G18" s="32"/>
      <c r="H18" s="32"/>
      <c r="I18" s="32"/>
      <c r="J18" s="32"/>
      <c r="K18" s="32"/>
      <c r="L18" s="150"/>
      <c r="M18" s="150"/>
      <c r="N18" s="398"/>
      <c r="O18" s="124"/>
      <c r="P18" s="159"/>
      <c r="Q18" s="159"/>
      <c r="R18" s="159"/>
      <c r="S18" s="114"/>
      <c r="T18" s="114"/>
      <c r="U18" s="114"/>
      <c r="V18" s="114"/>
      <c r="W18" s="114"/>
      <c r="X18" s="114"/>
      <c r="Y18" s="34"/>
      <c r="Z18" s="34"/>
      <c r="AA18" s="34"/>
      <c r="AB18" s="34"/>
      <c r="AC18" s="34"/>
      <c r="AD18" s="34"/>
      <c r="AE18" s="34"/>
      <c r="AF18" s="114"/>
      <c r="AG18" s="114"/>
      <c r="AH18" s="114"/>
      <c r="AI18" s="114"/>
      <c r="AJ18" s="114"/>
      <c r="AK18" s="114"/>
    </row>
    <row r="19" spans="2:37" s="31" customFormat="1" ht="8.25" customHeight="1">
      <c r="C19" s="35"/>
      <c r="D19" s="32"/>
      <c r="E19" s="32"/>
      <c r="F19" s="32"/>
      <c r="G19" s="32"/>
      <c r="H19" s="32"/>
      <c r="I19" s="32"/>
      <c r="J19" s="32"/>
      <c r="K19" s="32"/>
      <c r="L19" s="514"/>
      <c r="M19" s="514"/>
      <c r="N19" s="514"/>
      <c r="O19" s="515"/>
      <c r="P19" s="159"/>
      <c r="Q19" s="159"/>
      <c r="R19" s="159"/>
      <c r="S19" s="114"/>
      <c r="T19" s="114"/>
      <c r="U19" s="114"/>
      <c r="V19" s="114"/>
      <c r="W19" s="114"/>
      <c r="X19" s="114"/>
      <c r="Y19" s="34"/>
      <c r="Z19" s="34"/>
      <c r="AA19" s="34"/>
      <c r="AB19" s="34"/>
      <c r="AC19" s="34"/>
      <c r="AD19" s="34"/>
      <c r="AE19" s="34"/>
      <c r="AF19" s="114"/>
      <c r="AG19" s="114"/>
      <c r="AH19" s="114"/>
      <c r="AI19" s="114"/>
      <c r="AJ19" s="114"/>
      <c r="AK19" s="114"/>
    </row>
    <row r="20" spans="2:37" s="31" customFormat="1" ht="20.100000000000001" customHeight="1">
      <c r="B20" s="375" t="s">
        <v>622</v>
      </c>
      <c r="C20" s="561"/>
      <c r="D20" s="562"/>
      <c r="E20" s="562"/>
      <c r="F20" s="562"/>
      <c r="G20" s="562"/>
      <c r="H20" s="562"/>
      <c r="I20" s="562"/>
      <c r="J20" s="562"/>
      <c r="K20" s="562"/>
      <c r="L20" s="514"/>
      <c r="M20" s="514"/>
      <c r="N20" s="514"/>
      <c r="O20" s="515"/>
      <c r="P20" s="159"/>
      <c r="Q20" s="159"/>
      <c r="R20" s="159"/>
      <c r="S20" s="114"/>
      <c r="T20" s="114"/>
      <c r="U20" s="114"/>
      <c r="V20" s="114"/>
      <c r="W20" s="114"/>
      <c r="X20" s="114"/>
      <c r="Y20" s="34"/>
      <c r="Z20" s="34"/>
      <c r="AA20" s="34"/>
      <c r="AB20" s="34"/>
      <c r="AC20" s="34"/>
      <c r="AD20" s="34"/>
      <c r="AE20" s="34"/>
      <c r="AF20" s="114"/>
      <c r="AG20" s="114"/>
      <c r="AH20" s="114"/>
      <c r="AI20" s="114"/>
      <c r="AJ20" s="114"/>
      <c r="AK20" s="114"/>
    </row>
    <row r="21" spans="2:37" s="31" customFormat="1" ht="20.100000000000001" customHeight="1">
      <c r="B21" s="793" t="s">
        <v>624</v>
      </c>
      <c r="C21" s="793"/>
      <c r="D21" s="793"/>
      <c r="E21" s="793"/>
      <c r="F21" s="793"/>
      <c r="G21" s="793"/>
      <c r="H21" s="793"/>
      <c r="I21" s="793"/>
      <c r="J21" s="793"/>
      <c r="K21" s="793"/>
      <c r="L21" s="514"/>
      <c r="M21" s="514"/>
      <c r="N21" s="514"/>
      <c r="O21" s="515"/>
      <c r="P21" s="159"/>
      <c r="Q21" s="159"/>
      <c r="R21" s="159"/>
      <c r="S21" s="114"/>
      <c r="T21" s="114"/>
      <c r="U21" s="114"/>
      <c r="V21" s="114"/>
      <c r="W21" s="114"/>
      <c r="X21" s="114"/>
      <c r="Y21" s="34"/>
      <c r="Z21" s="34"/>
      <c r="AA21" s="34"/>
      <c r="AB21" s="34"/>
      <c r="AC21" s="34"/>
      <c r="AD21" s="34"/>
      <c r="AE21" s="34"/>
      <c r="AF21" s="114"/>
      <c r="AG21" s="114"/>
      <c r="AH21" s="114"/>
      <c r="AI21" s="114"/>
      <c r="AJ21" s="114"/>
      <c r="AK21" s="114"/>
    </row>
    <row r="22" spans="2:37" s="31" customFormat="1" ht="33.75" customHeight="1">
      <c r="B22" s="793"/>
      <c r="C22" s="793"/>
      <c r="D22" s="793"/>
      <c r="E22" s="793"/>
      <c r="F22" s="793"/>
      <c r="G22" s="793"/>
      <c r="H22" s="793"/>
      <c r="I22" s="793"/>
      <c r="J22" s="793"/>
      <c r="K22" s="793"/>
      <c r="L22" s="514"/>
      <c r="M22" s="514"/>
      <c r="N22" s="514"/>
      <c r="O22" s="515"/>
      <c r="P22" s="159"/>
      <c r="Q22" s="159"/>
      <c r="R22" s="159"/>
      <c r="S22" s="114"/>
      <c r="T22" s="114"/>
      <c r="U22" s="114"/>
      <c r="V22" s="114"/>
      <c r="W22" s="114"/>
      <c r="X22" s="114"/>
      <c r="Y22" s="34"/>
      <c r="Z22" s="34"/>
      <c r="AA22" s="34"/>
      <c r="AB22" s="34"/>
      <c r="AC22" s="34"/>
      <c r="AD22" s="34"/>
      <c r="AE22" s="34"/>
      <c r="AF22" s="114"/>
      <c r="AG22" s="114"/>
      <c r="AH22" s="114"/>
      <c r="AI22" s="114"/>
      <c r="AJ22" s="114"/>
      <c r="AK22" s="114"/>
    </row>
    <row r="23" spans="2:37" s="31" customFormat="1" ht="20.100000000000001" customHeight="1">
      <c r="B23" s="758" t="s">
        <v>623</v>
      </c>
      <c r="C23" s="758"/>
      <c r="D23" s="758"/>
      <c r="E23" s="537"/>
      <c r="F23" s="537"/>
      <c r="G23" s="537"/>
      <c r="H23" s="537"/>
      <c r="I23" s="537"/>
      <c r="J23" s="537"/>
      <c r="K23" s="537"/>
      <c r="L23" s="514"/>
      <c r="M23" s="514"/>
      <c r="N23" s="514"/>
      <c r="O23" s="515"/>
      <c r="P23" s="159"/>
      <c r="Q23" s="159"/>
      <c r="R23" s="159"/>
      <c r="S23" s="114"/>
      <c r="T23" s="114"/>
      <c r="U23" s="114"/>
      <c r="V23" s="114"/>
      <c r="W23" s="114"/>
      <c r="X23" s="114"/>
      <c r="Y23" s="34"/>
      <c r="Z23" s="34"/>
      <c r="AA23" s="34"/>
      <c r="AB23" s="34"/>
      <c r="AC23" s="34"/>
      <c r="AD23" s="34"/>
      <c r="AE23" s="34"/>
      <c r="AF23" s="114"/>
      <c r="AG23" s="114"/>
      <c r="AH23" s="114"/>
      <c r="AI23" s="114"/>
      <c r="AJ23" s="114"/>
      <c r="AK23" s="114"/>
    </row>
    <row r="24" spans="2:37" ht="21" customHeight="1">
      <c r="B24" s="794"/>
      <c r="C24" s="794"/>
      <c r="D24" s="794"/>
      <c r="E24" s="24"/>
      <c r="F24" s="24"/>
      <c r="G24" s="24"/>
      <c r="H24" s="24"/>
      <c r="AF24" s="118"/>
      <c r="AG24" s="118"/>
      <c r="AH24" s="118"/>
      <c r="AI24" s="118"/>
      <c r="AJ24" s="118"/>
      <c r="AK24" s="118"/>
    </row>
    <row r="25" spans="2:37" ht="21" customHeight="1">
      <c r="B25" s="24"/>
      <c r="C25" s="24"/>
      <c r="D25" s="24"/>
      <c r="E25" s="24"/>
      <c r="F25" s="24"/>
      <c r="G25" s="24"/>
      <c r="H25" s="24"/>
      <c r="L25" s="514"/>
      <c r="M25" s="514"/>
      <c r="N25" s="514"/>
      <c r="O25" s="514"/>
      <c r="AF25" s="118"/>
      <c r="AG25" s="118"/>
      <c r="AH25" s="118"/>
      <c r="AI25" s="118"/>
      <c r="AJ25" s="118"/>
      <c r="AK25" s="118"/>
    </row>
    <row r="26" spans="2:37" s="26" customFormat="1" ht="26.25" customHeight="1">
      <c r="B26" s="24" t="s">
        <v>299</v>
      </c>
      <c r="C26" s="24"/>
      <c r="D26" s="24"/>
      <c r="E26" s="24"/>
      <c r="F26" s="24"/>
      <c r="G26" s="24"/>
      <c r="H26" s="24"/>
      <c r="L26" s="150"/>
      <c r="M26" s="150"/>
      <c r="N26" s="398"/>
      <c r="O26" s="398"/>
      <c r="P26" s="114"/>
      <c r="Q26" s="162"/>
      <c r="R26" s="162"/>
      <c r="S26" s="162"/>
      <c r="T26" s="162"/>
      <c r="U26" s="119"/>
      <c r="V26" s="119"/>
      <c r="W26" s="398"/>
      <c r="X26" s="398"/>
      <c r="Y26" s="44"/>
      <c r="Z26" s="44"/>
      <c r="AA26" s="43"/>
      <c r="AB26" s="43"/>
      <c r="AC26" s="43"/>
      <c r="AD26" s="43"/>
      <c r="AE26" s="43"/>
      <c r="AF26" s="114"/>
      <c r="AG26" s="114"/>
      <c r="AH26" s="118"/>
      <c r="AI26" s="118"/>
      <c r="AJ26" s="118"/>
      <c r="AK26" s="118"/>
    </row>
    <row r="27" spans="2:37" s="63" customFormat="1" ht="42.75" customHeight="1">
      <c r="B27" s="800" t="s">
        <v>620</v>
      </c>
      <c r="C27" s="800"/>
      <c r="D27" s="800"/>
      <c r="E27" s="800"/>
      <c r="F27" s="800"/>
      <c r="G27" s="800"/>
      <c r="H27" s="800"/>
      <c r="I27" s="800"/>
      <c r="J27" s="800"/>
      <c r="K27" s="800"/>
      <c r="L27" s="124"/>
      <c r="M27" s="124"/>
      <c r="N27" s="124"/>
      <c r="O27" s="124"/>
      <c r="P27" s="115"/>
      <c r="Q27" s="389"/>
      <c r="R27" s="389"/>
      <c r="S27" s="389"/>
      <c r="T27" s="389"/>
      <c r="U27" s="120"/>
      <c r="V27" s="120"/>
      <c r="W27" s="120"/>
      <c r="X27" s="402"/>
      <c r="Y27" s="88"/>
      <c r="Z27" s="88"/>
      <c r="AA27" s="36"/>
      <c r="AB27" s="36"/>
      <c r="AC27" s="36"/>
      <c r="AD27" s="36"/>
      <c r="AE27" s="36"/>
      <c r="AF27" s="114"/>
      <c r="AG27" s="114"/>
      <c r="AH27" s="115"/>
      <c r="AI27" s="115"/>
      <c r="AJ27" s="115"/>
      <c r="AK27" s="115"/>
    </row>
    <row r="28" spans="2:37" s="25" customFormat="1" ht="29.25" customHeight="1">
      <c r="B28" s="800"/>
      <c r="C28" s="800"/>
      <c r="D28" s="800"/>
      <c r="E28" s="800"/>
      <c r="F28" s="800"/>
      <c r="G28" s="800"/>
      <c r="H28" s="800"/>
      <c r="I28" s="800"/>
      <c r="J28" s="800"/>
      <c r="K28" s="800"/>
      <c r="L28" s="150"/>
      <c r="M28" s="150"/>
      <c r="N28" s="398" t="s">
        <v>458</v>
      </c>
      <c r="O28" s="398"/>
      <c r="P28" s="114"/>
      <c r="Q28" s="162"/>
      <c r="R28" s="162" t="s">
        <v>462</v>
      </c>
      <c r="S28" s="162"/>
      <c r="T28" s="162"/>
      <c r="U28" s="114"/>
      <c r="V28" s="119"/>
      <c r="W28" s="119"/>
      <c r="X28" s="119"/>
      <c r="Y28" s="36"/>
      <c r="Z28" s="65"/>
      <c r="AA28" s="65"/>
      <c r="AB28" s="36"/>
      <c r="AC28" s="36"/>
      <c r="AD28" s="36"/>
      <c r="AE28" s="65"/>
      <c r="AF28" s="119"/>
      <c r="AG28" s="119"/>
      <c r="AH28" s="119"/>
      <c r="AI28" s="114"/>
      <c r="AJ28" s="114"/>
      <c r="AK28" s="114"/>
    </row>
    <row r="29" spans="2:37" s="25" customFormat="1" ht="19.5" customHeight="1">
      <c r="B29" s="801" t="s">
        <v>267</v>
      </c>
      <c r="C29" s="802"/>
      <c r="D29" s="802"/>
      <c r="E29" s="803"/>
      <c r="F29" s="212"/>
      <c r="G29" s="212"/>
      <c r="H29" s="212"/>
      <c r="I29" s="801" t="s">
        <v>92</v>
      </c>
      <c r="J29" s="802"/>
      <c r="K29" s="803"/>
      <c r="L29" s="125"/>
      <c r="M29" s="150"/>
      <c r="N29" s="397" t="s">
        <v>459</v>
      </c>
      <c r="O29" s="397" t="s">
        <v>460</v>
      </c>
      <c r="P29" s="397" t="s">
        <v>461</v>
      </c>
      <c r="Q29" s="162"/>
      <c r="R29" s="399" t="s">
        <v>464</v>
      </c>
      <c r="S29" s="399" t="s">
        <v>466</v>
      </c>
      <c r="T29" s="162"/>
      <c r="U29" s="114"/>
      <c r="V29" s="114"/>
      <c r="W29" s="114"/>
      <c r="X29" s="114"/>
      <c r="Y29" s="36"/>
      <c r="Z29" s="36"/>
      <c r="AA29" s="36"/>
      <c r="AB29" s="36"/>
      <c r="AC29" s="36"/>
      <c r="AD29" s="36"/>
      <c r="AE29" s="36"/>
      <c r="AF29" s="36"/>
      <c r="AG29" s="36"/>
      <c r="AH29" s="36"/>
      <c r="AI29" s="36"/>
      <c r="AJ29" s="36"/>
      <c r="AK29" s="36"/>
    </row>
    <row r="30" spans="2:37" s="25" customFormat="1" ht="21" customHeight="1">
      <c r="B30" s="97"/>
      <c r="C30" s="98"/>
      <c r="D30" s="98"/>
      <c r="E30" s="188"/>
      <c r="F30" s="110"/>
      <c r="G30" s="225" t="s">
        <v>305</v>
      </c>
      <c r="H30" s="225"/>
      <c r="I30" s="832"/>
      <c r="J30" s="833"/>
      <c r="K30" s="834"/>
      <c r="L30" s="124"/>
      <c r="M30" s="150"/>
      <c r="N30" s="399" t="b">
        <v>0</v>
      </c>
      <c r="O30" s="399" t="b">
        <v>0</v>
      </c>
      <c r="P30" s="399" t="b">
        <v>0</v>
      </c>
      <c r="Q30" s="162"/>
      <c r="R30" s="399" t="b">
        <v>0</v>
      </c>
      <c r="S30" s="399" t="b">
        <v>0</v>
      </c>
      <c r="T30" s="162"/>
      <c r="U30" s="114"/>
      <c r="V30" s="114"/>
      <c r="W30" s="114"/>
      <c r="X30" s="114"/>
      <c r="Y30" s="36"/>
      <c r="Z30" s="36"/>
      <c r="AA30" s="36"/>
      <c r="AB30" s="36"/>
      <c r="AC30" s="36"/>
      <c r="AD30" s="36"/>
      <c r="AE30" s="36"/>
      <c r="AF30" s="36"/>
      <c r="AG30" s="36"/>
    </row>
    <row r="31" spans="2:37" s="25" customFormat="1" ht="18" customHeight="1">
      <c r="I31" s="36"/>
      <c r="J31" s="772" t="s">
        <v>300</v>
      </c>
      <c r="K31" s="168"/>
      <c r="L31" s="150"/>
      <c r="M31" s="144"/>
      <c r="N31" s="388" t="str">
        <f>IF(N30=TRUE,"有","")</f>
        <v/>
      </c>
      <c r="O31" s="399" t="str">
        <f>IF(O30=TRUE,"無","")</f>
        <v/>
      </c>
      <c r="P31" s="388" t="str">
        <f>IF(P30=TRUE,"無","")</f>
        <v/>
      </c>
      <c r="Q31" s="390" t="str">
        <f>IF(Q30=TRUE,"有","")</f>
        <v/>
      </c>
      <c r="R31" s="399" t="str">
        <f>IF(R30=TRUE,"Ⅰ","")</f>
        <v/>
      </c>
      <c r="S31" s="399" t="str">
        <f>IF(S30=TRUE,"Ⅱ","")</f>
        <v/>
      </c>
      <c r="T31" s="162"/>
      <c r="U31" s="114"/>
      <c r="V31" s="114"/>
      <c r="W31" s="114"/>
      <c r="X31" s="114"/>
      <c r="Y31" s="36"/>
      <c r="Z31" s="36"/>
      <c r="AA31" s="36"/>
      <c r="AB31" s="36"/>
      <c r="AC31" s="36"/>
      <c r="AD31" s="36"/>
      <c r="AE31" s="36"/>
      <c r="AF31" s="36"/>
      <c r="AG31" s="36"/>
    </row>
    <row r="32" spans="2:37" s="25" customFormat="1" ht="15" customHeight="1">
      <c r="I32" s="62"/>
      <c r="J32" s="772"/>
      <c r="K32" s="169"/>
      <c r="L32" s="150"/>
      <c r="M32" s="150"/>
      <c r="N32" s="634" t="str">
        <f>CONCATENATE(N31,O31,P31)</f>
        <v/>
      </c>
      <c r="O32" s="634"/>
      <c r="P32" s="634"/>
      <c r="Q32" s="391"/>
      <c r="R32" s="704" t="str">
        <f>CONCATENATE(R31,S31)</f>
        <v/>
      </c>
      <c r="S32" s="705"/>
      <c r="T32" s="162"/>
      <c r="U32" s="114"/>
      <c r="V32" s="114"/>
      <c r="W32" s="114"/>
      <c r="X32" s="114"/>
      <c r="Y32" s="36"/>
      <c r="Z32" s="36"/>
      <c r="AA32" s="36"/>
      <c r="AB32" s="36"/>
      <c r="AC32" s="36"/>
      <c r="AD32" s="36"/>
      <c r="AE32" s="36"/>
      <c r="AF32" s="36"/>
      <c r="AG32" s="36"/>
    </row>
    <row r="33" spans="1:33" s="25" customFormat="1" ht="20.100000000000001" customHeight="1">
      <c r="I33" s="758" t="s">
        <v>611</v>
      </c>
      <c r="J33" s="758"/>
      <c r="K33" s="758"/>
      <c r="L33" s="150"/>
      <c r="M33" s="150"/>
      <c r="N33" s="398"/>
      <c r="O33" s="398"/>
      <c r="P33" s="114"/>
      <c r="Q33" s="162"/>
      <c r="R33" s="162"/>
      <c r="S33" s="162"/>
      <c r="T33" s="162"/>
      <c r="U33" s="114"/>
      <c r="V33" s="114"/>
      <c r="W33" s="114"/>
      <c r="X33" s="114"/>
      <c r="Y33" s="36"/>
      <c r="Z33" s="36"/>
      <c r="AA33" s="36"/>
      <c r="AB33" s="36"/>
      <c r="AC33" s="36"/>
      <c r="AD33" s="36"/>
      <c r="AE33" s="36"/>
      <c r="AF33" s="36"/>
      <c r="AG33" s="36"/>
    </row>
    <row r="34" spans="1:33" s="25" customFormat="1" ht="21" customHeight="1">
      <c r="B34" s="27"/>
      <c r="C34" s="140"/>
      <c r="D34" s="140"/>
      <c r="E34" s="140"/>
      <c r="F34" s="140"/>
      <c r="G34" s="140"/>
      <c r="H34" s="140"/>
      <c r="I34" s="794"/>
      <c r="J34" s="794"/>
      <c r="K34" s="794"/>
      <c r="L34" s="150"/>
      <c r="M34" s="150"/>
      <c r="N34" s="165" t="s">
        <v>468</v>
      </c>
      <c r="O34" s="398"/>
      <c r="P34" s="114"/>
      <c r="Q34" s="162"/>
      <c r="R34" s="162"/>
      <c r="S34" s="162"/>
      <c r="T34" s="162"/>
      <c r="U34" s="114"/>
      <c r="V34" s="114"/>
      <c r="W34" s="114"/>
      <c r="X34" s="114"/>
      <c r="Y34" s="36"/>
      <c r="Z34" s="36"/>
      <c r="AA34" s="36"/>
      <c r="AB34" s="36"/>
      <c r="AC34" s="36"/>
      <c r="AD34" s="36"/>
      <c r="AE34" s="36"/>
      <c r="AF34" s="36"/>
      <c r="AG34" s="36"/>
    </row>
    <row r="35" spans="1:33" s="25" customFormat="1" ht="14.25" customHeight="1">
      <c r="C35" s="140"/>
      <c r="D35" s="140"/>
      <c r="E35" s="140"/>
      <c r="F35" s="140"/>
      <c r="G35" s="140"/>
      <c r="H35" s="140"/>
      <c r="I35" s="89"/>
      <c r="J35" s="63"/>
      <c r="L35" s="150"/>
      <c r="M35" s="150"/>
      <c r="N35" s="383" t="s">
        <v>463</v>
      </c>
      <c r="O35" s="397" t="s">
        <v>465</v>
      </c>
      <c r="P35" s="114"/>
      <c r="Q35" s="162"/>
      <c r="R35" s="162"/>
      <c r="S35" s="162"/>
      <c r="T35" s="162"/>
      <c r="U35" s="119"/>
      <c r="V35" s="119"/>
      <c r="W35" s="114"/>
      <c r="X35" s="114"/>
      <c r="Y35" s="36"/>
      <c r="Z35" s="36"/>
      <c r="AA35" s="36"/>
      <c r="AB35" s="36"/>
      <c r="AC35" s="36"/>
      <c r="AD35" s="36"/>
      <c r="AE35" s="36"/>
      <c r="AF35" s="36"/>
      <c r="AG35" s="36"/>
    </row>
    <row r="36" spans="1:33" s="25" customFormat="1" ht="18.75" customHeight="1">
      <c r="A36" s="1"/>
      <c r="B36" s="109" t="s">
        <v>621</v>
      </c>
      <c r="C36" s="141"/>
      <c r="D36" s="141"/>
      <c r="E36" s="141"/>
      <c r="F36" s="23"/>
      <c r="G36" s="23"/>
      <c r="H36" s="23"/>
      <c r="I36" s="63"/>
      <c r="K36" s="150"/>
      <c r="L36" s="150"/>
      <c r="M36" s="150"/>
      <c r="N36" s="397" t="b">
        <v>0</v>
      </c>
      <c r="O36" s="397" t="b">
        <v>0</v>
      </c>
      <c r="P36" s="114"/>
      <c r="Q36" s="162"/>
      <c r="R36" s="162"/>
      <c r="S36" s="162"/>
      <c r="T36" s="162"/>
      <c r="U36" s="114"/>
      <c r="V36" s="114"/>
      <c r="W36" s="114"/>
      <c r="X36" s="114"/>
      <c r="Y36" s="36"/>
      <c r="Z36" s="36"/>
      <c r="AA36" s="36"/>
      <c r="AB36" s="36"/>
      <c r="AC36" s="36"/>
      <c r="AD36" s="36"/>
    </row>
    <row r="37" spans="1:33" s="25" customFormat="1" ht="21" customHeight="1">
      <c r="A37" s="1"/>
      <c r="B37" s="1" t="s">
        <v>271</v>
      </c>
      <c r="C37" s="24"/>
      <c r="D37" s="1"/>
      <c r="E37" s="1"/>
      <c r="F37" s="60"/>
      <c r="G37" s="60"/>
      <c r="H37" s="60"/>
      <c r="I37" s="60"/>
      <c r="K37" s="150"/>
      <c r="L37" s="150"/>
      <c r="M37" s="150"/>
      <c r="N37" s="397" t="str">
        <f>IF(N36=TRUE,"Ⅰ","")</f>
        <v/>
      </c>
      <c r="O37" s="397" t="str">
        <f>IF(O36=TRUE,"Ⅱ","")</f>
        <v/>
      </c>
      <c r="P37" s="114"/>
      <c r="Q37" s="119"/>
      <c r="R37" s="119"/>
      <c r="S37" s="119"/>
      <c r="T37" s="114"/>
      <c r="U37" s="114"/>
      <c r="V37" s="114"/>
      <c r="W37" s="114"/>
      <c r="X37" s="114"/>
      <c r="Y37" s="36"/>
      <c r="Z37" s="36"/>
      <c r="AA37" s="36"/>
      <c r="AB37" s="36"/>
      <c r="AC37" s="36"/>
      <c r="AD37" s="36"/>
    </row>
    <row r="38" spans="1:33" s="25" customFormat="1" ht="20.100000000000001" customHeight="1">
      <c r="B38" s="702" t="s">
        <v>93</v>
      </c>
      <c r="C38" s="712"/>
      <c r="D38" s="712"/>
      <c r="E38" s="712"/>
      <c r="F38" s="703"/>
      <c r="G38" s="61"/>
      <c r="H38" s="61"/>
      <c r="I38" s="61"/>
      <c r="K38" s="150"/>
      <c r="L38" s="150"/>
      <c r="M38" s="150"/>
      <c r="N38" s="631" t="str">
        <f>CONCATENATE(N37,O37)</f>
        <v/>
      </c>
      <c r="O38" s="633"/>
      <c r="P38" s="114"/>
      <c r="Q38" s="398"/>
      <c r="R38" s="398"/>
      <c r="S38" s="398"/>
      <c r="T38" s="114"/>
      <c r="U38" s="114"/>
      <c r="V38" s="114"/>
      <c r="W38" s="114"/>
      <c r="X38" s="114"/>
      <c r="Y38" s="36"/>
      <c r="Z38" s="36"/>
      <c r="AA38" s="36"/>
      <c r="AB38" s="36"/>
      <c r="AC38" s="36"/>
      <c r="AD38" s="36"/>
    </row>
    <row r="39" spans="1:33" s="25" customFormat="1" ht="21" customHeight="1">
      <c r="B39" s="182"/>
      <c r="C39" s="91"/>
      <c r="D39" s="91"/>
      <c r="E39" s="255"/>
      <c r="F39" s="241"/>
      <c r="G39" s="63"/>
      <c r="H39" s="61"/>
      <c r="I39" s="61"/>
      <c r="K39" s="150"/>
      <c r="L39" s="698"/>
      <c r="M39" s="698"/>
      <c r="N39" s="114"/>
      <c r="O39" s="114"/>
      <c r="P39" s="114"/>
      <c r="Q39" s="114"/>
      <c r="R39" s="114"/>
      <c r="S39" s="114"/>
      <c r="T39" s="114"/>
      <c r="U39" s="114"/>
      <c r="V39" s="114"/>
      <c r="W39" s="114"/>
      <c r="X39" s="114"/>
      <c r="Y39" s="36"/>
      <c r="Z39" s="36"/>
      <c r="AA39" s="36"/>
      <c r="AB39" s="36"/>
      <c r="AC39" s="36"/>
      <c r="AD39" s="36"/>
      <c r="AE39" s="36"/>
      <c r="AF39" s="36"/>
    </row>
    <row r="40" spans="1:33" s="25" customFormat="1" ht="29.25" customHeight="1">
      <c r="I40" s="60"/>
      <c r="J40" s="60"/>
      <c r="K40" s="60"/>
      <c r="L40" s="150"/>
      <c r="M40" s="150"/>
      <c r="N40" s="144"/>
      <c r="O40" s="144"/>
      <c r="P40" s="114"/>
      <c r="Q40" s="114"/>
      <c r="R40" s="114"/>
      <c r="S40" s="122"/>
      <c r="T40" s="122"/>
      <c r="U40" s="122"/>
      <c r="V40" s="122"/>
      <c r="W40" s="114"/>
      <c r="X40" s="114"/>
      <c r="Y40" s="36"/>
      <c r="Z40" s="36"/>
      <c r="AA40" s="36"/>
      <c r="AB40" s="36"/>
      <c r="AC40" s="36"/>
      <c r="AD40" s="36"/>
      <c r="AE40" s="36"/>
      <c r="AF40" s="36"/>
    </row>
    <row r="41" spans="1:33" s="25" customFormat="1" ht="18.75" customHeight="1">
      <c r="B41" s="1" t="s">
        <v>343</v>
      </c>
      <c r="H41" s="60"/>
      <c r="I41" s="60"/>
      <c r="J41" s="60"/>
      <c r="K41" s="150"/>
      <c r="L41" s="150"/>
      <c r="M41" s="150"/>
      <c r="N41" s="398" t="s">
        <v>471</v>
      </c>
      <c r="O41" s="398"/>
      <c r="P41" s="398"/>
      <c r="Q41" s="114"/>
      <c r="R41" s="114"/>
      <c r="S41" s="114"/>
      <c r="T41" s="114"/>
      <c r="U41" s="114"/>
      <c r="V41" s="114"/>
      <c r="W41" s="114"/>
      <c r="X41" s="114"/>
      <c r="Y41" s="36"/>
      <c r="Z41" s="36"/>
      <c r="AA41" s="36"/>
      <c r="AB41" s="36"/>
      <c r="AC41" s="36"/>
      <c r="AD41" s="36"/>
      <c r="AE41" s="36"/>
      <c r="AF41" s="36"/>
    </row>
    <row r="42" spans="1:33" s="25" customFormat="1" ht="19.5" customHeight="1">
      <c r="B42" s="702" t="s">
        <v>341</v>
      </c>
      <c r="C42" s="712"/>
      <c r="D42" s="712"/>
      <c r="E42" s="712"/>
      <c r="F42" s="703"/>
      <c r="G42" s="256"/>
      <c r="K42" s="150"/>
      <c r="L42" s="150"/>
      <c r="M42" s="150"/>
      <c r="N42" s="397" t="s">
        <v>459</v>
      </c>
      <c r="O42" s="397" t="s">
        <v>460</v>
      </c>
      <c r="P42" s="397" t="s">
        <v>461</v>
      </c>
      <c r="Q42" s="114"/>
      <c r="R42" s="114"/>
      <c r="S42" s="114"/>
      <c r="T42" s="114"/>
      <c r="U42" s="114"/>
      <c r="V42" s="114"/>
      <c r="W42" s="114"/>
      <c r="X42" s="114"/>
      <c r="Y42" s="36"/>
      <c r="Z42" s="36"/>
      <c r="AA42" s="36"/>
      <c r="AB42" s="36"/>
      <c r="AC42" s="36"/>
      <c r="AD42" s="36"/>
      <c r="AE42" s="36"/>
    </row>
    <row r="43" spans="1:33" s="25" customFormat="1" ht="27.75" customHeight="1">
      <c r="B43" s="795"/>
      <c r="C43" s="796"/>
      <c r="D43" s="796"/>
      <c r="E43" s="796"/>
      <c r="F43" s="797"/>
      <c r="G43" s="798" t="s">
        <v>437</v>
      </c>
      <c r="H43" s="799"/>
      <c r="I43" s="799"/>
      <c r="J43" s="799"/>
      <c r="K43" s="799"/>
      <c r="L43" s="356"/>
      <c r="M43" s="356"/>
      <c r="N43" s="399"/>
      <c r="O43" s="399"/>
      <c r="P43" s="399" t="b">
        <v>0</v>
      </c>
      <c r="Q43" s="114"/>
      <c r="R43" s="114"/>
      <c r="S43" s="114"/>
      <c r="T43" s="114"/>
      <c r="U43" s="114"/>
      <c r="V43" s="114"/>
      <c r="W43" s="114"/>
      <c r="X43" s="114"/>
      <c r="Y43" s="36"/>
      <c r="Z43" s="36"/>
      <c r="AA43" s="36"/>
      <c r="AB43" s="36"/>
      <c r="AC43" s="36"/>
      <c r="AD43" s="36"/>
      <c r="AE43" s="36"/>
    </row>
    <row r="44" spans="1:33" s="25" customFormat="1" ht="13.5" customHeight="1">
      <c r="L44" s="150"/>
      <c r="M44" s="150"/>
      <c r="N44" s="399" t="str">
        <f>IF(N43=TRUE,"取得済","")</f>
        <v/>
      </c>
      <c r="O44" s="399" t="str">
        <f>IF(O43=TRUE,"取得予定","")</f>
        <v/>
      </c>
      <c r="P44" s="399" t="str">
        <f>IF(P43=TRUE,"取得予定なし","")</f>
        <v/>
      </c>
      <c r="Q44" s="114"/>
      <c r="R44" s="114"/>
      <c r="S44" s="114"/>
      <c r="T44" s="114"/>
      <c r="U44" s="114"/>
      <c r="V44" s="114"/>
      <c r="W44" s="114"/>
      <c r="X44" s="114"/>
      <c r="Y44" s="36"/>
      <c r="Z44" s="36"/>
      <c r="AA44" s="36"/>
      <c r="AB44" s="36"/>
      <c r="AC44" s="36"/>
      <c r="AD44" s="36"/>
      <c r="AE44" s="36"/>
      <c r="AF44" s="36"/>
      <c r="AG44" s="36"/>
    </row>
    <row r="45" spans="1:33" s="25" customFormat="1" ht="15" customHeight="1">
      <c r="L45" s="174"/>
      <c r="M45" s="174"/>
      <c r="N45" s="634" t="str">
        <f>CONCATENATE(N44,O44,P44)</f>
        <v/>
      </c>
      <c r="O45" s="634"/>
      <c r="P45" s="634"/>
      <c r="Q45" s="114"/>
      <c r="R45" s="114"/>
      <c r="S45" s="114"/>
      <c r="T45" s="114"/>
      <c r="U45" s="114"/>
      <c r="V45" s="114"/>
      <c r="W45" s="114"/>
      <c r="X45" s="114"/>
      <c r="Y45" s="36"/>
      <c r="Z45" s="36"/>
      <c r="AA45" s="36"/>
      <c r="AB45" s="36"/>
      <c r="AC45" s="36"/>
      <c r="AD45" s="36"/>
      <c r="AE45" s="36"/>
      <c r="AF45" s="36"/>
      <c r="AG45" s="36"/>
    </row>
    <row r="46" spans="1:33" s="25" customFormat="1" ht="13.5" customHeight="1">
      <c r="L46" s="174"/>
      <c r="M46" s="174"/>
      <c r="N46" s="398"/>
      <c r="O46" s="398"/>
      <c r="P46" s="114"/>
      <c r="Q46" s="114"/>
      <c r="R46" s="114"/>
      <c r="S46" s="114"/>
      <c r="T46" s="114"/>
      <c r="U46" s="114"/>
      <c r="V46" s="114"/>
      <c r="W46" s="114"/>
      <c r="X46" s="114"/>
      <c r="Y46" s="36"/>
      <c r="Z46" s="36"/>
      <c r="AA46" s="36"/>
      <c r="AB46" s="36"/>
      <c r="AC46" s="36"/>
      <c r="AD46" s="36"/>
      <c r="AE46" s="36"/>
      <c r="AF46" s="36"/>
      <c r="AG46" s="36"/>
    </row>
    <row r="47" spans="1:33" s="31" customFormat="1" ht="30" customHeight="1">
      <c r="B47" s="394" t="s">
        <v>529</v>
      </c>
      <c r="C47" s="32"/>
      <c r="K47" s="150"/>
      <c r="L47" s="150"/>
      <c r="M47" s="150"/>
      <c r="N47" s="398"/>
      <c r="O47" s="398"/>
      <c r="P47" s="114"/>
      <c r="Q47" s="114"/>
      <c r="R47" s="114"/>
      <c r="S47" s="114"/>
      <c r="T47" s="114"/>
      <c r="U47" s="114"/>
      <c r="V47" s="114"/>
      <c r="W47" s="114"/>
      <c r="X47" s="114"/>
      <c r="Y47" s="34"/>
      <c r="Z47" s="34"/>
      <c r="AA47" s="34"/>
      <c r="AB47" s="34"/>
      <c r="AC47" s="34"/>
      <c r="AD47" s="34"/>
    </row>
    <row r="48" spans="1:33" s="31" customFormat="1" ht="13.5" customHeight="1">
      <c r="K48" s="150"/>
      <c r="L48" s="150"/>
      <c r="M48" s="150"/>
      <c r="N48" s="398"/>
      <c r="O48" s="114"/>
      <c r="P48" s="114"/>
      <c r="Q48" s="114"/>
      <c r="R48" s="114"/>
      <c r="S48" s="114"/>
      <c r="T48" s="114"/>
      <c r="U48" s="114"/>
      <c r="V48" s="114"/>
      <c r="W48" s="114"/>
      <c r="X48" s="114"/>
      <c r="Y48" s="34"/>
      <c r="Z48" s="34"/>
      <c r="AA48" s="34"/>
      <c r="AB48" s="34"/>
      <c r="AC48" s="34"/>
      <c r="AD48" s="34"/>
    </row>
    <row r="49" spans="1:30" s="31" customFormat="1" ht="30" customHeight="1">
      <c r="B49" s="24" t="s">
        <v>6</v>
      </c>
      <c r="C49" s="24"/>
      <c r="D49" s="24"/>
      <c r="E49" s="24"/>
      <c r="F49" s="24"/>
      <c r="I49" s="206"/>
      <c r="J49" s="206"/>
      <c r="K49" s="173"/>
      <c r="L49" s="150"/>
      <c r="M49" s="150"/>
      <c r="N49" s="119" t="s">
        <v>475</v>
      </c>
      <c r="O49" s="114"/>
      <c r="P49" s="114"/>
      <c r="Q49" s="114"/>
      <c r="R49" s="114" t="s">
        <v>479</v>
      </c>
      <c r="S49" s="114"/>
      <c r="T49" s="114"/>
      <c r="U49" s="114"/>
      <c r="V49" s="114"/>
      <c r="W49" s="114"/>
      <c r="X49" s="114"/>
      <c r="Y49" s="34"/>
      <c r="Z49" s="34"/>
      <c r="AA49" s="34"/>
      <c r="AB49" s="34"/>
      <c r="AC49" s="34"/>
      <c r="AD49" s="34"/>
    </row>
    <row r="50" spans="1:30" s="31" customFormat="1" ht="21.75" customHeight="1">
      <c r="B50" s="789" t="s">
        <v>85</v>
      </c>
      <c r="C50" s="790"/>
      <c r="D50" s="790"/>
      <c r="E50" s="791"/>
      <c r="F50" s="110"/>
      <c r="G50" s="48"/>
      <c r="H50" s="699"/>
      <c r="I50" s="699"/>
      <c r="J50" s="699"/>
      <c r="K50" s="150"/>
      <c r="L50" s="150"/>
      <c r="M50" s="150"/>
      <c r="N50" s="397" t="s">
        <v>476</v>
      </c>
      <c r="O50" s="397" t="s">
        <v>477</v>
      </c>
      <c r="P50" s="397" t="s">
        <v>478</v>
      </c>
      <c r="Q50" s="114"/>
      <c r="R50" s="397" t="s">
        <v>480</v>
      </c>
      <c r="S50" s="397" t="s">
        <v>481</v>
      </c>
      <c r="T50" s="397" t="s">
        <v>482</v>
      </c>
      <c r="U50" s="397" t="s">
        <v>483</v>
      </c>
      <c r="V50" s="114"/>
      <c r="W50" s="114"/>
      <c r="X50" s="114"/>
      <c r="Y50" s="34"/>
      <c r="Z50" s="34"/>
      <c r="AA50" s="34"/>
      <c r="AB50" s="34"/>
      <c r="AC50" s="34"/>
    </row>
    <row r="51" spans="1:30" s="31" customFormat="1" ht="21.75" customHeight="1">
      <c r="B51" s="257"/>
      <c r="C51" s="258"/>
      <c r="D51" s="259"/>
      <c r="E51" s="260"/>
      <c r="F51" s="786"/>
      <c r="G51" s="787"/>
      <c r="H51" s="792"/>
      <c r="I51" s="792"/>
      <c r="J51" s="792"/>
      <c r="K51" s="150"/>
      <c r="L51" s="150"/>
      <c r="M51" s="150"/>
      <c r="N51" s="382"/>
      <c r="O51" s="382" t="b">
        <v>0</v>
      </c>
      <c r="P51" s="382"/>
      <c r="Q51" s="114"/>
      <c r="R51" s="382"/>
      <c r="S51" s="382"/>
      <c r="T51" s="382"/>
      <c r="U51" s="382"/>
      <c r="V51" s="114"/>
      <c r="W51" s="114"/>
      <c r="X51" s="114"/>
      <c r="Y51" s="34"/>
      <c r="Z51" s="34"/>
      <c r="AA51" s="34"/>
      <c r="AB51" s="34"/>
      <c r="AC51" s="34"/>
    </row>
    <row r="52" spans="1:30" s="31" customFormat="1" ht="20.25" customHeight="1">
      <c r="B52" s="24"/>
      <c r="C52" s="24"/>
      <c r="D52" s="24"/>
      <c r="E52" s="24"/>
      <c r="F52" s="24"/>
      <c r="G52" s="821"/>
      <c r="H52" s="821"/>
      <c r="I52" s="821"/>
      <c r="J52" s="821"/>
      <c r="K52" s="821"/>
      <c r="L52" s="150"/>
      <c r="M52" s="150"/>
      <c r="N52" s="397" t="str">
        <f>IF(N51=TRUE,"有","")</f>
        <v/>
      </c>
      <c r="O52" s="397" t="str">
        <f>IF(O51=TRUE,"無","")</f>
        <v/>
      </c>
      <c r="P52" s="397" t="str">
        <f>IF(P51=TRUE,"新","")</f>
        <v/>
      </c>
      <c r="Q52" s="114"/>
      <c r="R52" s="382" t="str">
        <f>IF(R51=TRUE,"①","")</f>
        <v/>
      </c>
      <c r="S52" s="382" t="str">
        <f>IF(S51=TRUE,"②","")</f>
        <v/>
      </c>
      <c r="T52" s="382" t="str">
        <f>IF(T51=TRUE,"③","")</f>
        <v/>
      </c>
      <c r="U52" s="382" t="str">
        <f>IF(U51=TRUE,"④","")</f>
        <v/>
      </c>
      <c r="V52" s="114"/>
      <c r="W52" s="114"/>
      <c r="X52" s="114"/>
      <c r="Y52" s="34"/>
      <c r="Z52" s="34"/>
      <c r="AA52" s="34"/>
      <c r="AB52" s="34"/>
      <c r="AC52" s="34"/>
    </row>
    <row r="53" spans="1:30" s="31" customFormat="1" ht="21" customHeight="1">
      <c r="B53" s="24" t="s">
        <v>268</v>
      </c>
      <c r="C53" s="24"/>
      <c r="D53" s="24"/>
      <c r="E53" s="24"/>
      <c r="F53" s="24"/>
      <c r="I53" s="34"/>
      <c r="J53" s="34"/>
      <c r="K53" s="150"/>
      <c r="L53" s="150"/>
      <c r="M53" s="150"/>
      <c r="N53" s="631" t="str">
        <f>CONCATENATE(N52,O52,P52)</f>
        <v/>
      </c>
      <c r="O53" s="632"/>
      <c r="P53" s="633"/>
      <c r="Q53" s="114"/>
      <c r="R53" s="634"/>
      <c r="S53" s="634"/>
      <c r="T53" s="634"/>
      <c r="U53" s="634"/>
      <c r="V53" s="114"/>
      <c r="W53" s="114"/>
      <c r="X53" s="114"/>
      <c r="Y53" s="34"/>
      <c r="Z53" s="34"/>
      <c r="AA53" s="34"/>
      <c r="AB53" s="34"/>
      <c r="AC53" s="34"/>
      <c r="AD53" s="34"/>
    </row>
    <row r="54" spans="1:30" s="31" customFormat="1" ht="24.95" customHeight="1">
      <c r="B54" s="178"/>
      <c r="C54" s="215" t="s">
        <v>7</v>
      </c>
      <c r="D54" s="179"/>
      <c r="E54" s="179"/>
      <c r="F54" s="179"/>
      <c r="G54" s="49"/>
      <c r="H54" s="49"/>
      <c r="I54" s="49"/>
      <c r="J54" s="49"/>
      <c r="K54" s="170"/>
      <c r="L54" s="150"/>
      <c r="M54" s="150"/>
      <c r="N54" s="398"/>
      <c r="O54" s="398"/>
      <c r="P54" s="398"/>
      <c r="Q54" s="114"/>
      <c r="R54" s="114"/>
      <c r="S54" s="114"/>
      <c r="T54" s="114"/>
      <c r="U54" s="114"/>
      <c r="V54" s="114"/>
      <c r="W54" s="114"/>
      <c r="X54" s="114"/>
      <c r="Y54" s="34"/>
      <c r="Z54" s="34"/>
      <c r="AA54" s="34"/>
      <c r="AB54" s="34"/>
      <c r="AC54" s="34"/>
      <c r="AD54" s="34"/>
    </row>
    <row r="55" spans="1:30" s="31" customFormat="1" ht="24.95" customHeight="1">
      <c r="B55" s="180"/>
      <c r="C55" s="216" t="s">
        <v>86</v>
      </c>
      <c r="D55" s="181"/>
      <c r="E55" s="181"/>
      <c r="F55" s="181"/>
      <c r="G55" s="50"/>
      <c r="H55" s="50"/>
      <c r="I55" s="50"/>
      <c r="J55" s="50"/>
      <c r="K55" s="171"/>
      <c r="L55" s="150"/>
      <c r="M55" s="150"/>
      <c r="N55" s="162"/>
      <c r="O55" s="162"/>
      <c r="P55" s="162"/>
      <c r="Q55" s="114"/>
      <c r="R55" s="114"/>
      <c r="S55" s="114"/>
      <c r="T55" s="114"/>
      <c r="U55" s="114"/>
      <c r="V55" s="114"/>
      <c r="W55" s="114"/>
      <c r="X55" s="114"/>
      <c r="Y55" s="34"/>
      <c r="Z55" s="34"/>
      <c r="AA55" s="34"/>
      <c r="AB55" s="34"/>
      <c r="AC55" s="34"/>
      <c r="AD55" s="34"/>
    </row>
    <row r="56" spans="1:30" s="31" customFormat="1" ht="24.95" customHeight="1">
      <c r="B56" s="180"/>
      <c r="C56" s="216" t="s">
        <v>87</v>
      </c>
      <c r="D56" s="181"/>
      <c r="E56" s="181"/>
      <c r="F56" s="181"/>
      <c r="G56" s="50"/>
      <c r="H56" s="50"/>
      <c r="I56" s="50"/>
      <c r="J56" s="50"/>
      <c r="K56" s="171"/>
      <c r="L56" s="150"/>
      <c r="M56" s="150"/>
      <c r="N56" s="630"/>
      <c r="O56" s="630"/>
      <c r="P56" s="630"/>
      <c r="Q56" s="114"/>
      <c r="R56" s="114"/>
      <c r="S56" s="114"/>
      <c r="T56" s="114"/>
      <c r="U56" s="114"/>
      <c r="V56" s="114"/>
      <c r="W56" s="114"/>
      <c r="X56" s="114"/>
      <c r="Y56" s="34"/>
      <c r="Z56" s="34"/>
      <c r="AA56" s="34"/>
      <c r="AB56" s="34"/>
      <c r="AC56" s="34"/>
      <c r="AD56" s="34"/>
    </row>
    <row r="57" spans="1:30" s="31" customFormat="1" ht="24.95" customHeight="1">
      <c r="B57" s="182"/>
      <c r="C57" s="217" t="s">
        <v>8</v>
      </c>
      <c r="D57" s="183"/>
      <c r="E57" s="183"/>
      <c r="F57" s="183"/>
      <c r="G57" s="51"/>
      <c r="H57" s="51"/>
      <c r="I57" s="51"/>
      <c r="J57" s="51"/>
      <c r="K57" s="172"/>
      <c r="L57" s="150"/>
      <c r="M57" s="150"/>
      <c r="N57" s="398"/>
      <c r="O57" s="398"/>
      <c r="P57" s="398"/>
      <c r="Q57" s="114"/>
      <c r="R57" s="114"/>
      <c r="S57" s="114"/>
      <c r="T57" s="114"/>
      <c r="U57" s="114"/>
      <c r="V57" s="114"/>
      <c r="W57" s="114"/>
      <c r="X57" s="114"/>
      <c r="Y57" s="34"/>
      <c r="Z57" s="34"/>
      <c r="AA57" s="34"/>
      <c r="AB57" s="34"/>
      <c r="AC57" s="34"/>
      <c r="AD57" s="34"/>
    </row>
    <row r="58" spans="1:30" s="31" customFormat="1" ht="9.9499999999999993" customHeight="1">
      <c r="B58" s="24"/>
      <c r="C58" s="24"/>
      <c r="D58" s="24"/>
      <c r="E58" s="24"/>
      <c r="F58" s="773" t="s">
        <v>612</v>
      </c>
      <c r="H58" s="34"/>
      <c r="K58" s="124"/>
      <c r="L58" s="150"/>
      <c r="M58" s="150"/>
      <c r="N58" s="398"/>
      <c r="O58" s="398"/>
      <c r="P58" s="398"/>
      <c r="Q58" s="114"/>
      <c r="R58" s="114"/>
      <c r="S58" s="114"/>
      <c r="T58" s="114"/>
      <c r="U58" s="114"/>
      <c r="V58" s="114"/>
      <c r="W58" s="114"/>
      <c r="X58" s="114"/>
      <c r="Y58" s="34"/>
      <c r="Z58" s="34"/>
      <c r="AA58" s="34"/>
      <c r="AB58" s="34"/>
      <c r="AC58" s="34"/>
      <c r="AD58" s="34"/>
    </row>
    <row r="59" spans="1:30" s="31" customFormat="1" ht="9.9499999999999993" customHeight="1">
      <c r="B59" s="24"/>
      <c r="C59" s="24"/>
      <c r="D59" s="24"/>
      <c r="E59" s="24"/>
      <c r="F59" s="774"/>
      <c r="G59" s="52"/>
      <c r="H59" s="52"/>
      <c r="K59" s="124"/>
      <c r="L59" s="150"/>
      <c r="M59" s="360"/>
      <c r="N59" s="398"/>
      <c r="O59" s="114"/>
      <c r="P59" s="114"/>
      <c r="Q59" s="114"/>
      <c r="R59" s="114"/>
      <c r="S59" s="114"/>
      <c r="T59" s="114"/>
      <c r="U59" s="114"/>
      <c r="V59" s="114"/>
      <c r="W59" s="114"/>
      <c r="X59" s="114"/>
      <c r="Y59" s="34"/>
      <c r="Z59" s="34"/>
      <c r="AA59" s="34"/>
      <c r="AB59" s="34"/>
      <c r="AC59" s="34"/>
      <c r="AD59" s="34"/>
    </row>
    <row r="60" spans="1:30" s="31" customFormat="1" ht="22.5" customHeight="1">
      <c r="B60" s="24"/>
      <c r="C60" s="713" t="s">
        <v>344</v>
      </c>
      <c r="D60" s="714"/>
      <c r="E60" s="714"/>
      <c r="F60" s="714"/>
      <c r="G60" s="714"/>
      <c r="H60" s="714"/>
      <c r="I60" s="714"/>
      <c r="J60" s="715"/>
      <c r="K60" s="124"/>
      <c r="L60" s="124"/>
      <c r="M60" s="124"/>
      <c r="N60" s="402"/>
      <c r="O60" s="402"/>
      <c r="P60" s="402"/>
      <c r="Q60" s="114"/>
      <c r="R60" s="114"/>
      <c r="S60" s="114"/>
      <c r="T60" s="114"/>
      <c r="U60" s="114"/>
      <c r="V60" s="114"/>
      <c r="W60" s="114"/>
      <c r="X60" s="114"/>
      <c r="Y60" s="34"/>
      <c r="Z60" s="34"/>
      <c r="AA60" s="34"/>
      <c r="AB60" s="34"/>
      <c r="AC60" s="34"/>
      <c r="AD60" s="34"/>
    </row>
    <row r="61" spans="1:30" s="31" customFormat="1" ht="24.95" customHeight="1">
      <c r="B61" s="24"/>
      <c r="C61" s="689"/>
      <c r="D61" s="690"/>
      <c r="E61" s="690"/>
      <c r="F61" s="690"/>
      <c r="G61" s="690"/>
      <c r="H61" s="690"/>
      <c r="I61" s="690"/>
      <c r="J61" s="691"/>
      <c r="K61" s="124"/>
      <c r="L61" s="124"/>
      <c r="M61" s="124"/>
      <c r="N61" s="124"/>
      <c r="O61" s="115"/>
      <c r="P61" s="114"/>
      <c r="Q61" s="114"/>
      <c r="R61" s="114"/>
      <c r="S61" s="114"/>
      <c r="T61" s="114"/>
      <c r="U61" s="114"/>
      <c r="V61" s="114"/>
      <c r="W61" s="114"/>
      <c r="X61" s="114"/>
      <c r="Y61" s="34"/>
      <c r="Z61" s="34"/>
      <c r="AA61" s="34"/>
      <c r="AB61" s="34"/>
      <c r="AC61" s="34"/>
      <c r="AD61" s="34"/>
    </row>
    <row r="62" spans="1:30" s="31" customFormat="1" ht="19.5" customHeight="1">
      <c r="A62" s="33"/>
      <c r="B62" s="108"/>
      <c r="C62" s="184"/>
      <c r="D62" s="184"/>
      <c r="E62" s="184"/>
      <c r="F62" s="184"/>
      <c r="G62" s="184"/>
      <c r="H62" s="184"/>
      <c r="I62" s="184"/>
      <c r="J62" s="184"/>
      <c r="K62" s="150"/>
      <c r="L62" s="150"/>
      <c r="M62" s="150"/>
      <c r="N62" s="124"/>
      <c r="O62" s="115"/>
      <c r="P62" s="114"/>
      <c r="Q62" s="114"/>
      <c r="R62" s="114"/>
      <c r="S62" s="114"/>
      <c r="T62" s="114"/>
      <c r="U62" s="114"/>
      <c r="V62" s="114"/>
      <c r="W62" s="114"/>
      <c r="X62" s="114"/>
      <c r="Y62" s="34"/>
      <c r="Z62" s="34"/>
      <c r="AA62" s="34"/>
      <c r="AB62" s="34"/>
      <c r="AC62" s="34"/>
      <c r="AD62" s="34"/>
    </row>
    <row r="63" spans="1:30" s="31" customFormat="1" ht="19.5" customHeight="1">
      <c r="B63" s="510" t="s">
        <v>440</v>
      </c>
      <c r="C63" s="373"/>
      <c r="D63" s="373"/>
      <c r="E63" s="373"/>
      <c r="F63" s="373"/>
      <c r="G63" s="24"/>
      <c r="H63" s="24"/>
      <c r="I63" s="24"/>
      <c r="J63" s="24"/>
      <c r="K63" s="150"/>
      <c r="L63" s="150"/>
      <c r="M63" s="150"/>
      <c r="N63" s="398"/>
      <c r="O63" s="114"/>
      <c r="P63" s="114"/>
      <c r="Q63" s="114"/>
      <c r="R63" s="114"/>
      <c r="S63" s="114"/>
      <c r="T63" s="114"/>
      <c r="U63" s="114"/>
      <c r="V63" s="114"/>
      <c r="W63" s="114"/>
      <c r="X63" s="114"/>
      <c r="Y63" s="34"/>
      <c r="Z63" s="34"/>
      <c r="AA63" s="34"/>
      <c r="AB63" s="34"/>
      <c r="AC63" s="34"/>
      <c r="AD63" s="34"/>
    </row>
    <row r="64" spans="1:30" s="31" customFormat="1" ht="24.95" customHeight="1">
      <c r="B64" s="702" t="s">
        <v>342</v>
      </c>
      <c r="C64" s="712"/>
      <c r="D64" s="703"/>
      <c r="E64" s="702" t="s">
        <v>94</v>
      </c>
      <c r="F64" s="712"/>
      <c r="G64" s="703"/>
      <c r="H64" s="702" t="s">
        <v>90</v>
      </c>
      <c r="I64" s="712"/>
      <c r="J64" s="703"/>
      <c r="K64" s="150"/>
      <c r="L64" s="150"/>
      <c r="M64" s="150"/>
      <c r="N64" s="398"/>
      <c r="O64" s="114"/>
      <c r="P64" s="114"/>
      <c r="Q64" s="114"/>
      <c r="R64" s="114"/>
      <c r="S64" s="114"/>
      <c r="T64" s="114"/>
      <c r="U64" s="114"/>
      <c r="V64" s="114"/>
      <c r="W64" s="114"/>
      <c r="X64" s="114"/>
      <c r="Y64" s="34"/>
      <c r="Z64" s="34"/>
      <c r="AA64" s="34"/>
      <c r="AB64" s="34"/>
      <c r="AC64" s="34"/>
      <c r="AD64" s="34"/>
    </row>
    <row r="65" spans="1:37" s="31" customFormat="1" ht="15.95" customHeight="1">
      <c r="B65" s="706"/>
      <c r="C65" s="707"/>
      <c r="D65" s="708"/>
      <c r="E65" s="706"/>
      <c r="F65" s="707"/>
      <c r="G65" s="708"/>
      <c r="H65" s="725"/>
      <c r="I65" s="726"/>
      <c r="J65" s="727"/>
      <c r="K65" s="150"/>
      <c r="L65" s="150"/>
      <c r="M65" s="150"/>
      <c r="N65" s="398"/>
      <c r="O65" s="114"/>
      <c r="P65" s="114"/>
      <c r="Q65" s="114"/>
      <c r="R65" s="114"/>
      <c r="S65" s="114"/>
      <c r="T65" s="114"/>
      <c r="U65" s="114"/>
      <c r="V65" s="114"/>
      <c r="W65" s="114"/>
      <c r="X65" s="114"/>
      <c r="Y65" s="34"/>
      <c r="Z65" s="34"/>
      <c r="AA65" s="34"/>
      <c r="AB65" s="34"/>
      <c r="AC65" s="34"/>
      <c r="AD65" s="34"/>
    </row>
    <row r="66" spans="1:37" s="31" customFormat="1" ht="15.95" customHeight="1">
      <c r="B66" s="709"/>
      <c r="C66" s="710"/>
      <c r="D66" s="711"/>
      <c r="E66" s="709"/>
      <c r="F66" s="710"/>
      <c r="G66" s="711"/>
      <c r="H66" s="728"/>
      <c r="I66" s="729"/>
      <c r="J66" s="730"/>
      <c r="K66" s="150"/>
      <c r="L66" s="150"/>
      <c r="M66" s="150"/>
      <c r="N66" s="398"/>
      <c r="O66" s="114"/>
      <c r="P66" s="114"/>
      <c r="Q66" s="114"/>
      <c r="R66" s="114"/>
      <c r="S66" s="114"/>
      <c r="T66" s="114"/>
      <c r="U66" s="114"/>
      <c r="V66" s="114"/>
      <c r="W66" s="114"/>
      <c r="X66" s="114"/>
      <c r="Y66" s="34"/>
      <c r="Z66" s="34"/>
      <c r="AA66" s="34"/>
      <c r="AB66" s="34"/>
      <c r="AC66" s="34"/>
      <c r="AD66" s="34"/>
    </row>
    <row r="67" spans="1:37" s="31" customFormat="1" ht="19.5" customHeight="1">
      <c r="B67" s="24"/>
      <c r="C67" s="24"/>
      <c r="D67" s="24"/>
      <c r="E67" s="24"/>
      <c r="F67" s="24"/>
      <c r="G67" s="24"/>
      <c r="H67" s="24"/>
      <c r="I67" s="24"/>
      <c r="J67" s="24"/>
      <c r="K67" s="150"/>
      <c r="L67" s="150"/>
      <c r="M67" s="150"/>
      <c r="N67" s="398"/>
      <c r="O67" s="114"/>
      <c r="P67" s="114"/>
      <c r="Q67" s="114"/>
      <c r="R67" s="114"/>
      <c r="S67" s="114"/>
      <c r="T67" s="114"/>
      <c r="U67" s="114"/>
      <c r="V67" s="114"/>
      <c r="W67" s="114"/>
      <c r="X67" s="114"/>
      <c r="Y67" s="34"/>
      <c r="Z67" s="34"/>
      <c r="AA67" s="34"/>
      <c r="AB67" s="34"/>
      <c r="AC67" s="34"/>
      <c r="AD67" s="34"/>
    </row>
    <row r="68" spans="1:37" s="31" customFormat="1" ht="19.5" customHeight="1">
      <c r="B68" s="510" t="s">
        <v>438</v>
      </c>
      <c r="C68" s="24"/>
      <c r="D68" s="24"/>
      <c r="E68" s="24"/>
      <c r="F68" s="24"/>
      <c r="H68" s="24"/>
      <c r="I68" s="24"/>
      <c r="J68" s="24"/>
      <c r="K68" s="356"/>
      <c r="L68" s="150"/>
      <c r="M68" s="150"/>
      <c r="N68" s="398"/>
      <c r="O68" s="114"/>
      <c r="P68" s="114"/>
      <c r="Q68" s="114"/>
      <c r="R68" s="114"/>
      <c r="S68" s="114"/>
      <c r="T68" s="114"/>
      <c r="U68" s="114"/>
      <c r="V68" s="114"/>
      <c r="W68" s="114"/>
      <c r="X68" s="114"/>
      <c r="Y68" s="34"/>
      <c r="Z68" s="34"/>
      <c r="AA68" s="34"/>
      <c r="AB68" s="34"/>
      <c r="AC68" s="34"/>
      <c r="AD68" s="34"/>
    </row>
    <row r="69" spans="1:37" s="31" customFormat="1" ht="20.25" customHeight="1">
      <c r="B69" s="702" t="s">
        <v>91</v>
      </c>
      <c r="C69" s="712"/>
      <c r="D69" s="703"/>
      <c r="E69" s="24"/>
      <c r="F69" s="24"/>
      <c r="H69" s="24"/>
      <c r="I69" s="24"/>
      <c r="J69" s="24"/>
      <c r="K69" s="150"/>
      <c r="L69" s="150"/>
      <c r="M69" s="150"/>
      <c r="N69" s="398"/>
      <c r="O69" s="114"/>
      <c r="P69" s="114"/>
      <c r="Q69" s="114"/>
      <c r="R69" s="114"/>
      <c r="S69" s="114"/>
      <c r="T69" s="114"/>
      <c r="U69" s="114"/>
      <c r="V69" s="114"/>
      <c r="W69" s="114"/>
      <c r="X69" s="114"/>
      <c r="Y69" s="34"/>
      <c r="Z69" s="34"/>
      <c r="AA69" s="34"/>
      <c r="AB69" s="34"/>
      <c r="AC69" s="34"/>
      <c r="AD69" s="34"/>
    </row>
    <row r="70" spans="1:37" s="31" customFormat="1" ht="15" customHeight="1">
      <c r="B70" s="692"/>
      <c r="C70" s="693"/>
      <c r="D70" s="696" t="s">
        <v>288</v>
      </c>
      <c r="E70" s="24"/>
      <c r="F70" s="118"/>
      <c r="H70" s="24"/>
      <c r="I70" s="24"/>
      <c r="J70" s="24"/>
      <c r="K70" s="150"/>
      <c r="L70" s="150"/>
      <c r="M70" s="150"/>
      <c r="N70" s="398"/>
      <c r="O70" s="114"/>
      <c r="P70" s="114"/>
      <c r="Q70" s="114"/>
      <c r="R70" s="114"/>
      <c r="S70" s="114"/>
      <c r="T70" s="114"/>
      <c r="U70" s="114"/>
      <c r="V70" s="114"/>
      <c r="W70" s="114"/>
      <c r="X70" s="114"/>
      <c r="Y70" s="34"/>
      <c r="Z70" s="34"/>
      <c r="AA70" s="34"/>
      <c r="AB70" s="34"/>
      <c r="AC70" s="34"/>
      <c r="AD70" s="34"/>
    </row>
    <row r="71" spans="1:37" s="31" customFormat="1" ht="15" customHeight="1">
      <c r="B71" s="694"/>
      <c r="C71" s="695"/>
      <c r="D71" s="697"/>
      <c r="E71" s="24"/>
      <c r="F71" s="118"/>
      <c r="H71" s="24"/>
      <c r="I71" s="24"/>
      <c r="J71" s="24"/>
      <c r="K71" s="150"/>
      <c r="L71" s="150"/>
      <c r="M71" s="150"/>
      <c r="N71" s="398"/>
      <c r="O71" s="114"/>
      <c r="P71" s="114"/>
      <c r="Q71" s="114"/>
      <c r="R71" s="114"/>
      <c r="S71" s="114"/>
      <c r="T71" s="114"/>
      <c r="U71" s="114"/>
      <c r="V71" s="114"/>
      <c r="W71" s="114"/>
      <c r="X71" s="114"/>
      <c r="Y71" s="34"/>
      <c r="Z71" s="34"/>
      <c r="AA71" s="34"/>
      <c r="AB71" s="34"/>
      <c r="AC71" s="34"/>
      <c r="AD71" s="34"/>
    </row>
    <row r="72" spans="1:37" s="33" customFormat="1" ht="15" customHeight="1">
      <c r="B72" s="224"/>
      <c r="C72" s="224"/>
      <c r="D72" s="223"/>
      <c r="E72" s="108"/>
      <c r="F72" s="211"/>
      <c r="H72" s="108"/>
      <c r="I72" s="108"/>
      <c r="J72" s="108"/>
      <c r="K72" s="124"/>
      <c r="L72" s="124"/>
      <c r="M72" s="124"/>
      <c r="N72" s="398"/>
      <c r="O72" s="114"/>
      <c r="P72" s="114"/>
      <c r="Q72" s="115"/>
      <c r="R72" s="115"/>
      <c r="S72" s="115"/>
      <c r="T72" s="115"/>
      <c r="U72" s="115"/>
      <c r="V72" s="115"/>
      <c r="W72" s="115"/>
      <c r="X72" s="115"/>
      <c r="Y72" s="28"/>
      <c r="Z72" s="28"/>
      <c r="AA72" s="28"/>
      <c r="AB72" s="28"/>
      <c r="AC72" s="28"/>
      <c r="AD72" s="28"/>
    </row>
    <row r="73" spans="1:37" s="31" customFormat="1" ht="20.100000000000001" customHeight="1">
      <c r="A73" s="406"/>
      <c r="B73" s="511" t="s">
        <v>439</v>
      </c>
      <c r="C73" s="407"/>
      <c r="D73" s="408"/>
      <c r="E73" s="409"/>
      <c r="F73" s="409"/>
      <c r="G73" s="410"/>
      <c r="H73" s="409"/>
      <c r="I73" s="409"/>
      <c r="J73" s="409"/>
      <c r="K73" s="166"/>
      <c r="L73" s="174"/>
      <c r="M73" s="174"/>
      <c r="N73" s="124"/>
      <c r="O73" s="115"/>
      <c r="P73" s="115"/>
      <c r="Q73" s="114"/>
      <c r="R73" s="114"/>
      <c r="S73" s="114"/>
      <c r="T73" s="114"/>
      <c r="U73" s="114"/>
      <c r="V73" s="114"/>
      <c r="W73" s="114"/>
      <c r="X73" s="114"/>
      <c r="Y73" s="34"/>
      <c r="Z73" s="34"/>
      <c r="AA73" s="34"/>
      <c r="AB73" s="34"/>
      <c r="AC73" s="34"/>
      <c r="AD73" s="34"/>
    </row>
    <row r="74" spans="1:37" s="33" customFormat="1" ht="17.25" customHeight="1">
      <c r="A74" s="406"/>
      <c r="B74" s="510" t="s">
        <v>417</v>
      </c>
      <c r="C74" s="409"/>
      <c r="D74" s="409"/>
      <c r="E74" s="409"/>
      <c r="F74" s="409"/>
      <c r="G74" s="409"/>
      <c r="H74" s="409"/>
      <c r="I74" s="409"/>
      <c r="J74" s="409"/>
      <c r="K74" s="411"/>
      <c r="L74" s="124"/>
      <c r="M74" s="124"/>
      <c r="N74" s="398"/>
      <c r="O74" s="114"/>
      <c r="P74" s="114"/>
      <c r="Q74" s="115"/>
      <c r="R74" s="115"/>
      <c r="S74" s="115"/>
      <c r="T74" s="115"/>
      <c r="U74" s="115"/>
      <c r="V74" s="115"/>
      <c r="W74" s="115"/>
      <c r="X74" s="115"/>
      <c r="Y74" s="28"/>
      <c r="Z74" s="28"/>
      <c r="AA74" s="28"/>
      <c r="AB74" s="28"/>
      <c r="AC74" s="28"/>
      <c r="AD74" s="28"/>
    </row>
    <row r="75" spans="1:37" s="31" customFormat="1" ht="40.5" customHeight="1">
      <c r="A75" s="227"/>
      <c r="B75" s="718" t="s">
        <v>418</v>
      </c>
      <c r="C75" s="719"/>
      <c r="D75" s="718" t="s">
        <v>614</v>
      </c>
      <c r="E75" s="719"/>
      <c r="F75" s="718" t="s">
        <v>613</v>
      </c>
      <c r="G75" s="719"/>
      <c r="H75" s="265"/>
      <c r="I75" s="733" t="s">
        <v>345</v>
      </c>
      <c r="J75" s="734"/>
      <c r="K75" s="24"/>
      <c r="L75" s="24"/>
      <c r="M75" s="109"/>
      <c r="N75" s="124"/>
      <c r="O75" s="115"/>
      <c r="P75" s="115"/>
      <c r="Q75" s="398"/>
      <c r="R75" s="398"/>
      <c r="S75" s="398"/>
      <c r="T75" s="398"/>
      <c r="U75" s="114"/>
      <c r="V75" s="114"/>
      <c r="W75" s="114"/>
      <c r="X75" s="114"/>
      <c r="Y75" s="114"/>
      <c r="Z75" s="114"/>
      <c r="AA75" s="114"/>
      <c r="AB75" s="114"/>
      <c r="AC75" s="34"/>
      <c r="AD75" s="34"/>
      <c r="AE75" s="34"/>
      <c r="AF75" s="34"/>
      <c r="AG75" s="34"/>
      <c r="AH75" s="34"/>
      <c r="AI75" s="34"/>
      <c r="AJ75" s="34"/>
    </row>
    <row r="76" spans="1:37" s="31" customFormat="1" ht="15" customHeight="1">
      <c r="A76" s="227"/>
      <c r="B76" s="700" t="s">
        <v>289</v>
      </c>
      <c r="C76" s="701"/>
      <c r="D76" s="700" t="s">
        <v>289</v>
      </c>
      <c r="E76" s="701"/>
      <c r="F76" s="700" t="s">
        <v>289</v>
      </c>
      <c r="G76" s="701"/>
      <c r="H76" s="266"/>
      <c r="I76" s="700" t="s">
        <v>290</v>
      </c>
      <c r="J76" s="701"/>
      <c r="K76" s="94"/>
      <c r="L76" s="24"/>
      <c r="M76" s="109"/>
      <c r="N76" s="118"/>
      <c r="O76" s="118"/>
      <c r="P76" s="118"/>
      <c r="Q76" s="398"/>
      <c r="R76" s="398"/>
      <c r="S76" s="398"/>
      <c r="T76" s="398"/>
      <c r="U76" s="114"/>
      <c r="V76" s="114"/>
      <c r="W76" s="114"/>
      <c r="X76" s="114"/>
      <c r="Y76" s="114"/>
      <c r="Z76" s="114"/>
      <c r="AA76" s="114"/>
      <c r="AB76" s="114"/>
      <c r="AC76" s="34"/>
      <c r="AD76" s="34"/>
      <c r="AE76" s="34"/>
      <c r="AF76" s="34"/>
      <c r="AG76" s="34"/>
      <c r="AH76" s="34"/>
      <c r="AI76" s="34"/>
      <c r="AJ76" s="34"/>
    </row>
    <row r="77" spans="1:37" s="31" customFormat="1" ht="24" customHeight="1">
      <c r="A77" s="227"/>
      <c r="B77" s="728"/>
      <c r="C77" s="730"/>
      <c r="D77" s="728"/>
      <c r="E77" s="730"/>
      <c r="F77" s="728"/>
      <c r="G77" s="730"/>
      <c r="H77" s="267"/>
      <c r="I77" s="728"/>
      <c r="J77" s="730"/>
      <c r="K77" s="24"/>
      <c r="L77" s="24"/>
      <c r="M77" s="24"/>
      <c r="N77" s="114"/>
      <c r="O77" s="118"/>
      <c r="P77" s="118"/>
      <c r="Q77" s="118"/>
      <c r="R77" s="398"/>
      <c r="S77" s="398"/>
      <c r="T77" s="398"/>
      <c r="U77" s="398"/>
      <c r="V77" s="114"/>
      <c r="W77" s="114"/>
      <c r="X77" s="114"/>
      <c r="Y77" s="114"/>
      <c r="Z77" s="114"/>
      <c r="AA77" s="114"/>
      <c r="AB77" s="114"/>
      <c r="AC77" s="114"/>
      <c r="AD77" s="34"/>
      <c r="AE77" s="34"/>
      <c r="AF77" s="34"/>
      <c r="AG77" s="34"/>
      <c r="AH77" s="34"/>
      <c r="AI77" s="34"/>
      <c r="AJ77" s="34"/>
      <c r="AK77" s="34"/>
    </row>
    <row r="78" spans="1:37" s="31" customFormat="1" ht="57" customHeight="1">
      <c r="A78" s="34"/>
      <c r="B78" s="100"/>
      <c r="C78" s="100"/>
      <c r="D78" s="100"/>
      <c r="E78" s="100"/>
      <c r="F78" s="100"/>
      <c r="G78" s="100"/>
      <c r="H78" s="100"/>
      <c r="I78" s="100"/>
      <c r="J78" s="100"/>
      <c r="K78" s="108"/>
      <c r="L78" s="24"/>
      <c r="M78" s="24"/>
      <c r="N78" s="114"/>
      <c r="O78" s="114"/>
      <c r="P78" s="118"/>
      <c r="Q78" s="118"/>
      <c r="R78" s="398"/>
      <c r="S78" s="398"/>
      <c r="T78" s="398"/>
      <c r="U78" s="398"/>
      <c r="V78" s="114"/>
      <c r="W78" s="114"/>
      <c r="X78" s="114"/>
      <c r="Y78" s="114"/>
      <c r="Z78" s="114"/>
      <c r="AA78" s="114"/>
      <c r="AB78" s="114"/>
      <c r="AC78" s="114"/>
      <c r="AD78" s="34"/>
      <c r="AE78" s="34"/>
      <c r="AF78" s="34"/>
      <c r="AG78" s="34"/>
      <c r="AH78" s="34"/>
      <c r="AI78" s="34"/>
      <c r="AJ78" s="34"/>
      <c r="AK78" s="34"/>
    </row>
    <row r="79" spans="1:37" s="31" customFormat="1" ht="18" customHeight="1">
      <c r="B79" s="510" t="s">
        <v>472</v>
      </c>
      <c r="C79" s="409"/>
      <c r="D79" s="409"/>
      <c r="E79" s="409"/>
      <c r="F79" s="373"/>
      <c r="G79" s="373"/>
      <c r="H79" s="373"/>
      <c r="I79" s="373"/>
      <c r="J79" s="373"/>
      <c r="K79" s="374"/>
      <c r="L79" s="150"/>
      <c r="M79" s="150"/>
      <c r="N79" s="118"/>
      <c r="O79" s="118"/>
      <c r="P79" s="118"/>
      <c r="Q79" s="114"/>
      <c r="R79" s="114"/>
      <c r="S79" s="114"/>
      <c r="T79" s="114"/>
      <c r="U79" s="114"/>
      <c r="V79" s="114"/>
      <c r="W79" s="114"/>
      <c r="X79" s="114"/>
      <c r="Y79" s="34"/>
      <c r="Z79" s="34"/>
      <c r="AA79" s="34"/>
      <c r="AB79" s="34"/>
      <c r="AC79" s="34"/>
      <c r="AD79" s="34"/>
    </row>
    <row r="80" spans="1:37" s="31" customFormat="1" ht="18.75" customHeight="1">
      <c r="B80" s="731" t="s">
        <v>515</v>
      </c>
      <c r="C80" s="731"/>
      <c r="D80" s="731"/>
      <c r="E80" s="731"/>
      <c r="F80" s="731"/>
      <c r="G80" s="731"/>
      <c r="H80" s="731"/>
      <c r="I80" s="731"/>
      <c r="J80" s="731"/>
      <c r="K80" s="731"/>
      <c r="L80" s="731"/>
      <c r="M80" s="343"/>
      <c r="N80" s="398"/>
      <c r="O80" s="114"/>
      <c r="P80" s="114"/>
      <c r="Q80" s="114"/>
      <c r="R80" s="114"/>
      <c r="S80" s="114"/>
      <c r="T80" s="114"/>
      <c r="U80" s="114"/>
      <c r="V80" s="114"/>
      <c r="W80" s="114"/>
      <c r="X80" s="114"/>
      <c r="Y80" s="34"/>
      <c r="Z80" s="34"/>
      <c r="AA80" s="34"/>
      <c r="AB80" s="34"/>
      <c r="AC80" s="34"/>
      <c r="AD80" s="34"/>
    </row>
    <row r="81" spans="1:37" s="31" customFormat="1" ht="16.5" customHeight="1">
      <c r="B81" s="732"/>
      <c r="C81" s="732"/>
      <c r="D81" s="732"/>
      <c r="E81" s="732"/>
      <c r="F81" s="732"/>
      <c r="G81" s="732"/>
      <c r="H81" s="732"/>
      <c r="I81" s="732"/>
      <c r="J81" s="732"/>
      <c r="K81" s="732"/>
      <c r="L81" s="732"/>
      <c r="M81" s="343"/>
      <c r="N81" s="398"/>
      <c r="O81" s="114"/>
      <c r="P81" s="114"/>
      <c r="Q81" s="114"/>
      <c r="R81" s="114"/>
      <c r="S81" s="114"/>
      <c r="T81" s="114"/>
      <c r="U81" s="114"/>
      <c r="V81" s="114"/>
      <c r="W81" s="114"/>
      <c r="X81" s="114"/>
      <c r="Y81" s="34"/>
      <c r="Z81" s="34"/>
      <c r="AA81" s="34"/>
      <c r="AB81" s="34"/>
      <c r="AC81" s="34"/>
      <c r="AD81" s="34"/>
    </row>
    <row r="82" spans="1:37" s="33" customFormat="1" ht="24.75" customHeight="1">
      <c r="A82" s="31"/>
      <c r="B82" s="720" t="s">
        <v>88</v>
      </c>
      <c r="C82" s="720" t="s">
        <v>1</v>
      </c>
      <c r="D82" s="722" t="s">
        <v>2</v>
      </c>
      <c r="E82" s="775" t="s">
        <v>516</v>
      </c>
      <c r="F82" s="775"/>
      <c r="G82" s="776"/>
      <c r="H82" s="770" t="s">
        <v>405</v>
      </c>
      <c r="I82" s="504" t="s">
        <v>517</v>
      </c>
      <c r="J82" s="716" t="s">
        <v>89</v>
      </c>
      <c r="K82" s="716" t="s">
        <v>3</v>
      </c>
      <c r="L82" s="723" t="s">
        <v>4</v>
      </c>
      <c r="M82" s="124"/>
      <c r="N82" s="398"/>
      <c r="O82" s="114"/>
      <c r="P82" s="114"/>
      <c r="Q82" s="115"/>
      <c r="R82" s="115"/>
      <c r="S82" s="115"/>
      <c r="T82" s="115"/>
      <c r="U82" s="115"/>
      <c r="V82" s="115"/>
      <c r="W82" s="115"/>
      <c r="X82" s="115"/>
      <c r="Y82" s="28"/>
      <c r="Z82" s="28"/>
      <c r="AA82" s="28"/>
      <c r="AB82" s="28"/>
      <c r="AC82" s="28"/>
      <c r="AD82" s="28"/>
      <c r="AE82" s="28"/>
      <c r="AF82" s="28"/>
    </row>
    <row r="83" spans="1:37" s="31" customFormat="1" ht="45" customHeight="1">
      <c r="B83" s="721"/>
      <c r="C83" s="721"/>
      <c r="D83" s="721"/>
      <c r="E83" s="403" t="s">
        <v>518</v>
      </c>
      <c r="F83" s="403" t="s">
        <v>615</v>
      </c>
      <c r="G83" s="403" t="s">
        <v>519</v>
      </c>
      <c r="H83" s="771"/>
      <c r="I83" s="403" t="s">
        <v>520</v>
      </c>
      <c r="J83" s="717"/>
      <c r="K83" s="717"/>
      <c r="L83" s="724"/>
      <c r="M83" s="163"/>
      <c r="N83" s="124"/>
      <c r="O83" s="124"/>
      <c r="P83" s="124"/>
      <c r="Q83" s="398"/>
      <c r="R83" s="398"/>
      <c r="S83" s="398"/>
      <c r="T83" s="114"/>
      <c r="U83" s="114"/>
      <c r="V83" s="114"/>
      <c r="W83" s="114"/>
      <c r="X83" s="114"/>
      <c r="Y83" s="114"/>
      <c r="Z83" s="114"/>
      <c r="AA83" s="114"/>
      <c r="AB83" s="34"/>
      <c r="AC83" s="34"/>
      <c r="AD83" s="34"/>
      <c r="AE83" s="34"/>
      <c r="AF83" s="34"/>
    </row>
    <row r="84" spans="1:37" s="31" customFormat="1" ht="16.5" customHeight="1">
      <c r="B84" s="261" t="s">
        <v>289</v>
      </c>
      <c r="C84" s="261" t="s">
        <v>289</v>
      </c>
      <c r="D84" s="261" t="s">
        <v>289</v>
      </c>
      <c r="E84" s="264" t="s">
        <v>289</v>
      </c>
      <c r="F84" s="264" t="s">
        <v>289</v>
      </c>
      <c r="G84" s="363" t="s">
        <v>289</v>
      </c>
      <c r="H84" s="261" t="s">
        <v>290</v>
      </c>
      <c r="I84" s="264" t="s">
        <v>290</v>
      </c>
      <c r="J84" s="228" t="s">
        <v>290</v>
      </c>
      <c r="K84" s="228" t="s">
        <v>290</v>
      </c>
      <c r="L84" s="261" t="s">
        <v>290</v>
      </c>
      <c r="M84" s="164"/>
      <c r="N84" s="125"/>
      <c r="O84" s="114"/>
      <c r="P84" s="398"/>
      <c r="Q84" s="398"/>
      <c r="R84" s="398"/>
      <c r="S84" s="398"/>
      <c r="T84" s="114"/>
      <c r="U84" s="114"/>
      <c r="V84" s="114"/>
      <c r="W84" s="114"/>
      <c r="X84" s="114"/>
      <c r="Y84" s="114"/>
      <c r="Z84" s="114"/>
      <c r="AA84" s="114"/>
      <c r="AB84" s="34"/>
      <c r="AC84" s="34"/>
      <c r="AD84" s="34"/>
      <c r="AE84" s="34"/>
      <c r="AF84" s="34"/>
    </row>
    <row r="85" spans="1:37" s="31" customFormat="1" ht="24.95" customHeight="1">
      <c r="B85" s="262"/>
      <c r="C85" s="262"/>
      <c r="D85" s="262"/>
      <c r="E85" s="262"/>
      <c r="F85" s="262"/>
      <c r="G85" s="359"/>
      <c r="H85" s="263"/>
      <c r="I85" s="263"/>
      <c r="J85" s="185"/>
      <c r="K85" s="185"/>
      <c r="L85" s="393">
        <f>SUM(B85:K85)</f>
        <v>0</v>
      </c>
      <c r="M85" s="53"/>
      <c r="N85" s="417"/>
      <c r="O85" s="114"/>
      <c r="P85" s="398"/>
      <c r="Q85" s="398"/>
      <c r="R85" s="398"/>
      <c r="S85" s="398"/>
      <c r="T85" s="114"/>
      <c r="U85" s="114"/>
      <c r="V85" s="114"/>
      <c r="W85" s="114"/>
      <c r="X85" s="114"/>
      <c r="Y85" s="114"/>
      <c r="Z85" s="114"/>
      <c r="AA85" s="114"/>
      <c r="AB85" s="34"/>
      <c r="AC85" s="34"/>
      <c r="AD85" s="34"/>
      <c r="AE85" s="34"/>
      <c r="AF85" s="34"/>
    </row>
    <row r="86" spans="1:37" s="31" customFormat="1" ht="19.5" customHeight="1">
      <c r="B86" s="24"/>
      <c r="C86" s="24"/>
      <c r="D86" s="24"/>
      <c r="E86" s="24"/>
      <c r="F86" s="24"/>
      <c r="G86" s="24"/>
      <c r="H86" s="24"/>
      <c r="I86" s="24"/>
      <c r="J86" s="24"/>
      <c r="K86" s="150"/>
      <c r="L86" s="150"/>
      <c r="M86" s="150"/>
      <c r="N86" s="124"/>
      <c r="O86" s="114"/>
      <c r="P86" s="398"/>
      <c r="Q86" s="114"/>
      <c r="R86" s="114"/>
      <c r="S86" s="114"/>
      <c r="T86" s="114"/>
      <c r="U86" s="114"/>
      <c r="V86" s="114"/>
      <c r="W86" s="114"/>
      <c r="X86" s="114"/>
      <c r="Y86" s="34"/>
      <c r="Z86" s="34"/>
      <c r="AA86" s="34"/>
      <c r="AB86" s="34"/>
      <c r="AC86" s="34"/>
      <c r="AD86" s="34"/>
    </row>
    <row r="87" spans="1:37" s="31" customFormat="1" ht="24" customHeight="1">
      <c r="A87" s="28"/>
      <c r="B87" s="100"/>
      <c r="C87" s="100"/>
      <c r="D87" s="100"/>
      <c r="E87" s="100"/>
      <c r="F87" s="100"/>
      <c r="G87" s="100"/>
      <c r="H87" s="100"/>
      <c r="I87" s="100"/>
      <c r="J87" s="100"/>
      <c r="K87" s="108"/>
      <c r="L87" s="108"/>
      <c r="M87" s="24"/>
      <c r="N87" s="118"/>
      <c r="O87" s="118"/>
      <c r="P87" s="118"/>
      <c r="Q87" s="118"/>
      <c r="R87" s="398"/>
      <c r="S87" s="398"/>
      <c r="T87" s="398"/>
      <c r="U87" s="398"/>
      <c r="V87" s="114"/>
      <c r="W87" s="114"/>
      <c r="X87" s="114"/>
      <c r="Y87" s="114"/>
      <c r="Z87" s="114"/>
      <c r="AA87" s="114"/>
      <c r="AB87" s="114"/>
      <c r="AC87" s="114"/>
      <c r="AD87" s="34"/>
      <c r="AE87" s="34"/>
      <c r="AF87" s="34"/>
      <c r="AG87" s="34"/>
      <c r="AH87" s="34"/>
      <c r="AI87" s="34"/>
      <c r="AJ87" s="34"/>
      <c r="AK87" s="34"/>
    </row>
    <row r="88" spans="1:37" s="31" customFormat="1" ht="20.100000000000001" customHeight="1">
      <c r="B88" s="268" t="s">
        <v>684</v>
      </c>
      <c r="C88" s="141"/>
      <c r="D88" s="141"/>
      <c r="E88" s="141"/>
      <c r="F88" s="141"/>
      <c r="G88" s="177"/>
      <c r="H88" s="177"/>
      <c r="I88" s="177"/>
      <c r="J88" s="177"/>
      <c r="K88" s="151"/>
      <c r="L88" s="151"/>
      <c r="M88" s="151"/>
      <c r="N88" s="118"/>
      <c r="O88" s="118"/>
      <c r="P88" s="118"/>
      <c r="Q88" s="114"/>
      <c r="R88" s="114"/>
      <c r="S88" s="114"/>
      <c r="T88" s="114"/>
      <c r="U88" s="114"/>
      <c r="V88" s="114"/>
      <c r="W88" s="114"/>
      <c r="X88" s="114"/>
      <c r="Y88" s="34"/>
      <c r="Z88" s="34"/>
      <c r="AA88" s="34"/>
      <c r="AB88" s="34"/>
      <c r="AC88" s="34"/>
      <c r="AD88" s="34"/>
    </row>
    <row r="89" spans="1:37" s="31" customFormat="1" ht="12" customHeight="1">
      <c r="B89" s="268"/>
      <c r="C89" s="141"/>
      <c r="D89" s="141"/>
      <c r="E89" s="141"/>
      <c r="F89" s="141"/>
      <c r="G89" s="177"/>
      <c r="H89" s="177"/>
      <c r="I89" s="177"/>
      <c r="J89" s="177"/>
      <c r="K89" s="254"/>
      <c r="L89" s="254"/>
      <c r="M89" s="254"/>
      <c r="N89" s="398"/>
      <c r="O89" s="114"/>
      <c r="P89" s="114"/>
      <c r="Q89" s="114"/>
      <c r="R89" s="114"/>
      <c r="S89" s="114"/>
      <c r="T89" s="114"/>
      <c r="U89" s="114"/>
      <c r="V89" s="114"/>
      <c r="W89" s="114"/>
      <c r="X89" s="114"/>
      <c r="Y89" s="34"/>
      <c r="Z89" s="34"/>
      <c r="AA89" s="34"/>
      <c r="AB89" s="34"/>
      <c r="AC89" s="34"/>
      <c r="AD89" s="34"/>
    </row>
    <row r="90" spans="1:37" s="31" customFormat="1" ht="19.5" customHeight="1">
      <c r="A90" s="25"/>
      <c r="B90" s="1" t="s">
        <v>9</v>
      </c>
      <c r="C90" s="24"/>
      <c r="D90" s="24"/>
      <c r="E90" s="24"/>
      <c r="F90" s="24"/>
      <c r="G90" s="24"/>
      <c r="H90" s="24"/>
      <c r="I90" s="24"/>
      <c r="J90" s="24"/>
      <c r="K90" s="151"/>
      <c r="L90" s="151"/>
      <c r="M90" s="150"/>
      <c r="N90" s="398" t="s">
        <v>484</v>
      </c>
      <c r="O90" s="114"/>
      <c r="P90" s="114"/>
      <c r="Q90" s="114" t="s">
        <v>485</v>
      </c>
      <c r="R90" s="114"/>
      <c r="S90" s="114"/>
      <c r="T90" s="114"/>
      <c r="U90" s="114"/>
      <c r="V90" s="114"/>
      <c r="W90" s="114"/>
      <c r="X90" s="114"/>
      <c r="Y90" s="34"/>
      <c r="Z90" s="34"/>
      <c r="AA90" s="34"/>
      <c r="AB90" s="34"/>
      <c r="AC90" s="34"/>
      <c r="AD90" s="34"/>
    </row>
    <row r="91" spans="1:37" s="31" customFormat="1" ht="24.95" customHeight="1">
      <c r="A91" s="25"/>
      <c r="B91" s="186"/>
      <c r="C91" s="187"/>
      <c r="D91" s="188"/>
      <c r="E91" s="110"/>
      <c r="F91" s="94"/>
      <c r="G91" s="94"/>
      <c r="H91" s="94"/>
      <c r="I91" s="189"/>
      <c r="J91" s="190"/>
      <c r="K91" s="151"/>
      <c r="L91" s="151"/>
      <c r="M91" s="151"/>
      <c r="N91" s="397" t="s">
        <v>476</v>
      </c>
      <c r="O91" s="397" t="s">
        <v>477</v>
      </c>
      <c r="P91" s="114"/>
      <c r="Q91" s="397" t="s">
        <v>486</v>
      </c>
      <c r="R91" s="397" t="s">
        <v>487</v>
      </c>
      <c r="S91" s="397" t="s">
        <v>488</v>
      </c>
      <c r="T91" s="397" t="s">
        <v>489</v>
      </c>
      <c r="U91" s="114"/>
      <c r="V91" s="114"/>
      <c r="W91" s="114"/>
      <c r="X91" s="114"/>
      <c r="Y91" s="34"/>
      <c r="Z91" s="34"/>
      <c r="AA91" s="34"/>
      <c r="AB91" s="34"/>
      <c r="AC91" s="34"/>
      <c r="AD91" s="34"/>
    </row>
    <row r="92" spans="1:37" s="25" customFormat="1" ht="19.5" customHeight="1">
      <c r="B92" s="24"/>
      <c r="C92" s="24"/>
      <c r="D92" s="24"/>
      <c r="E92" s="94"/>
      <c r="F92" s="191"/>
      <c r="G92" s="191"/>
      <c r="H92" s="94"/>
      <c r="I92" s="101"/>
      <c r="J92" s="101"/>
      <c r="K92" s="150"/>
      <c r="L92" s="165"/>
      <c r="M92" s="150"/>
      <c r="N92" s="397" t="b">
        <v>0</v>
      </c>
      <c r="O92" s="397" t="b">
        <v>0</v>
      </c>
      <c r="P92" s="114"/>
      <c r="Q92" s="382"/>
      <c r="R92" s="382"/>
      <c r="S92" s="382"/>
      <c r="T92" s="382" t="b">
        <v>0</v>
      </c>
      <c r="U92" s="114"/>
      <c r="V92" s="114"/>
      <c r="W92" s="114"/>
      <c r="X92" s="114"/>
      <c r="Y92" s="36"/>
      <c r="Z92" s="36"/>
      <c r="AA92" s="36"/>
      <c r="AB92" s="36"/>
      <c r="AC92" s="36"/>
      <c r="AD92" s="36"/>
    </row>
    <row r="93" spans="1:37" s="25" customFormat="1" ht="19.5" customHeight="1" thickBot="1">
      <c r="B93" s="1" t="s">
        <v>95</v>
      </c>
      <c r="C93" s="24"/>
      <c r="D93" s="24"/>
      <c r="E93" s="24"/>
      <c r="F93" s="192"/>
      <c r="G93" s="192"/>
      <c r="H93" s="24"/>
      <c r="I93" s="101"/>
      <c r="J93" s="101"/>
      <c r="K93" s="126"/>
      <c r="L93" s="150"/>
      <c r="M93" s="150"/>
      <c r="N93" s="397" t="str">
        <f>IF(N92=TRUE,"有","")</f>
        <v/>
      </c>
      <c r="O93" s="397" t="str">
        <f>IF(O92=TRUE,"無","")</f>
        <v/>
      </c>
      <c r="P93" s="114"/>
      <c r="Q93" s="397" t="str">
        <f>IF(Q92=TRUE,"輸血部","")</f>
        <v/>
      </c>
      <c r="R93" s="397" t="str">
        <f>IF(R92=TRUE,"検査部","")</f>
        <v/>
      </c>
      <c r="S93" s="397" t="str">
        <f>IF(S92=TRUE,"薬剤部","")</f>
        <v/>
      </c>
      <c r="T93" s="397" t="str">
        <f>IF(T92=TRUE,"その他","")</f>
        <v/>
      </c>
      <c r="U93" s="398"/>
      <c r="V93" s="398"/>
      <c r="W93" s="114"/>
      <c r="X93" s="114"/>
      <c r="Y93" s="36"/>
      <c r="Z93" s="36"/>
      <c r="AA93" s="36"/>
      <c r="AB93" s="36"/>
      <c r="AC93" s="36"/>
      <c r="AD93" s="36"/>
    </row>
    <row r="94" spans="1:37" s="25" customFormat="1" ht="24.95" customHeight="1" thickBot="1">
      <c r="A94" s="31"/>
      <c r="B94" s="193"/>
      <c r="C94" s="194"/>
      <c r="D94" s="194"/>
      <c r="E94" s="194"/>
      <c r="F94" s="194"/>
      <c r="G94" s="194"/>
      <c r="H94" s="195"/>
      <c r="I94" s="624" t="s">
        <v>412</v>
      </c>
      <c r="J94" s="625"/>
      <c r="K94" s="150"/>
      <c r="L94" s="150"/>
      <c r="M94" s="150"/>
      <c r="N94" s="634" t="str">
        <f>CONCATENATE(N93,O93)</f>
        <v/>
      </c>
      <c r="O94" s="634"/>
      <c r="P94" s="398"/>
      <c r="Q94" s="631" t="str">
        <f>CONCATENATE(Q93,R93,S93,T93)</f>
        <v/>
      </c>
      <c r="R94" s="632"/>
      <c r="S94" s="632"/>
      <c r="T94" s="633"/>
      <c r="U94" s="735"/>
      <c r="V94" s="735"/>
      <c r="W94" s="114"/>
      <c r="X94" s="114"/>
      <c r="Y94" s="36"/>
      <c r="Z94" s="36"/>
      <c r="AA94" s="36"/>
      <c r="AB94" s="36"/>
      <c r="AC94" s="36"/>
      <c r="AD94" s="36"/>
    </row>
    <row r="95" spans="1:37" s="25" customFormat="1" ht="19.5" customHeight="1">
      <c r="A95" s="31"/>
      <c r="B95" s="24"/>
      <c r="C95" s="24"/>
      <c r="D95" s="24"/>
      <c r="E95" s="24"/>
      <c r="F95" s="118" t="s">
        <v>351</v>
      </c>
      <c r="G95" s="24"/>
      <c r="H95" s="24"/>
      <c r="I95" s="101"/>
      <c r="J95" s="101"/>
      <c r="K95" s="150"/>
      <c r="L95" s="150"/>
      <c r="M95" s="150"/>
      <c r="N95" s="398"/>
      <c r="O95" s="398"/>
      <c r="P95" s="398"/>
      <c r="Q95" s="398"/>
      <c r="R95" s="398"/>
      <c r="S95" s="114"/>
      <c r="T95" s="114"/>
      <c r="U95" s="123"/>
      <c r="V95" s="114"/>
      <c r="W95" s="114"/>
      <c r="X95" s="114"/>
      <c r="Y95" s="36"/>
      <c r="Z95" s="36"/>
      <c r="AA95" s="36"/>
      <c r="AB95" s="36"/>
      <c r="AC95" s="36"/>
      <c r="AD95" s="36"/>
    </row>
    <row r="96" spans="1:37" s="25" customFormat="1" ht="19.5" customHeight="1" thickBot="1">
      <c r="A96" s="31"/>
      <c r="B96" s="563" t="s">
        <v>630</v>
      </c>
      <c r="C96" s="24"/>
      <c r="D96" s="24"/>
      <c r="E96" s="24"/>
      <c r="F96" s="118"/>
      <c r="G96" s="24"/>
      <c r="H96" s="24"/>
      <c r="I96" s="101"/>
      <c r="J96" s="101"/>
      <c r="K96" s="514"/>
      <c r="L96" s="514"/>
      <c r="M96" s="514"/>
      <c r="N96" s="514"/>
      <c r="O96" s="514"/>
      <c r="P96" s="514"/>
      <c r="Q96" s="514"/>
      <c r="R96" s="514"/>
      <c r="S96" s="114"/>
      <c r="T96" s="114"/>
      <c r="U96" s="123"/>
      <c r="V96" s="114"/>
      <c r="W96" s="114"/>
      <c r="X96" s="114"/>
      <c r="Y96" s="36"/>
      <c r="Z96" s="36"/>
      <c r="AA96" s="36"/>
      <c r="AB96" s="36"/>
      <c r="AC96" s="36"/>
      <c r="AD96" s="36"/>
    </row>
    <row r="97" spans="1:31" s="25" customFormat="1" ht="19.5" customHeight="1" thickBot="1">
      <c r="A97" s="31"/>
      <c r="B97" s="193"/>
      <c r="C97" s="194"/>
      <c r="D97" s="194"/>
      <c r="E97" s="194"/>
      <c r="F97" s="194"/>
      <c r="G97" s="194"/>
      <c r="H97" s="195"/>
      <c r="I97" s="624" t="s">
        <v>306</v>
      </c>
      <c r="J97" s="625"/>
      <c r="K97" s="514"/>
      <c r="L97" s="514"/>
      <c r="M97" s="514"/>
      <c r="N97" s="514"/>
      <c r="O97" s="514"/>
      <c r="P97" s="514"/>
      <c r="Q97" s="514"/>
      <c r="R97" s="514"/>
      <c r="S97" s="114"/>
      <c r="T97" s="114"/>
      <c r="U97" s="123"/>
      <c r="V97" s="114"/>
      <c r="W97" s="114"/>
      <c r="X97" s="114"/>
      <c r="Y97" s="36"/>
      <c r="Z97" s="36"/>
      <c r="AA97" s="36" t="b">
        <v>0</v>
      </c>
      <c r="AB97" s="36"/>
      <c r="AC97" s="36"/>
      <c r="AD97" s="36"/>
    </row>
    <row r="98" spans="1:31" s="25" customFormat="1" ht="19.5" customHeight="1">
      <c r="A98" s="31"/>
      <c r="B98" s="24"/>
      <c r="C98" s="24"/>
      <c r="D98" s="24"/>
      <c r="E98" s="24"/>
      <c r="F98" s="118"/>
      <c r="G98" s="24"/>
      <c r="H98" s="24"/>
      <c r="I98" s="101"/>
      <c r="J98" s="101"/>
      <c r="K98" s="514"/>
      <c r="L98" s="514"/>
      <c r="M98" s="514"/>
      <c r="N98" s="514"/>
      <c r="O98" s="514"/>
      <c r="P98" s="514"/>
      <c r="Q98" s="514"/>
      <c r="R98" s="514"/>
      <c r="S98" s="114"/>
      <c r="T98" s="114"/>
      <c r="U98" s="123"/>
      <c r="V98" s="114"/>
      <c r="W98" s="114"/>
      <c r="X98" s="114"/>
      <c r="Y98" s="36"/>
      <c r="Z98" s="36"/>
      <c r="AA98" s="36"/>
      <c r="AB98" s="36"/>
      <c r="AC98" s="36"/>
      <c r="AD98" s="36"/>
    </row>
    <row r="99" spans="1:31" s="25" customFormat="1" ht="19.5" customHeight="1">
      <c r="A99" s="31"/>
      <c r="B99" s="563" t="s">
        <v>629</v>
      </c>
      <c r="C99" s="24"/>
      <c r="D99" s="24"/>
      <c r="E99" s="24"/>
      <c r="F99" s="118"/>
      <c r="G99" s="24"/>
      <c r="H99" s="24"/>
      <c r="I99" s="101"/>
      <c r="J99" s="101"/>
      <c r="K99" s="514"/>
      <c r="L99" s="514"/>
      <c r="M99" s="514"/>
      <c r="N99" s="514"/>
      <c r="O99" s="514"/>
      <c r="P99" s="514"/>
      <c r="Q99" s="514"/>
      <c r="R99" s="514"/>
      <c r="S99" s="114"/>
      <c r="T99" s="114"/>
      <c r="U99" s="123"/>
      <c r="V99" s="114"/>
      <c r="W99" s="114"/>
      <c r="X99" s="114"/>
      <c r="Y99" s="36"/>
      <c r="Z99" s="36"/>
      <c r="AA99" s="36"/>
      <c r="AB99" s="36"/>
      <c r="AC99" s="36"/>
      <c r="AD99" s="36"/>
    </row>
    <row r="100" spans="1:31" s="25" customFormat="1" ht="19.5" customHeight="1">
      <c r="A100" s="31"/>
      <c r="B100" s="252"/>
      <c r="C100" s="187"/>
      <c r="D100" s="188"/>
      <c r="E100" s="24"/>
      <c r="F100" s="118"/>
      <c r="G100" s="24"/>
      <c r="H100" s="24"/>
      <c r="I100" s="101"/>
      <c r="J100" s="101"/>
      <c r="K100" s="514"/>
      <c r="L100" s="514"/>
      <c r="M100" s="514"/>
      <c r="N100" s="514"/>
      <c r="O100" s="514"/>
      <c r="P100" s="514"/>
      <c r="Q100" s="514"/>
      <c r="R100" s="514"/>
      <c r="S100" s="114"/>
      <c r="T100" s="114"/>
      <c r="U100" s="123"/>
      <c r="V100" s="114"/>
      <c r="W100" s="114"/>
      <c r="X100" s="114"/>
      <c r="Y100" s="36"/>
      <c r="Z100" s="36"/>
      <c r="AA100" s="36"/>
      <c r="AB100" s="36"/>
      <c r="AC100" s="36"/>
      <c r="AD100" s="36"/>
    </row>
    <row r="101" spans="1:31" s="25" customFormat="1" ht="19.5" customHeight="1">
      <c r="A101" s="31"/>
      <c r="B101" s="24"/>
      <c r="C101" s="24"/>
      <c r="D101" s="24"/>
      <c r="E101" s="24"/>
      <c r="F101" s="118"/>
      <c r="G101" s="24"/>
      <c r="H101" s="24"/>
      <c r="I101" s="101"/>
      <c r="J101" s="101"/>
      <c r="K101" s="514"/>
      <c r="L101" s="514"/>
      <c r="M101" s="514"/>
      <c r="N101" s="514"/>
      <c r="O101" s="514"/>
      <c r="P101" s="514"/>
      <c r="Q101" s="514"/>
      <c r="R101" s="514"/>
      <c r="S101" s="114"/>
      <c r="T101" s="114"/>
      <c r="U101" s="123"/>
      <c r="V101" s="114"/>
      <c r="W101" s="114"/>
      <c r="X101" s="114"/>
      <c r="Y101" s="36"/>
      <c r="Z101" s="36"/>
      <c r="AA101" s="36"/>
      <c r="AB101" s="36"/>
      <c r="AC101" s="36"/>
      <c r="AD101" s="36"/>
    </row>
    <row r="102" spans="1:31" s="31" customFormat="1" ht="19.5" customHeight="1" thickBot="1">
      <c r="A102" s="25"/>
      <c r="B102" s="1" t="s">
        <v>625</v>
      </c>
      <c r="C102" s="24"/>
      <c r="D102" s="24"/>
      <c r="E102" s="24"/>
      <c r="F102" s="24"/>
      <c r="G102" s="24"/>
      <c r="H102" s="24"/>
      <c r="I102" s="101"/>
      <c r="J102" s="101"/>
      <c r="K102" s="150"/>
      <c r="L102" s="150"/>
      <c r="M102" s="150"/>
      <c r="N102" s="165" t="s">
        <v>490</v>
      </c>
      <c r="O102" s="398"/>
      <c r="P102" s="398"/>
      <c r="Q102" s="114"/>
      <c r="R102" s="114"/>
      <c r="S102" s="114" t="s">
        <v>491</v>
      </c>
      <c r="T102" s="114"/>
      <c r="U102" s="398"/>
      <c r="V102" s="398"/>
      <c r="W102" s="398"/>
      <c r="X102" s="398"/>
      <c r="Y102" s="34"/>
      <c r="Z102" s="34"/>
      <c r="AA102" s="34"/>
      <c r="AB102" s="34"/>
      <c r="AC102" s="34"/>
      <c r="AD102" s="34"/>
    </row>
    <row r="103" spans="1:31" s="31" customFormat="1" ht="24.95" customHeight="1" thickBot="1">
      <c r="B103" s="193"/>
      <c r="C103" s="194"/>
      <c r="D103" s="194"/>
      <c r="E103" s="194"/>
      <c r="F103" s="194"/>
      <c r="G103" s="194"/>
      <c r="H103" s="195"/>
      <c r="I103" s="624" t="s">
        <v>413</v>
      </c>
      <c r="J103" s="625"/>
      <c r="K103" s="154"/>
      <c r="L103" s="150"/>
      <c r="M103" s="150"/>
      <c r="N103" s="397" t="s">
        <v>486</v>
      </c>
      <c r="O103" s="397" t="s">
        <v>487</v>
      </c>
      <c r="P103" s="397" t="s">
        <v>488</v>
      </c>
      <c r="Q103" s="397" t="s">
        <v>489</v>
      </c>
      <c r="R103" s="114"/>
      <c r="S103" s="397" t="s">
        <v>476</v>
      </c>
      <c r="T103" s="397" t="s">
        <v>477</v>
      </c>
      <c r="U103" s="735"/>
      <c r="V103" s="735"/>
      <c r="W103" s="735"/>
      <c r="X103" s="735"/>
      <c r="Y103" s="34"/>
      <c r="Z103" s="34"/>
      <c r="AA103" s="34"/>
      <c r="AB103" s="34"/>
      <c r="AC103" s="34"/>
      <c r="AD103" s="34"/>
    </row>
    <row r="104" spans="1:31" s="25" customFormat="1" ht="19.5" customHeight="1">
      <c r="A104" s="31"/>
      <c r="B104" s="24"/>
      <c r="C104" s="24"/>
      <c r="D104" s="24"/>
      <c r="E104" s="24"/>
      <c r="F104" s="118" t="s">
        <v>352</v>
      </c>
      <c r="G104" s="24"/>
      <c r="H104" s="24"/>
      <c r="I104" s="101"/>
      <c r="J104" s="101"/>
      <c r="K104" s="150"/>
      <c r="L104" s="150"/>
      <c r="M104" s="150"/>
      <c r="N104" s="397" t="b">
        <v>0</v>
      </c>
      <c r="O104" s="382" t="b">
        <v>0</v>
      </c>
      <c r="P104" s="382" t="b">
        <v>0</v>
      </c>
      <c r="Q104" s="382" t="b">
        <v>0</v>
      </c>
      <c r="R104" s="114"/>
      <c r="S104" s="397" t="b">
        <v>0</v>
      </c>
      <c r="T104" s="397" t="b">
        <v>0</v>
      </c>
      <c r="U104" s="114"/>
      <c r="V104" s="114"/>
      <c r="W104" s="114"/>
      <c r="X104" s="114"/>
      <c r="Y104" s="36"/>
      <c r="Z104" s="36"/>
      <c r="AA104" s="36"/>
      <c r="AB104" s="36"/>
      <c r="AC104" s="36"/>
      <c r="AD104" s="36"/>
    </row>
    <row r="105" spans="1:31" s="31" customFormat="1" ht="19.5" customHeight="1">
      <c r="A105" s="25"/>
      <c r="B105" s="1" t="s">
        <v>626</v>
      </c>
      <c r="C105" s="24"/>
      <c r="D105" s="24"/>
      <c r="E105" s="108"/>
      <c r="F105" s="94"/>
      <c r="G105" s="24"/>
      <c r="H105" s="24"/>
      <c r="I105" s="101"/>
      <c r="J105" s="101"/>
      <c r="K105" s="34"/>
      <c r="L105" s="150"/>
      <c r="M105" s="150"/>
      <c r="N105" s="397" t="str">
        <f>IF(N104=TRUE,"輸血部","")</f>
        <v/>
      </c>
      <c r="O105" s="397" t="str">
        <f>IF(O104=TRUE,"検査部","")</f>
        <v/>
      </c>
      <c r="P105" s="397" t="str">
        <f>IF(P104=TRUE,"薬剤部","")</f>
        <v/>
      </c>
      <c r="Q105" s="397" t="str">
        <f>IF(Q104=TRUE,"その他","")</f>
        <v/>
      </c>
      <c r="R105" s="114"/>
      <c r="S105" s="397" t="str">
        <f>IF(S104=TRUE,"有","")</f>
        <v/>
      </c>
      <c r="T105" s="397" t="str">
        <f>IF(T104=TRUE,"無","")</f>
        <v/>
      </c>
      <c r="U105" s="398"/>
      <c r="V105" s="398"/>
      <c r="W105" s="398"/>
      <c r="X105" s="398"/>
      <c r="Y105" s="34"/>
      <c r="Z105" s="34"/>
      <c r="AA105" s="34"/>
      <c r="AB105" s="34"/>
      <c r="AC105" s="34"/>
      <c r="AD105" s="34"/>
    </row>
    <row r="106" spans="1:31" s="31" customFormat="1" ht="24.95" customHeight="1">
      <c r="B106" s="186"/>
      <c r="C106" s="196"/>
      <c r="D106" s="197"/>
      <c r="E106" s="198"/>
      <c r="F106" s="94"/>
      <c r="G106" s="108"/>
      <c r="H106" s="108"/>
      <c r="I106" s="101"/>
      <c r="J106" s="101"/>
      <c r="K106" s="154"/>
      <c r="L106" s="150"/>
      <c r="M106" s="150"/>
      <c r="N106" s="631" t="str">
        <f>CONCATENATE(N105,O105,P105,Q105)</f>
        <v/>
      </c>
      <c r="O106" s="632"/>
      <c r="P106" s="632"/>
      <c r="Q106" s="633"/>
      <c r="R106" s="114"/>
      <c r="S106" s="634" t="str">
        <f>CONCATENATE(S105,T105)</f>
        <v/>
      </c>
      <c r="T106" s="634"/>
      <c r="U106" s="120"/>
      <c r="V106" s="120"/>
      <c r="W106" s="120"/>
      <c r="X106" s="120"/>
      <c r="Y106" s="34"/>
      <c r="Z106" s="34"/>
      <c r="AA106" s="34"/>
      <c r="AB106" s="34"/>
      <c r="AC106" s="34"/>
      <c r="AD106" s="34"/>
    </row>
    <row r="107" spans="1:31" s="25" customFormat="1" ht="19.5" customHeight="1">
      <c r="A107" s="31"/>
      <c r="B107" s="24"/>
      <c r="C107" s="24"/>
      <c r="D107" s="24"/>
      <c r="E107" s="94"/>
      <c r="F107" s="24"/>
      <c r="G107" s="108"/>
      <c r="H107" s="110"/>
      <c r="I107" s="110"/>
      <c r="J107" s="100"/>
      <c r="K107" s="150"/>
      <c r="L107" s="356"/>
      <c r="M107" s="356"/>
      <c r="N107" s="398"/>
      <c r="O107" s="398"/>
      <c r="P107" s="114"/>
      <c r="Q107" s="114"/>
      <c r="R107" s="114"/>
      <c r="S107" s="114"/>
      <c r="T107" s="114"/>
      <c r="U107" s="114"/>
      <c r="V107" s="114"/>
      <c r="W107" s="114"/>
      <c r="X107" s="114"/>
      <c r="Y107" s="36"/>
      <c r="Z107" s="36"/>
      <c r="AA107" s="36"/>
      <c r="AB107" s="36"/>
      <c r="AC107" s="36"/>
      <c r="AD107" s="36"/>
    </row>
    <row r="108" spans="1:31" s="31" customFormat="1" ht="19.5" customHeight="1" thickBot="1">
      <c r="A108" s="25"/>
      <c r="B108" s="1" t="s">
        <v>682</v>
      </c>
      <c r="C108" s="24"/>
      <c r="D108" s="24"/>
      <c r="E108" s="24"/>
      <c r="F108" s="24"/>
      <c r="G108" s="24"/>
      <c r="H108" s="24"/>
      <c r="I108" s="24"/>
      <c r="J108" s="24"/>
      <c r="K108" s="124"/>
      <c r="L108" s="131"/>
      <c r="M108" s="150"/>
      <c r="N108" s="165" t="s">
        <v>492</v>
      </c>
      <c r="O108" s="398"/>
      <c r="P108" s="114"/>
      <c r="Q108" s="114"/>
      <c r="R108" s="114"/>
      <c r="S108" s="114"/>
      <c r="T108" s="114"/>
      <c r="U108" s="114" t="s">
        <v>499</v>
      </c>
      <c r="V108" s="114"/>
      <c r="W108" s="114"/>
      <c r="X108" s="114"/>
      <c r="Y108" s="34"/>
      <c r="Z108" s="34"/>
      <c r="AA108" s="34"/>
      <c r="AB108" s="34"/>
      <c r="AC108" s="34"/>
      <c r="AD108" s="34"/>
    </row>
    <row r="109" spans="1:31" s="31" customFormat="1" ht="24.95" customHeight="1" thickBot="1">
      <c r="B109" s="186"/>
      <c r="C109" s="199"/>
      <c r="D109" s="199"/>
      <c r="E109" s="199"/>
      <c r="F109" s="98"/>
      <c r="G109" s="98"/>
      <c r="H109" s="98"/>
      <c r="I109" s="103"/>
      <c r="J109" s="624" t="s">
        <v>307</v>
      </c>
      <c r="K109" s="625"/>
      <c r="L109" s="124"/>
      <c r="M109" s="150"/>
      <c r="N109" s="397" t="s">
        <v>493</v>
      </c>
      <c r="O109" s="397" t="s">
        <v>494</v>
      </c>
      <c r="P109" s="397" t="s">
        <v>495</v>
      </c>
      <c r="Q109" s="397" t="s">
        <v>496</v>
      </c>
      <c r="R109" s="397" t="s">
        <v>497</v>
      </c>
      <c r="S109" s="397" t="s">
        <v>489</v>
      </c>
      <c r="T109" s="398"/>
      <c r="U109" s="397" t="s">
        <v>500</v>
      </c>
      <c r="V109" s="397" t="s">
        <v>501</v>
      </c>
      <c r="W109" s="114"/>
      <c r="X109" s="114"/>
      <c r="Y109" s="34"/>
      <c r="Z109" s="34"/>
      <c r="AA109" s="130"/>
      <c r="AB109" s="34"/>
      <c r="AC109" s="34"/>
      <c r="AD109" s="34"/>
      <c r="AE109" s="34"/>
    </row>
    <row r="110" spans="1:31" s="25" customFormat="1" ht="19.5" customHeight="1">
      <c r="A110" s="31"/>
      <c r="B110" s="173"/>
      <c r="C110" s="94"/>
      <c r="D110" s="94"/>
      <c r="E110" s="94"/>
      <c r="F110" s="114" t="s">
        <v>353</v>
      </c>
      <c r="G110" s="94"/>
      <c r="H110" s="94"/>
      <c r="I110" s="200"/>
      <c r="J110" s="200"/>
      <c r="K110" s="150"/>
      <c r="L110" s="150"/>
      <c r="M110" s="150"/>
      <c r="N110" s="397" t="b">
        <v>0</v>
      </c>
      <c r="O110" s="397" t="b">
        <v>0</v>
      </c>
      <c r="P110" s="382" t="b">
        <v>0</v>
      </c>
      <c r="Q110" s="382" t="b">
        <v>0</v>
      </c>
      <c r="R110" s="382" t="b">
        <v>0</v>
      </c>
      <c r="S110" s="382" t="b">
        <v>0</v>
      </c>
      <c r="T110" s="114"/>
      <c r="U110" s="397" t="b">
        <v>0</v>
      </c>
      <c r="V110" s="397" t="b">
        <v>0</v>
      </c>
      <c r="W110" s="114"/>
      <c r="X110" s="114"/>
      <c r="Y110" s="36"/>
      <c r="Z110" s="36"/>
      <c r="AA110" s="36"/>
      <c r="AB110" s="36"/>
      <c r="AC110" s="36"/>
      <c r="AD110" s="36"/>
    </row>
    <row r="111" spans="1:31" s="31" customFormat="1" ht="19.5" customHeight="1">
      <c r="A111" s="25"/>
      <c r="B111" s="1" t="s">
        <v>627</v>
      </c>
      <c r="C111" s="24"/>
      <c r="D111" s="24"/>
      <c r="E111" s="24"/>
      <c r="F111" s="24"/>
      <c r="G111" s="24"/>
      <c r="H111" s="24"/>
      <c r="I111" s="24"/>
      <c r="J111" s="24"/>
      <c r="K111" s="150"/>
      <c r="L111" s="150"/>
      <c r="M111" s="150"/>
      <c r="N111" s="397" t="str">
        <f>IF(N110=TRUE,"毎日","")</f>
        <v/>
      </c>
      <c r="O111" s="397" t="str">
        <f>IF(O110=TRUE,"週に1回","")</f>
        <v/>
      </c>
      <c r="P111" s="397" t="str">
        <f>IF(P110=TRUE,"月に1回","")</f>
        <v/>
      </c>
      <c r="Q111" s="397" t="str">
        <f>IF(Q110=TRUE,"半年に1回","")</f>
        <v/>
      </c>
      <c r="R111" s="397" t="str">
        <f>IF(R110=TRUE,"年に1回","")</f>
        <v/>
      </c>
      <c r="S111" s="397" t="str">
        <f>IF(S110=TRUE,"その他","")</f>
        <v/>
      </c>
      <c r="T111" s="114"/>
      <c r="U111" s="426" t="str">
        <f>IF(U110=TRUE,"有","")</f>
        <v/>
      </c>
      <c r="V111" s="426" t="str">
        <f>IF(V110=TRUE,"無","")</f>
        <v/>
      </c>
      <c r="W111" s="736"/>
      <c r="X111" s="736"/>
      <c r="Y111" s="736"/>
      <c r="Z111" s="736"/>
      <c r="AA111" s="736"/>
      <c r="AB111" s="736"/>
      <c r="AC111" s="34"/>
      <c r="AD111" s="34"/>
    </row>
    <row r="112" spans="1:31" s="31" customFormat="1" ht="24.95" customHeight="1">
      <c r="B112" s="186"/>
      <c r="C112" s="187"/>
      <c r="D112" s="197"/>
      <c r="E112" s="101"/>
      <c r="F112" s="24"/>
      <c r="G112" s="24"/>
      <c r="H112" s="110"/>
      <c r="I112" s="110"/>
      <c r="J112" s="100"/>
      <c r="K112" s="127"/>
      <c r="L112" s="630"/>
      <c r="M112" s="630"/>
      <c r="N112" s="631" t="str">
        <f>CONCATENATE(N111,O111,P111,Q111,R111,S111)</f>
        <v/>
      </c>
      <c r="O112" s="632"/>
      <c r="P112" s="632"/>
      <c r="Q112" s="632"/>
      <c r="R112" s="632"/>
      <c r="S112" s="633"/>
      <c r="T112" s="398"/>
      <c r="U112" s="631" t="str">
        <f>CONCATENATE(U111,V111)</f>
        <v/>
      </c>
      <c r="V112" s="633"/>
      <c r="W112" s="114"/>
      <c r="X112" s="114"/>
      <c r="Y112" s="34"/>
      <c r="Z112" s="34"/>
      <c r="AA112" s="34"/>
      <c r="AB112" s="34"/>
      <c r="AC112" s="34"/>
      <c r="AD112" s="34"/>
    </row>
    <row r="113" spans="1:37" s="25" customFormat="1" ht="19.5" customHeight="1">
      <c r="A113" s="31"/>
      <c r="B113" s="24"/>
      <c r="C113" s="24"/>
      <c r="D113" s="24"/>
      <c r="E113" s="24"/>
      <c r="F113" s="24"/>
      <c r="G113" s="24"/>
      <c r="H113" s="24"/>
      <c r="I113" s="24"/>
      <c r="J113" s="24"/>
      <c r="K113" s="150"/>
      <c r="L113" s="165"/>
      <c r="M113" s="150"/>
      <c r="N113" s="398"/>
      <c r="O113" s="114"/>
      <c r="P113" s="398"/>
      <c r="Q113" s="114"/>
      <c r="R113" s="114"/>
      <c r="S113" s="114"/>
      <c r="T113" s="114"/>
      <c r="U113" s="114"/>
      <c r="V113" s="398"/>
      <c r="W113" s="114"/>
      <c r="X113" s="114"/>
      <c r="Y113" s="36"/>
      <c r="Z113" s="36"/>
      <c r="AA113" s="36"/>
      <c r="AB113" s="36"/>
      <c r="AC113" s="36"/>
      <c r="AD113" s="36"/>
    </row>
    <row r="114" spans="1:37" s="31" customFormat="1" ht="19.5" customHeight="1" thickBot="1">
      <c r="A114" s="25"/>
      <c r="B114" s="1" t="s">
        <v>628</v>
      </c>
      <c r="C114" s="24"/>
      <c r="D114" s="24"/>
      <c r="E114" s="24"/>
      <c r="F114" s="24"/>
      <c r="G114" s="101"/>
      <c r="H114" s="101"/>
      <c r="I114" s="101"/>
      <c r="J114" s="101"/>
      <c r="K114" s="124"/>
      <c r="L114" s="150"/>
      <c r="M114" s="150"/>
      <c r="N114" s="165" t="s">
        <v>498</v>
      </c>
      <c r="O114" s="114"/>
      <c r="P114" s="114"/>
      <c r="Q114" s="398"/>
      <c r="R114" s="398"/>
      <c r="S114" s="398"/>
      <c r="T114" s="398"/>
      <c r="U114" s="398"/>
      <c r="V114" s="120"/>
      <c r="W114" s="114"/>
      <c r="X114" s="114"/>
      <c r="Y114" s="736"/>
      <c r="Z114" s="736"/>
      <c r="AA114" s="736"/>
      <c r="AB114" s="736"/>
      <c r="AC114" s="736"/>
      <c r="AD114" s="736"/>
    </row>
    <row r="115" spans="1:37" s="31" customFormat="1" ht="24.95" customHeight="1" thickBot="1">
      <c r="B115" s="186"/>
      <c r="C115" s="199"/>
      <c r="D115" s="199"/>
      <c r="E115" s="199"/>
      <c r="F115" s="98"/>
      <c r="G115" s="98"/>
      <c r="H115" s="98"/>
      <c r="I115" s="103"/>
      <c r="J115" s="624" t="s">
        <v>525</v>
      </c>
      <c r="K115" s="625"/>
      <c r="L115" s="124"/>
      <c r="M115" s="174"/>
      <c r="N115" s="397" t="s">
        <v>493</v>
      </c>
      <c r="O115" s="397" t="s">
        <v>494</v>
      </c>
      <c r="P115" s="397" t="s">
        <v>495</v>
      </c>
      <c r="Q115" s="397" t="s">
        <v>496</v>
      </c>
      <c r="R115" s="397" t="s">
        <v>497</v>
      </c>
      <c r="S115" s="397" t="s">
        <v>3</v>
      </c>
      <c r="T115" s="398"/>
      <c r="U115" s="398"/>
      <c r="V115" s="398"/>
      <c r="W115" s="114"/>
      <c r="X115" s="114"/>
      <c r="Y115" s="34"/>
      <c r="Z115" s="34"/>
      <c r="AA115" s="130"/>
      <c r="AB115" s="34"/>
      <c r="AC115" s="34"/>
      <c r="AD115" s="34"/>
      <c r="AE115" s="34"/>
    </row>
    <row r="116" spans="1:37" s="25" customFormat="1" ht="19.5" customHeight="1">
      <c r="A116" s="31"/>
      <c r="B116" s="100"/>
      <c r="C116" s="101"/>
      <c r="D116" s="101"/>
      <c r="E116" s="101"/>
      <c r="F116" s="115" t="s">
        <v>354</v>
      </c>
      <c r="G116" s="101"/>
      <c r="H116" s="95"/>
      <c r="I116" s="200"/>
      <c r="J116" s="200"/>
      <c r="K116" s="124"/>
      <c r="L116" s="150"/>
      <c r="M116" s="150"/>
      <c r="N116" s="397" t="b">
        <v>0</v>
      </c>
      <c r="O116" s="397" t="b">
        <v>0</v>
      </c>
      <c r="P116" s="382" t="b">
        <v>0</v>
      </c>
      <c r="Q116" s="397" t="b">
        <v>0</v>
      </c>
      <c r="R116" s="397" t="b">
        <v>0</v>
      </c>
      <c r="S116" s="397" t="b">
        <v>0</v>
      </c>
      <c r="T116" s="398"/>
      <c r="U116" s="398"/>
      <c r="V116" s="398"/>
      <c r="W116" s="398"/>
      <c r="X116" s="398"/>
      <c r="Y116" s="66"/>
      <c r="Z116" s="66"/>
      <c r="AA116" s="66"/>
      <c r="AB116" s="36"/>
      <c r="AC116" s="36"/>
      <c r="AD116" s="36"/>
    </row>
    <row r="117" spans="1:37" s="25" customFormat="1" ht="9.75" customHeight="1">
      <c r="A117" s="31"/>
      <c r="B117" s="100"/>
      <c r="C117" s="101"/>
      <c r="D117" s="101"/>
      <c r="E117" s="101"/>
      <c r="F117" s="115"/>
      <c r="G117" s="101"/>
      <c r="H117" s="95"/>
      <c r="I117" s="200"/>
      <c r="J117" s="200"/>
      <c r="K117" s="124"/>
      <c r="L117" s="251"/>
      <c r="M117" s="251"/>
      <c r="N117" s="397" t="str">
        <f>IF(N116=TRUE,"毎日","")</f>
        <v/>
      </c>
      <c r="O117" s="382" t="str">
        <f>IF(O116=TRUE,"週に1回","")</f>
        <v/>
      </c>
      <c r="P117" s="397" t="str">
        <f>IF(P116=TRUE,"月に1回","")</f>
        <v/>
      </c>
      <c r="Q117" s="397" t="str">
        <f>IF(Q116=TRUE,"半年に1回","")</f>
        <v/>
      </c>
      <c r="R117" s="397" t="str">
        <f>IF(R116=TRUE,"年に1回","")</f>
        <v/>
      </c>
      <c r="S117" s="397" t="str">
        <f>IF(S116=TRUE,"その他","")</f>
        <v/>
      </c>
      <c r="T117" s="398"/>
      <c r="U117" s="398"/>
      <c r="V117" s="398"/>
      <c r="W117" s="398"/>
      <c r="X117" s="398"/>
      <c r="Y117" s="66"/>
      <c r="Z117" s="66"/>
      <c r="AA117" s="66"/>
      <c r="AB117" s="36"/>
      <c r="AC117" s="36"/>
      <c r="AD117" s="36"/>
    </row>
    <row r="118" spans="1:37" s="31" customFormat="1" ht="22.5" customHeight="1">
      <c r="B118" s="1" t="s">
        <v>631</v>
      </c>
      <c r="C118" s="24"/>
      <c r="D118" s="24"/>
      <c r="E118" s="24"/>
      <c r="K118" s="119"/>
      <c r="L118" s="119"/>
      <c r="M118" s="150"/>
      <c r="N118" s="631" t="str">
        <f>CONCATENATE(N117,O117,P117,Q117,R117,S117)</f>
        <v/>
      </c>
      <c r="O118" s="632"/>
      <c r="P118" s="632"/>
      <c r="Q118" s="632"/>
      <c r="R118" s="632"/>
      <c r="S118" s="633"/>
      <c r="T118" s="398"/>
      <c r="U118" s="398"/>
      <c r="V118" s="735"/>
      <c r="W118" s="735"/>
      <c r="X118" s="398"/>
      <c r="Y118" s="34"/>
      <c r="Z118" s="34"/>
      <c r="AA118" s="34"/>
      <c r="AB118" s="34"/>
      <c r="AC118" s="34"/>
    </row>
    <row r="119" spans="1:37" s="31" customFormat="1" ht="24.95" customHeight="1">
      <c r="B119" s="186"/>
      <c r="C119" s="199"/>
      <c r="D119" s="197"/>
      <c r="E119" s="201"/>
      <c r="K119" s="127"/>
      <c r="L119" s="150"/>
      <c r="M119" s="150"/>
      <c r="N119" s="114"/>
      <c r="O119" s="398"/>
      <c r="P119" s="398"/>
      <c r="Q119" s="114"/>
      <c r="R119" s="114"/>
      <c r="S119" s="114"/>
      <c r="T119" s="114"/>
      <c r="U119" s="114"/>
      <c r="V119" s="114"/>
      <c r="W119" s="114"/>
      <c r="X119" s="114"/>
      <c r="Y119" s="34"/>
      <c r="Z119" s="34"/>
      <c r="AA119" s="34"/>
      <c r="AB119" s="34"/>
      <c r="AC119" s="34"/>
    </row>
    <row r="120" spans="1:37" s="31" customFormat="1" ht="15.75" customHeight="1">
      <c r="B120" s="24"/>
      <c r="C120" s="24"/>
      <c r="D120" s="24"/>
      <c r="E120" s="94"/>
      <c r="F120" s="24"/>
      <c r="G120" s="24"/>
      <c r="H120" s="24"/>
      <c r="I120" s="24"/>
      <c r="J120" s="24"/>
      <c r="K120" s="150"/>
      <c r="L120" s="165"/>
      <c r="M120" s="150"/>
      <c r="N120" s="114" t="s">
        <v>502</v>
      </c>
      <c r="O120" s="114"/>
      <c r="P120" s="114"/>
      <c r="Q120" s="165" t="s">
        <v>503</v>
      </c>
      <c r="R120" s="398"/>
      <c r="S120" s="398"/>
      <c r="T120" s="398"/>
      <c r="U120" s="398"/>
      <c r="V120" s="398"/>
      <c r="W120" s="114"/>
      <c r="X120" s="114"/>
      <c r="Y120" s="34"/>
      <c r="Z120" s="34"/>
      <c r="AA120" s="34"/>
      <c r="AB120" s="34"/>
      <c r="AC120" s="34"/>
      <c r="AD120" s="34"/>
    </row>
    <row r="121" spans="1:37" s="31" customFormat="1" ht="19.5" customHeight="1">
      <c r="B121" s="1" t="s">
        <v>632</v>
      </c>
      <c r="C121" s="24"/>
      <c r="D121" s="24"/>
      <c r="E121" s="24"/>
      <c r="F121" s="150"/>
      <c r="G121" s="24"/>
      <c r="H121" s="24"/>
      <c r="I121" s="24"/>
      <c r="J121" s="24"/>
      <c r="K121" s="356"/>
      <c r="L121" s="165"/>
      <c r="M121" s="356"/>
      <c r="N121" s="397" t="s">
        <v>459</v>
      </c>
      <c r="O121" s="397" t="s">
        <v>460</v>
      </c>
      <c r="P121" s="114"/>
      <c r="Q121" s="397" t="s">
        <v>500</v>
      </c>
      <c r="R121" s="397" t="s">
        <v>501</v>
      </c>
      <c r="S121" s="398"/>
      <c r="T121" s="398"/>
      <c r="U121" s="398"/>
      <c r="V121" s="398"/>
      <c r="W121" s="114"/>
      <c r="X121" s="114"/>
      <c r="Y121" s="34"/>
      <c r="Z121" s="34"/>
      <c r="AA121" s="34"/>
      <c r="AB121" s="34"/>
      <c r="AC121" s="34"/>
      <c r="AD121" s="34"/>
    </row>
    <row r="122" spans="1:37" s="31" customFormat="1" ht="25.5" customHeight="1">
      <c r="B122" s="193"/>
      <c r="C122" s="199"/>
      <c r="D122" s="197"/>
      <c r="E122" s="101"/>
      <c r="F122" s="127"/>
      <c r="G122" s="24"/>
      <c r="H122" s="24"/>
      <c r="I122" s="24"/>
      <c r="J122" s="24"/>
      <c r="K122" s="356"/>
      <c r="L122" s="165"/>
      <c r="M122" s="356"/>
      <c r="N122" s="397" t="b">
        <v>0</v>
      </c>
      <c r="O122" s="397" t="b">
        <v>0</v>
      </c>
      <c r="P122" s="114"/>
      <c r="Q122" s="397" t="b">
        <v>0</v>
      </c>
      <c r="R122" s="397" t="b">
        <v>0</v>
      </c>
      <c r="S122" s="398"/>
      <c r="T122" s="398"/>
      <c r="U122" s="398"/>
      <c r="V122" s="398"/>
      <c r="W122" s="114"/>
      <c r="X122" s="114"/>
      <c r="Y122" s="34"/>
      <c r="Z122" s="34"/>
      <c r="AA122" s="34"/>
      <c r="AB122" s="34"/>
      <c r="AC122" s="34"/>
      <c r="AD122" s="34"/>
      <c r="AG122" s="118"/>
      <c r="AH122" s="118"/>
      <c r="AI122" s="118"/>
      <c r="AJ122" s="118"/>
      <c r="AK122" s="118"/>
    </row>
    <row r="123" spans="1:37" s="31" customFormat="1" ht="19.5" customHeight="1">
      <c r="B123" s="24"/>
      <c r="C123" s="24"/>
      <c r="D123" s="24"/>
      <c r="E123" s="94"/>
      <c r="F123" s="24"/>
      <c r="G123" s="24"/>
      <c r="H123" s="24"/>
      <c r="I123" s="24"/>
      <c r="J123" s="24"/>
      <c r="K123" s="356"/>
      <c r="L123" s="165"/>
      <c r="M123" s="356"/>
      <c r="N123" s="397" t="str">
        <f>IF(N122=TRUE,"有","")</f>
        <v/>
      </c>
      <c r="O123" s="397" t="str">
        <f>IF(O122=TRUE,"無","")</f>
        <v/>
      </c>
      <c r="P123" s="114"/>
      <c r="Q123" s="397"/>
      <c r="R123" s="397"/>
      <c r="S123" s="398"/>
      <c r="T123" s="398"/>
      <c r="U123" s="398"/>
      <c r="V123" s="398"/>
      <c r="W123" s="114"/>
      <c r="X123" s="114"/>
      <c r="Y123" s="34"/>
      <c r="Z123" s="34"/>
      <c r="AA123" s="34"/>
      <c r="AB123" s="34"/>
      <c r="AC123" s="34"/>
      <c r="AD123" s="34"/>
      <c r="AG123" s="118"/>
      <c r="AH123" s="118"/>
      <c r="AI123" s="118"/>
      <c r="AJ123" s="118"/>
      <c r="AK123" s="118"/>
    </row>
    <row r="124" spans="1:37" s="31" customFormat="1" ht="19.5" customHeight="1" thickBot="1">
      <c r="B124" s="1" t="s">
        <v>633</v>
      </c>
      <c r="C124" s="24"/>
      <c r="D124" s="24"/>
      <c r="E124" s="24"/>
      <c r="F124" s="24"/>
      <c r="G124" s="24"/>
      <c r="H124" s="24"/>
      <c r="I124" s="24"/>
      <c r="J124" s="24"/>
      <c r="K124" s="150"/>
      <c r="L124" s="150"/>
      <c r="M124" s="150"/>
      <c r="N124" s="634" t="str">
        <f>CONCATENATE(N123,O123)</f>
        <v/>
      </c>
      <c r="O124" s="634"/>
      <c r="P124" s="398"/>
      <c r="Q124" s="631" t="str">
        <f>CONCATENATE(Q123,R123)</f>
        <v/>
      </c>
      <c r="R124" s="633"/>
      <c r="S124" s="398"/>
      <c r="T124" s="166"/>
      <c r="U124" s="166"/>
      <c r="V124" s="166"/>
      <c r="W124" s="418"/>
      <c r="X124" s="418"/>
      <c r="Y124" s="34"/>
      <c r="Z124" s="34"/>
      <c r="AA124" s="34"/>
      <c r="AB124" s="34"/>
      <c r="AC124" s="34"/>
      <c r="AD124" s="34"/>
      <c r="AG124" s="118"/>
      <c r="AH124" s="118"/>
      <c r="AI124" s="118"/>
      <c r="AJ124" s="118"/>
      <c r="AK124" s="118"/>
    </row>
    <row r="125" spans="1:37" s="31" customFormat="1" ht="24.95" customHeight="1" thickBot="1">
      <c r="B125" s="193"/>
      <c r="C125" s="202"/>
      <c r="D125" s="202"/>
      <c r="E125" s="199"/>
      <c r="F125" s="199"/>
      <c r="G125" s="199"/>
      <c r="H125" s="203"/>
      <c r="I125" s="624" t="s">
        <v>306</v>
      </c>
      <c r="J125" s="625"/>
      <c r="K125" s="150"/>
      <c r="L125" s="150"/>
      <c r="M125" s="150"/>
      <c r="N125" s="398"/>
      <c r="O125" s="114"/>
      <c r="P125" s="398"/>
      <c r="Q125" s="398"/>
      <c r="R125" s="398"/>
      <c r="S125" s="114"/>
      <c r="T125" s="114"/>
      <c r="U125" s="114"/>
      <c r="V125" s="114"/>
      <c r="W125" s="114"/>
      <c r="X125" s="114"/>
      <c r="Y125" s="34"/>
      <c r="Z125" s="34"/>
      <c r="AA125" s="34"/>
      <c r="AB125" s="34"/>
      <c r="AC125" s="34"/>
      <c r="AD125" s="34"/>
      <c r="AG125" s="118"/>
      <c r="AH125" s="118"/>
      <c r="AI125" s="118"/>
      <c r="AJ125" s="118"/>
      <c r="AK125" s="118"/>
    </row>
    <row r="126" spans="1:37" s="31" customFormat="1" ht="19.5" customHeight="1">
      <c r="B126" s="24"/>
      <c r="C126" s="24"/>
      <c r="D126" s="24"/>
      <c r="E126" s="24"/>
      <c r="F126" s="118" t="s">
        <v>356</v>
      </c>
      <c r="G126" s="24"/>
      <c r="H126" s="96"/>
      <c r="I126" s="96"/>
      <c r="J126" s="96"/>
      <c r="K126" s="150"/>
      <c r="L126" s="150"/>
      <c r="M126" s="150"/>
      <c r="N126" s="165" t="s">
        <v>504</v>
      </c>
      <c r="O126" s="114"/>
      <c r="P126" s="398"/>
      <c r="Q126" s="398"/>
      <c r="R126" s="398"/>
      <c r="S126" s="165" t="s">
        <v>509</v>
      </c>
      <c r="T126" s="398"/>
      <c r="U126" s="398"/>
      <c r="V126" s="398"/>
      <c r="W126" s="114"/>
      <c r="X126" s="114"/>
      <c r="Y126" s="34"/>
      <c r="Z126" s="34"/>
      <c r="AA126" s="34"/>
      <c r="AB126" s="34"/>
      <c r="AC126" s="34"/>
      <c r="AD126" s="34"/>
      <c r="AG126" s="118"/>
      <c r="AH126" s="118"/>
      <c r="AI126" s="118"/>
      <c r="AJ126" s="118"/>
      <c r="AK126" s="118"/>
    </row>
    <row r="127" spans="1:37" s="31" customFormat="1" ht="19.5" customHeight="1">
      <c r="B127" s="1" t="s">
        <v>634</v>
      </c>
      <c r="C127" s="24"/>
      <c r="D127" s="24"/>
      <c r="E127" s="24"/>
      <c r="F127" s="24"/>
      <c r="G127" s="24"/>
      <c r="H127" s="24"/>
      <c r="I127" s="24"/>
      <c r="J127" s="96"/>
      <c r="K127" s="251"/>
      <c r="L127" s="251"/>
      <c r="M127" s="251"/>
      <c r="N127" s="398"/>
      <c r="O127" s="114"/>
      <c r="P127" s="398"/>
      <c r="Q127" s="398"/>
      <c r="R127" s="398"/>
      <c r="S127" s="398"/>
      <c r="T127" s="398"/>
      <c r="U127" s="398"/>
      <c r="V127" s="398"/>
      <c r="W127" s="114"/>
      <c r="X127" s="114"/>
      <c r="Y127" s="34"/>
      <c r="Z127" s="34"/>
      <c r="AA127" s="34"/>
      <c r="AB127" s="34"/>
      <c r="AC127" s="34"/>
      <c r="AD127" s="34"/>
      <c r="AG127" s="118"/>
      <c r="AH127" s="118"/>
      <c r="AI127" s="118"/>
      <c r="AJ127" s="118"/>
      <c r="AK127" s="118"/>
    </row>
    <row r="128" spans="1:37" s="31" customFormat="1" ht="26.85" customHeight="1">
      <c r="B128" s="204"/>
      <c r="C128" s="199"/>
      <c r="D128" s="199"/>
      <c r="E128" s="199"/>
      <c r="F128" s="199"/>
      <c r="G128" s="199"/>
      <c r="H128" s="199"/>
      <c r="I128" s="197"/>
      <c r="J128" s="96"/>
      <c r="K128" s="514"/>
      <c r="L128" s="514"/>
      <c r="M128" s="514"/>
      <c r="N128" s="514"/>
      <c r="O128" s="114"/>
      <c r="P128" s="514"/>
      <c r="Q128" s="514"/>
      <c r="R128" s="514"/>
      <c r="S128" s="514"/>
      <c r="T128" s="514"/>
      <c r="U128" s="514"/>
      <c r="V128" s="514"/>
      <c r="W128" s="114"/>
      <c r="X128" s="114"/>
      <c r="Y128" s="34"/>
      <c r="Z128" s="34"/>
      <c r="AA128" s="34"/>
      <c r="AB128" s="34"/>
      <c r="AC128" s="34"/>
      <c r="AD128" s="34"/>
      <c r="AG128" s="118"/>
      <c r="AH128" s="118"/>
      <c r="AI128" s="118"/>
      <c r="AJ128" s="118"/>
      <c r="AK128" s="118"/>
    </row>
    <row r="129" spans="1:37" s="31" customFormat="1" ht="12" customHeight="1">
      <c r="B129" s="24"/>
      <c r="C129" s="24"/>
      <c r="D129" s="24"/>
      <c r="E129" s="24"/>
      <c r="F129" s="118"/>
      <c r="G129" s="24"/>
      <c r="H129" s="96"/>
      <c r="I129" s="96"/>
      <c r="J129" s="96"/>
      <c r="K129" s="514"/>
      <c r="L129" s="514"/>
      <c r="M129" s="514"/>
      <c r="N129" s="514"/>
      <c r="O129" s="114"/>
      <c r="P129" s="514"/>
      <c r="Q129" s="514"/>
      <c r="R129" s="514"/>
      <c r="S129" s="514"/>
      <c r="T129" s="514"/>
      <c r="U129" s="514"/>
      <c r="V129" s="514"/>
      <c r="W129" s="114"/>
      <c r="X129" s="114"/>
      <c r="Y129" s="34"/>
      <c r="Z129" s="34"/>
      <c r="AA129" s="34"/>
      <c r="AB129" s="34"/>
      <c r="AC129" s="34"/>
      <c r="AD129" s="34"/>
      <c r="AG129" s="118"/>
      <c r="AH129" s="118"/>
      <c r="AI129" s="118"/>
      <c r="AJ129" s="118"/>
      <c r="AK129" s="118"/>
    </row>
    <row r="130" spans="1:37" s="31" customFormat="1" ht="12" customHeight="1">
      <c r="B130" s="24"/>
      <c r="C130" s="24"/>
      <c r="D130" s="24"/>
      <c r="E130" s="24"/>
      <c r="F130" s="118"/>
      <c r="G130" s="24"/>
      <c r="H130" s="96"/>
      <c r="I130" s="96"/>
      <c r="J130" s="96"/>
      <c r="K130" s="514"/>
      <c r="L130" s="514"/>
      <c r="M130" s="514"/>
      <c r="N130" s="514"/>
      <c r="O130" s="114"/>
      <c r="P130" s="514"/>
      <c r="Q130" s="514"/>
      <c r="R130" s="514"/>
      <c r="S130" s="514"/>
      <c r="T130" s="514"/>
      <c r="U130" s="514"/>
      <c r="V130" s="514"/>
      <c r="W130" s="114"/>
      <c r="X130" s="114"/>
      <c r="Y130" s="34"/>
      <c r="Z130" s="34"/>
      <c r="AA130" s="34"/>
      <c r="AB130" s="34"/>
      <c r="AC130" s="34"/>
      <c r="AD130" s="34"/>
      <c r="AG130" s="118"/>
      <c r="AH130" s="118"/>
      <c r="AI130" s="118"/>
      <c r="AJ130" s="118"/>
      <c r="AK130" s="118"/>
    </row>
    <row r="131" spans="1:37" s="31" customFormat="1" ht="19.5" customHeight="1">
      <c r="B131" s="1" t="s">
        <v>635</v>
      </c>
      <c r="C131" s="24"/>
      <c r="D131" s="24"/>
      <c r="E131" s="24"/>
      <c r="F131" s="24"/>
      <c r="G131" s="24"/>
      <c r="H131" s="24"/>
      <c r="I131" s="24"/>
      <c r="J131" s="24"/>
      <c r="K131" s="124"/>
      <c r="L131" s="630"/>
      <c r="M131" s="630"/>
      <c r="N131" s="404" t="s">
        <v>505</v>
      </c>
      <c r="O131" s="397" t="s">
        <v>506</v>
      </c>
      <c r="P131" s="397" t="s">
        <v>507</v>
      </c>
      <c r="Q131" s="397" t="s">
        <v>508</v>
      </c>
      <c r="R131" s="119"/>
      <c r="S131" s="397" t="s">
        <v>500</v>
      </c>
      <c r="T131" s="397" t="s">
        <v>501</v>
      </c>
      <c r="U131" s="119"/>
      <c r="V131" s="119"/>
      <c r="W131" s="114"/>
      <c r="X131" s="123"/>
      <c r="Y131" s="34"/>
      <c r="Z131" s="34"/>
      <c r="AA131" s="34"/>
      <c r="AB131" s="34"/>
      <c r="AC131" s="34"/>
      <c r="AD131" s="34"/>
      <c r="AG131" s="118"/>
      <c r="AH131" s="118"/>
      <c r="AI131" s="118"/>
      <c r="AJ131" s="118"/>
      <c r="AK131" s="118"/>
    </row>
    <row r="132" spans="1:37" s="31" customFormat="1" ht="24.95" customHeight="1">
      <c r="B132" s="186"/>
      <c r="C132" s="199"/>
      <c r="D132" s="197"/>
      <c r="E132" s="756" t="s">
        <v>218</v>
      </c>
      <c r="F132" s="757"/>
      <c r="G132" s="204" t="s">
        <v>96</v>
      </c>
      <c r="H132" s="175"/>
      <c r="I132" s="197" t="s">
        <v>84</v>
      </c>
      <c r="J132" s="24"/>
      <c r="K132" s="127"/>
      <c r="L132" s="127"/>
      <c r="M132" s="150"/>
      <c r="N132" s="397" t="b">
        <v>0</v>
      </c>
      <c r="O132" s="382" t="b">
        <v>0</v>
      </c>
      <c r="P132" s="383" t="b">
        <v>0</v>
      </c>
      <c r="Q132" s="382" t="b">
        <v>0</v>
      </c>
      <c r="R132" s="114"/>
      <c r="S132" s="382" t="b">
        <v>0</v>
      </c>
      <c r="T132" s="382" t="b">
        <v>0</v>
      </c>
      <c r="U132" s="114"/>
      <c r="V132" s="114"/>
      <c r="W132" s="114"/>
      <c r="X132" s="114"/>
      <c r="Y132" s="34"/>
      <c r="Z132" s="34"/>
      <c r="AA132" s="34"/>
      <c r="AB132" s="34"/>
      <c r="AC132" s="34"/>
      <c r="AD132" s="34"/>
      <c r="AG132" s="118"/>
      <c r="AH132" s="118"/>
      <c r="AI132" s="118"/>
      <c r="AJ132" s="118"/>
      <c r="AK132" s="118"/>
    </row>
    <row r="133" spans="1:37" s="31" customFormat="1" ht="19.5" customHeight="1">
      <c r="B133" s="24"/>
      <c r="C133" s="24"/>
      <c r="D133" s="24"/>
      <c r="E133" s="24"/>
      <c r="F133" s="24"/>
      <c r="G133" s="118" t="s">
        <v>355</v>
      </c>
      <c r="H133" s="24"/>
      <c r="I133" s="24"/>
      <c r="J133" s="24"/>
      <c r="K133" s="150"/>
      <c r="L133" s="165"/>
      <c r="M133" s="150"/>
      <c r="N133" s="397" t="str">
        <f>IF(N132=TRUE,"コンピュータ管理","")</f>
        <v/>
      </c>
      <c r="O133" s="397" t="str">
        <f>IF(O132=TRUE,"手書き伝票","")</f>
        <v/>
      </c>
      <c r="P133" s="397" t="str">
        <f>IF(P132=TRUE,"両方","")</f>
        <v/>
      </c>
      <c r="Q133" s="397" t="str">
        <f>IF(Q132=TRUE,"コンピュータ管理","")</f>
        <v/>
      </c>
      <c r="R133" s="114"/>
      <c r="S133" s="397" t="str">
        <f>IF(S132=TRUE,"有","")</f>
        <v/>
      </c>
      <c r="T133" s="397" t="str">
        <f>IF(T132=TRUE,"無","")</f>
        <v/>
      </c>
      <c r="U133" s="114"/>
      <c r="V133" s="114"/>
      <c r="W133" s="114"/>
      <c r="X133" s="114"/>
      <c r="Y133" s="34"/>
      <c r="Z133" s="34"/>
      <c r="AA133" s="34"/>
      <c r="AB133" s="34"/>
      <c r="AC133" s="34"/>
      <c r="AD133" s="34"/>
      <c r="AG133" s="118"/>
      <c r="AH133" s="118"/>
      <c r="AI133" s="118"/>
      <c r="AJ133" s="118"/>
      <c r="AK133" s="118"/>
    </row>
    <row r="134" spans="1:37" s="31" customFormat="1" ht="13.5" customHeight="1">
      <c r="B134" s="24"/>
      <c r="C134" s="24"/>
      <c r="D134" s="107"/>
      <c r="E134" s="24"/>
      <c r="F134" s="24"/>
      <c r="G134" s="24"/>
      <c r="H134" s="24"/>
      <c r="I134" s="24"/>
      <c r="J134" s="24"/>
      <c r="L134" s="124"/>
      <c r="M134" s="356"/>
      <c r="N134" s="165" t="s">
        <v>510</v>
      </c>
      <c r="O134" s="114"/>
      <c r="P134" s="398"/>
      <c r="Q134" s="119"/>
      <c r="R134" s="119"/>
      <c r="S134" s="119"/>
      <c r="T134" s="119"/>
      <c r="U134" s="114"/>
      <c r="V134" s="114"/>
      <c r="W134" s="114"/>
      <c r="X134" s="114"/>
      <c r="Y134" s="34"/>
      <c r="Z134" s="34"/>
      <c r="AA134" s="34"/>
      <c r="AB134" s="34"/>
      <c r="AC134" s="34"/>
      <c r="AD134" s="34"/>
      <c r="AE134" s="34"/>
    </row>
    <row r="135" spans="1:37" s="31" customFormat="1" ht="17.25" customHeight="1">
      <c r="B135" s="24"/>
      <c r="C135" s="24"/>
      <c r="D135" s="107"/>
      <c r="E135" s="24"/>
      <c r="F135" s="24"/>
      <c r="G135" s="24"/>
      <c r="H135" s="24"/>
      <c r="I135" s="24"/>
      <c r="J135" s="24"/>
      <c r="L135" s="124"/>
      <c r="M135" s="351"/>
      <c r="N135" s="397" t="s">
        <v>511</v>
      </c>
      <c r="O135" s="383" t="s">
        <v>512</v>
      </c>
      <c r="P135" s="383" t="s">
        <v>507</v>
      </c>
      <c r="Q135" s="397" t="s">
        <v>513</v>
      </c>
      <c r="R135" s="398"/>
      <c r="S135" s="398"/>
      <c r="T135" s="398"/>
      <c r="U135" s="114"/>
      <c r="V135" s="114"/>
      <c r="W135" s="114"/>
      <c r="X135" s="114"/>
      <c r="Y135" s="34"/>
      <c r="Z135" s="34"/>
      <c r="AA135" s="34"/>
      <c r="AB135" s="34"/>
      <c r="AC135" s="34"/>
      <c r="AD135" s="34"/>
      <c r="AE135" s="34"/>
    </row>
    <row r="136" spans="1:37" s="31" customFormat="1" ht="21" customHeight="1">
      <c r="B136" s="685" t="s">
        <v>272</v>
      </c>
      <c r="C136" s="685"/>
      <c r="D136" s="685"/>
      <c r="E136" s="685"/>
      <c r="F136" s="24"/>
      <c r="G136" s="24"/>
      <c r="H136" s="24"/>
      <c r="I136" s="24"/>
      <c r="K136" s="150"/>
      <c r="L136" s="150"/>
      <c r="M136" s="150"/>
      <c r="N136" s="397" t="b">
        <v>0</v>
      </c>
      <c r="O136" s="383" t="b">
        <v>0</v>
      </c>
      <c r="P136" s="405" t="b">
        <v>0</v>
      </c>
      <c r="Q136" s="405" t="b">
        <v>0</v>
      </c>
      <c r="R136" s="115"/>
      <c r="S136" s="115"/>
      <c r="T136" s="115"/>
      <c r="U136" s="114"/>
      <c r="V136" s="114"/>
      <c r="W136" s="114"/>
      <c r="X136" s="114"/>
      <c r="Y136" s="34"/>
      <c r="Z136" s="34"/>
      <c r="AA136" s="34"/>
      <c r="AB136" s="34"/>
      <c r="AC136" s="34"/>
      <c r="AD136" s="34"/>
    </row>
    <row r="137" spans="1:37" s="24" customFormat="1" ht="20.25" customHeight="1">
      <c r="B137" s="99" t="s">
        <v>436</v>
      </c>
      <c r="C137" s="205"/>
      <c r="D137" s="205"/>
      <c r="E137" s="205"/>
      <c r="K137" s="352"/>
      <c r="L137" s="352"/>
      <c r="M137" s="352"/>
      <c r="N137" s="383" t="str">
        <f>IF(N136=TRUE,"輸血前のみ","")</f>
        <v/>
      </c>
      <c r="O137" s="383" t="str">
        <f>IF(O136=TRUE,"輸血後のみ","")</f>
        <v/>
      </c>
      <c r="P137" s="383" t="str">
        <f>IF(P136=TRUE,"両方","")</f>
        <v/>
      </c>
      <c r="Q137" s="383" t="str">
        <f>IF(Q136=TRUE,"行っていない","")</f>
        <v/>
      </c>
      <c r="R137" s="115"/>
      <c r="S137" s="115"/>
      <c r="T137" s="115"/>
      <c r="U137" s="114"/>
      <c r="V137" s="114"/>
      <c r="W137" s="114"/>
      <c r="X137" s="114"/>
      <c r="Y137" s="94"/>
      <c r="Z137" s="94"/>
      <c r="AA137" s="94"/>
      <c r="AB137" s="94"/>
      <c r="AC137" s="94"/>
      <c r="AD137" s="94"/>
    </row>
    <row r="138" spans="1:37" s="24" customFormat="1" ht="22.5" customHeight="1">
      <c r="B138" s="256" t="s">
        <v>530</v>
      </c>
      <c r="C138" s="205"/>
      <c r="D138" s="205"/>
      <c r="E138" s="205"/>
      <c r="K138" s="352"/>
      <c r="L138" s="352"/>
      <c r="M138" s="352"/>
      <c r="N138" s="683" t="str">
        <f>CONCATENATE(N137,O137,P137,Q137)</f>
        <v/>
      </c>
      <c r="O138" s="763"/>
      <c r="P138" s="763"/>
      <c r="Q138" s="684"/>
      <c r="R138" s="115"/>
      <c r="S138" s="115"/>
      <c r="T138" s="115"/>
      <c r="U138" s="114"/>
      <c r="V138" s="114"/>
      <c r="W138" s="114"/>
      <c r="X138" s="114"/>
      <c r="Y138" s="94"/>
      <c r="Z138" s="94"/>
      <c r="AA138" s="94"/>
      <c r="AB138" s="94"/>
      <c r="AC138" s="94"/>
      <c r="AD138" s="94"/>
    </row>
    <row r="139" spans="1:37" s="24" customFormat="1" ht="7.5" customHeight="1" thickBot="1">
      <c r="B139" s="256"/>
      <c r="C139" s="205"/>
      <c r="D139" s="205"/>
      <c r="E139" s="205"/>
      <c r="K139" s="352"/>
      <c r="L139" s="352"/>
      <c r="M139" s="450"/>
      <c r="N139" s="493"/>
      <c r="O139" s="115"/>
      <c r="P139" s="115"/>
      <c r="Q139" s="115"/>
      <c r="R139" s="115"/>
      <c r="S139" s="115"/>
      <c r="T139" s="115"/>
      <c r="U139" s="114"/>
      <c r="V139" s="114"/>
      <c r="W139" s="114"/>
      <c r="X139" s="114"/>
      <c r="Y139" s="94"/>
      <c r="Z139" s="94"/>
      <c r="AA139" s="94"/>
      <c r="AB139" s="94"/>
      <c r="AC139" s="94"/>
      <c r="AD139" s="94"/>
    </row>
    <row r="140" spans="1:37" s="24" customFormat="1" ht="15.95" customHeight="1">
      <c r="B140" s="441" t="s">
        <v>535</v>
      </c>
      <c r="C140" s="442"/>
      <c r="D140" s="442"/>
      <c r="E140" s="442"/>
      <c r="F140" s="443"/>
      <c r="G140" s="443"/>
      <c r="H140" s="443"/>
      <c r="I140" s="443"/>
      <c r="J140" s="443"/>
      <c r="K140" s="444"/>
      <c r="L140" s="444"/>
      <c r="M140" s="445"/>
      <c r="N140" s="430"/>
      <c r="O140" s="115"/>
      <c r="P140" s="115"/>
      <c r="Q140" s="115"/>
      <c r="R140" s="115"/>
      <c r="S140" s="115"/>
      <c r="T140" s="115"/>
      <c r="U140" s="114"/>
      <c r="V140" s="114"/>
      <c r="W140" s="114"/>
      <c r="X140" s="114"/>
      <c r="Y140" s="94"/>
      <c r="Z140" s="94"/>
      <c r="AA140" s="94"/>
      <c r="AB140" s="94"/>
      <c r="AC140" s="94"/>
      <c r="AD140" s="94"/>
    </row>
    <row r="141" spans="1:37" s="24" customFormat="1" ht="15.95" customHeight="1">
      <c r="B141" s="446" t="s">
        <v>536</v>
      </c>
      <c r="C141" s="438"/>
      <c r="D141" s="438"/>
      <c r="E141" s="438"/>
      <c r="F141" s="439"/>
      <c r="G141" s="439"/>
      <c r="H141" s="439"/>
      <c r="I141" s="439"/>
      <c r="J141" s="439"/>
      <c r="K141" s="354"/>
      <c r="L141" s="354"/>
      <c r="M141" s="440"/>
      <c r="N141" s="430"/>
      <c r="O141" s="115"/>
      <c r="P141" s="115"/>
      <c r="Q141" s="115"/>
      <c r="R141" s="115"/>
      <c r="S141" s="115"/>
      <c r="T141" s="115"/>
      <c r="U141" s="114"/>
      <c r="V141" s="114"/>
      <c r="W141" s="114"/>
      <c r="X141" s="114"/>
      <c r="Y141" s="94"/>
      <c r="Z141" s="94"/>
      <c r="AA141" s="94"/>
      <c r="AB141" s="94"/>
      <c r="AC141" s="94"/>
      <c r="AD141" s="94"/>
    </row>
    <row r="142" spans="1:37" s="24" customFormat="1" ht="15.95" customHeight="1">
      <c r="B142" s="446" t="s">
        <v>537</v>
      </c>
      <c r="C142" s="438"/>
      <c r="D142" s="438"/>
      <c r="E142" s="438"/>
      <c r="F142" s="439"/>
      <c r="G142" s="439"/>
      <c r="H142" s="439"/>
      <c r="I142" s="439"/>
      <c r="J142" s="439"/>
      <c r="K142" s="354"/>
      <c r="L142" s="354"/>
      <c r="M142" s="440"/>
      <c r="N142" s="515"/>
      <c r="O142" s="115"/>
      <c r="P142" s="115"/>
      <c r="Q142" s="115"/>
      <c r="R142" s="115"/>
      <c r="S142" s="115"/>
      <c r="T142" s="115"/>
      <c r="U142" s="114"/>
      <c r="V142" s="114"/>
      <c r="W142" s="114"/>
      <c r="X142" s="114"/>
      <c r="Y142" s="94"/>
      <c r="Z142" s="94"/>
      <c r="AA142" s="94"/>
      <c r="AB142" s="94"/>
      <c r="AC142" s="94"/>
      <c r="AD142" s="94"/>
    </row>
    <row r="143" spans="1:37" s="24" customFormat="1" ht="20.25" customHeight="1" thickBot="1">
      <c r="B143" s="447" t="s">
        <v>636</v>
      </c>
      <c r="C143" s="448"/>
      <c r="D143" s="448"/>
      <c r="E143" s="448"/>
      <c r="F143" s="449"/>
      <c r="G143" s="449"/>
      <c r="H143" s="449"/>
      <c r="I143" s="449"/>
      <c r="J143" s="449"/>
      <c r="K143" s="450"/>
      <c r="L143" s="450"/>
      <c r="M143" s="451"/>
      <c r="N143" s="124"/>
      <c r="O143" s="115"/>
      <c r="P143" s="115"/>
      <c r="Q143" s="115"/>
      <c r="R143" s="115"/>
      <c r="S143" s="115"/>
      <c r="T143" s="115"/>
      <c r="U143" s="114"/>
      <c r="V143" s="114"/>
      <c r="W143" s="114"/>
      <c r="X143" s="114"/>
      <c r="Y143" s="94"/>
      <c r="Z143" s="94"/>
      <c r="AA143" s="94"/>
      <c r="AB143" s="94"/>
      <c r="AC143" s="94"/>
      <c r="AD143" s="94"/>
    </row>
    <row r="144" spans="1:37" s="60" customFormat="1" ht="7.5" customHeight="1">
      <c r="A144" s="25"/>
      <c r="B144" s="134"/>
      <c r="C144" s="101"/>
      <c r="D144" s="100"/>
      <c r="E144" s="100"/>
      <c r="F144" s="100"/>
      <c r="G144" s="100"/>
      <c r="H144" s="101"/>
      <c r="I144" s="101"/>
      <c r="J144" s="101"/>
      <c r="K144" s="101"/>
      <c r="L144" s="503"/>
      <c r="M144" s="502"/>
      <c r="N144" s="432"/>
      <c r="O144" s="432"/>
      <c r="P144" s="432"/>
      <c r="Q144" s="432"/>
      <c r="R144" s="115"/>
      <c r="S144" s="115"/>
      <c r="T144" s="433"/>
      <c r="U144" s="433"/>
      <c r="V144" s="433"/>
      <c r="W144" s="433"/>
      <c r="X144" s="115"/>
      <c r="Y144" s="63"/>
      <c r="Z144" s="63"/>
      <c r="AA144" s="63"/>
      <c r="AB144" s="63"/>
      <c r="AC144" s="63"/>
      <c r="AD144" s="63"/>
      <c r="AE144" s="63"/>
    </row>
    <row r="145" spans="1:32" s="60" customFormat="1" ht="18" customHeight="1">
      <c r="A145" s="25"/>
      <c r="B145" s="539" t="s">
        <v>654</v>
      </c>
      <c r="C145" s="101"/>
      <c r="D145" s="100"/>
      <c r="E145" s="100"/>
      <c r="F145" s="100"/>
      <c r="G145" s="100"/>
      <c r="H145" s="101"/>
      <c r="I145" s="101"/>
      <c r="J145" s="101"/>
      <c r="K145" s="101"/>
      <c r="L145" s="493"/>
      <c r="M145" s="492"/>
      <c r="N145" s="124"/>
      <c r="O145" s="115"/>
      <c r="P145" s="115"/>
      <c r="Q145" s="398"/>
      <c r="R145" s="115"/>
      <c r="S145" s="115"/>
      <c r="T145" s="124"/>
      <c r="U145" s="124"/>
      <c r="V145" s="124"/>
      <c r="W145" s="124"/>
      <c r="X145" s="115"/>
      <c r="Y145" s="63"/>
      <c r="Z145" s="63"/>
      <c r="AA145" s="63"/>
      <c r="AB145" s="63"/>
      <c r="AC145" s="63"/>
      <c r="AD145" s="63"/>
      <c r="AE145" s="63"/>
    </row>
    <row r="146" spans="1:32" s="60" customFormat="1" ht="8.25" customHeight="1">
      <c r="A146" s="25"/>
      <c r="B146" s="134"/>
      <c r="C146" s="101"/>
      <c r="D146" s="100"/>
      <c r="E146" s="100"/>
      <c r="F146" s="100"/>
      <c r="G146" s="100"/>
      <c r="H146" s="101"/>
      <c r="I146" s="101"/>
      <c r="J146" s="101"/>
      <c r="K146" s="101"/>
      <c r="L146" s="124"/>
      <c r="M146" s="174"/>
      <c r="N146" s="398"/>
      <c r="O146" s="398"/>
      <c r="P146" s="398"/>
      <c r="Q146" s="398"/>
      <c r="R146" s="115"/>
      <c r="S146" s="115"/>
      <c r="T146" s="124"/>
      <c r="U146" s="124"/>
      <c r="V146" s="124"/>
      <c r="W146" s="124"/>
      <c r="X146" s="115"/>
      <c r="Y146" s="63"/>
      <c r="Z146" s="63"/>
      <c r="AA146" s="63"/>
      <c r="AB146" s="63"/>
      <c r="AC146" s="63"/>
      <c r="AD146" s="63"/>
      <c r="AE146" s="63"/>
    </row>
    <row r="147" spans="1:32" s="25" customFormat="1" ht="16.5" customHeight="1">
      <c r="A147" s="63"/>
      <c r="B147" s="138" t="s">
        <v>292</v>
      </c>
      <c r="C147" s="138"/>
      <c r="D147" s="137"/>
      <c r="E147" s="137"/>
      <c r="F147" s="137"/>
      <c r="G147" s="137"/>
      <c r="H147" s="136"/>
      <c r="I147" s="137"/>
      <c r="J147" s="137"/>
      <c r="K147" s="137"/>
      <c r="L147" s="150"/>
      <c r="M147" s="150"/>
      <c r="N147" s="398"/>
      <c r="O147" s="398"/>
      <c r="P147" s="398"/>
      <c r="Q147" s="398"/>
      <c r="R147" s="114"/>
      <c r="S147" s="398"/>
      <c r="T147" s="398"/>
      <c r="U147" s="398"/>
      <c r="V147" s="398"/>
      <c r="W147" s="114"/>
      <c r="X147" s="114"/>
      <c r="Y147" s="36"/>
      <c r="Z147" s="36"/>
      <c r="AA147" s="36"/>
      <c r="AB147" s="36"/>
      <c r="AC147" s="36"/>
      <c r="AD147" s="36"/>
      <c r="AE147" s="36"/>
    </row>
    <row r="148" spans="1:32" s="25" customFormat="1" ht="15" customHeight="1">
      <c r="A148" s="63"/>
      <c r="C148" s="157" t="s">
        <v>638</v>
      </c>
      <c r="D148" s="136"/>
      <c r="E148" s="138"/>
      <c r="F148" s="138" t="s">
        <v>639</v>
      </c>
      <c r="G148" s="139"/>
      <c r="H148" s="139"/>
      <c r="I148" s="136"/>
      <c r="J148" s="157"/>
      <c r="K148" s="138"/>
      <c r="L148" s="150"/>
      <c r="M148" s="150"/>
      <c r="N148" s="398"/>
      <c r="O148" s="398"/>
      <c r="P148" s="398"/>
      <c r="Q148" s="398"/>
      <c r="R148" s="114"/>
      <c r="S148" s="114"/>
      <c r="T148" s="124"/>
      <c r="U148" s="114"/>
      <c r="V148" s="398"/>
      <c r="W148" s="114"/>
      <c r="X148" s="114"/>
      <c r="Y148" s="36"/>
      <c r="Z148" s="36"/>
      <c r="AA148" s="36"/>
      <c r="AB148" s="36"/>
      <c r="AC148" s="36"/>
      <c r="AD148" s="36"/>
      <c r="AE148" s="36"/>
    </row>
    <row r="149" spans="1:32" s="25" customFormat="1" ht="15" customHeight="1">
      <c r="A149" s="155"/>
      <c r="B149" s="137"/>
      <c r="C149" s="167"/>
      <c r="D149" s="157" t="s">
        <v>425</v>
      </c>
      <c r="E149" s="176"/>
      <c r="F149" s="167"/>
      <c r="G149" s="138" t="s">
        <v>424</v>
      </c>
      <c r="H149" s="136"/>
      <c r="I149" s="156"/>
      <c r="J149" s="157"/>
      <c r="K149" s="176"/>
      <c r="L149" s="63"/>
      <c r="M149" s="150"/>
      <c r="N149" s="398"/>
      <c r="O149" s="398"/>
      <c r="P149" s="398"/>
      <c r="Q149" s="398"/>
      <c r="R149" s="114"/>
      <c r="S149" s="114"/>
      <c r="T149" s="124"/>
      <c r="U149" s="114"/>
      <c r="V149" s="398"/>
      <c r="W149" s="114"/>
      <c r="X149" s="114"/>
      <c r="Y149" s="36"/>
      <c r="Z149" s="36"/>
      <c r="AA149" s="36"/>
      <c r="AB149" s="36"/>
      <c r="AC149" s="36"/>
      <c r="AD149" s="36"/>
      <c r="AE149" s="36"/>
    </row>
    <row r="150" spans="1:32" s="25" customFormat="1" ht="6.75" customHeight="1">
      <c r="A150" s="155"/>
      <c r="B150" s="137"/>
      <c r="C150" s="138"/>
      <c r="D150" s="157"/>
      <c r="E150" s="176"/>
      <c r="F150" s="138"/>
      <c r="G150" s="138"/>
      <c r="H150" s="136"/>
      <c r="I150" s="156"/>
      <c r="J150" s="157"/>
      <c r="K150" s="176"/>
      <c r="L150" s="63"/>
      <c r="M150" s="351"/>
      <c r="N150" s="398"/>
      <c r="O150" s="398"/>
      <c r="P150" s="398"/>
      <c r="Q150" s="398"/>
      <c r="R150" s="114"/>
      <c r="S150" s="114"/>
      <c r="T150" s="124"/>
      <c r="U150" s="114"/>
      <c r="V150" s="398"/>
      <c r="W150" s="114"/>
      <c r="X150" s="114"/>
      <c r="Y150" s="36"/>
      <c r="Z150" s="36"/>
      <c r="AA150" s="36"/>
      <c r="AB150" s="36"/>
      <c r="AC150" s="36"/>
      <c r="AD150" s="36"/>
      <c r="AE150" s="36"/>
    </row>
    <row r="151" spans="1:32" s="60" customFormat="1" ht="15" customHeight="1">
      <c r="A151" s="155"/>
      <c r="B151" s="137"/>
      <c r="C151" s="138"/>
      <c r="D151" s="157"/>
      <c r="E151" s="176"/>
      <c r="F151" s="138"/>
      <c r="G151" s="157"/>
      <c r="H151" s="136"/>
      <c r="I151" s="156"/>
      <c r="J151" s="157"/>
      <c r="K151" s="176"/>
      <c r="L151" s="63"/>
      <c r="M151" s="124"/>
      <c r="N151" s="398"/>
      <c r="O151" s="398"/>
      <c r="P151" s="398"/>
      <c r="Q151" s="124"/>
      <c r="R151" s="115"/>
      <c r="S151" s="115"/>
      <c r="T151" s="124"/>
      <c r="U151" s="115"/>
      <c r="V151" s="124"/>
      <c r="W151" s="115"/>
      <c r="X151" s="115"/>
      <c r="Y151" s="63"/>
      <c r="Z151" s="63"/>
      <c r="AA151" s="63"/>
      <c r="AB151" s="63"/>
      <c r="AC151" s="63"/>
      <c r="AD151" s="63"/>
      <c r="AE151" s="63"/>
    </row>
    <row r="152" spans="1:32" s="60" customFormat="1" ht="15" customHeight="1">
      <c r="A152" s="155"/>
      <c r="B152" s="137"/>
      <c r="C152" s="138"/>
      <c r="D152" s="157"/>
      <c r="E152" s="176"/>
      <c r="F152" s="138"/>
      <c r="G152" s="138"/>
      <c r="H152" s="136"/>
      <c r="I152" s="156"/>
      <c r="J152" s="157"/>
      <c r="K152" s="176"/>
      <c r="L152" s="63"/>
      <c r="M152" s="124"/>
      <c r="N152" s="124"/>
      <c r="O152" s="124"/>
      <c r="P152" s="124"/>
      <c r="Q152" s="124"/>
      <c r="R152" s="115"/>
      <c r="S152" s="115"/>
      <c r="T152" s="124"/>
      <c r="U152" s="115"/>
      <c r="V152" s="124"/>
      <c r="W152" s="115"/>
      <c r="X152" s="115"/>
      <c r="Y152" s="63"/>
      <c r="Z152" s="63"/>
      <c r="AA152" s="63"/>
      <c r="AB152" s="63"/>
      <c r="AC152" s="63"/>
      <c r="AD152" s="63"/>
      <c r="AE152" s="63"/>
    </row>
    <row r="153" spans="1:32" s="25" customFormat="1" ht="15" customHeight="1">
      <c r="A153" s="135"/>
      <c r="B153" s="138" t="s">
        <v>301</v>
      </c>
      <c r="C153" s="138"/>
      <c r="D153" s="157"/>
      <c r="E153" s="139"/>
      <c r="F153" s="138"/>
      <c r="G153" s="138"/>
      <c r="H153" s="138"/>
      <c r="I153" s="139"/>
      <c r="J153" s="157"/>
      <c r="K153" s="157"/>
      <c r="L153" s="101"/>
      <c r="M153" s="150"/>
      <c r="N153" s="124"/>
      <c r="O153" s="124"/>
      <c r="P153" s="124"/>
      <c r="Q153" s="398"/>
      <c r="R153" s="398"/>
      <c r="S153" s="114"/>
      <c r="T153" s="114"/>
      <c r="U153" s="114"/>
      <c r="V153" s="114"/>
      <c r="W153" s="630"/>
      <c r="X153" s="630"/>
      <c r="Y153" s="36"/>
      <c r="Z153" s="36"/>
      <c r="AA153" s="36"/>
      <c r="AB153" s="36"/>
      <c r="AC153" s="36"/>
      <c r="AD153" s="36"/>
      <c r="AE153" s="36"/>
      <c r="AF153" s="36"/>
    </row>
    <row r="154" spans="1:32" s="25" customFormat="1" ht="15" customHeight="1">
      <c r="A154" s="158"/>
      <c r="C154" s="157" t="s">
        <v>640</v>
      </c>
      <c r="D154" s="157"/>
      <c r="E154" s="157"/>
      <c r="F154" s="157" t="s">
        <v>641</v>
      </c>
      <c r="G154" s="138"/>
      <c r="H154" s="138"/>
      <c r="I154" s="157" t="s">
        <v>642</v>
      </c>
      <c r="J154" s="157"/>
      <c r="K154" s="176"/>
      <c r="L154" s="101"/>
      <c r="M154" s="150"/>
      <c r="N154" s="398"/>
      <c r="O154" s="398"/>
      <c r="P154" s="398"/>
      <c r="Q154" s="398"/>
      <c r="R154" s="398"/>
      <c r="S154" s="114"/>
      <c r="T154" s="114"/>
      <c r="U154" s="398"/>
      <c r="V154" s="119"/>
      <c r="W154" s="398"/>
      <c r="X154" s="114"/>
      <c r="Y154" s="36"/>
      <c r="Z154" s="36"/>
      <c r="AA154" s="36"/>
      <c r="AB154" s="36"/>
      <c r="AC154" s="36"/>
      <c r="AD154" s="36"/>
      <c r="AE154" s="36"/>
      <c r="AF154" s="36"/>
    </row>
    <row r="155" spans="1:32" s="25" customFormat="1" ht="15" customHeight="1">
      <c r="A155" s="110"/>
      <c r="B155" s="138"/>
      <c r="C155" s="167"/>
      <c r="D155" s="157" t="s">
        <v>425</v>
      </c>
      <c r="E155" s="139"/>
      <c r="F155" s="167"/>
      <c r="G155" s="138" t="s">
        <v>424</v>
      </c>
      <c r="H155" s="138"/>
      <c r="I155" s="167"/>
      <c r="J155" s="157" t="s">
        <v>424</v>
      </c>
      <c r="K155" s="138"/>
      <c r="L155" s="63"/>
      <c r="M155" s="150"/>
      <c r="N155" s="165"/>
      <c r="O155" s="398"/>
      <c r="P155" s="398"/>
      <c r="Q155" s="398"/>
      <c r="R155" s="114"/>
      <c r="S155" s="114"/>
      <c r="T155" s="398"/>
      <c r="U155" s="398"/>
      <c r="V155" s="398"/>
      <c r="W155" s="398"/>
      <c r="X155" s="114"/>
      <c r="Y155" s="36"/>
      <c r="Z155" s="36"/>
      <c r="AA155" s="36"/>
      <c r="AB155" s="36"/>
      <c r="AC155" s="36"/>
      <c r="AD155" s="36"/>
      <c r="AE155" s="36"/>
    </row>
    <row r="156" spans="1:32" s="25" customFormat="1" ht="6" customHeight="1">
      <c r="A156" s="110"/>
      <c r="B156" s="138"/>
      <c r="C156" s="138"/>
      <c r="D156" s="157"/>
      <c r="E156" s="139"/>
      <c r="F156" s="138"/>
      <c r="G156" s="138"/>
      <c r="H156" s="138"/>
      <c r="I156" s="138"/>
      <c r="J156" s="256"/>
      <c r="K156" s="138"/>
      <c r="L156" s="101"/>
      <c r="M156" s="150"/>
      <c r="N156" s="398"/>
      <c r="O156" s="398"/>
      <c r="P156" s="398"/>
      <c r="Q156" s="398"/>
      <c r="R156" s="114"/>
      <c r="S156" s="114"/>
      <c r="T156" s="114"/>
      <c r="U156" s="398"/>
      <c r="V156" s="114"/>
      <c r="W156" s="398"/>
      <c r="X156" s="114"/>
      <c r="Y156" s="36"/>
      <c r="Z156" s="36"/>
      <c r="AA156" s="36"/>
      <c r="AB156" s="36"/>
      <c r="AC156" s="36"/>
      <c r="AD156" s="36"/>
      <c r="AE156" s="36"/>
    </row>
    <row r="157" spans="1:32" s="60" customFormat="1" ht="15" customHeight="1">
      <c r="A157" s="155"/>
      <c r="B157" s="137"/>
      <c r="C157" s="138"/>
      <c r="D157" s="157"/>
      <c r="E157" s="176"/>
      <c r="F157" s="138"/>
      <c r="G157" s="157"/>
      <c r="H157" s="136"/>
      <c r="I157" s="138"/>
      <c r="J157" s="157"/>
      <c r="K157" s="176"/>
      <c r="L157" s="63"/>
      <c r="M157" s="124"/>
      <c r="N157" s="398"/>
      <c r="O157" s="398"/>
      <c r="P157" s="398"/>
      <c r="Q157" s="124"/>
      <c r="R157" s="115"/>
      <c r="S157" s="115"/>
      <c r="T157" s="124"/>
      <c r="U157" s="115"/>
      <c r="V157" s="124"/>
      <c r="W157" s="115"/>
      <c r="X157" s="115"/>
      <c r="Y157" s="63"/>
      <c r="Z157" s="63"/>
      <c r="AA157" s="63"/>
      <c r="AB157" s="63"/>
      <c r="AC157" s="63"/>
      <c r="AD157" s="63"/>
      <c r="AE157" s="63"/>
    </row>
    <row r="158" spans="1:32" s="25" customFormat="1" ht="7.5" customHeight="1">
      <c r="A158" s="110"/>
      <c r="B158" s="138"/>
      <c r="C158" s="138"/>
      <c r="D158" s="157"/>
      <c r="E158" s="139"/>
      <c r="F158" s="138"/>
      <c r="G158" s="138"/>
      <c r="H158" s="138"/>
      <c r="I158" s="138"/>
      <c r="J158" s="256"/>
      <c r="K158" s="138"/>
      <c r="L158" s="101"/>
      <c r="M158" s="351"/>
      <c r="N158" s="124"/>
      <c r="O158" s="124"/>
      <c r="P158" s="124"/>
      <c r="Q158" s="398"/>
      <c r="R158" s="114"/>
      <c r="S158" s="114"/>
      <c r="T158" s="114"/>
      <c r="U158" s="398"/>
      <c r="V158" s="114"/>
      <c r="W158" s="398"/>
      <c r="X158" s="114"/>
      <c r="Y158" s="36"/>
      <c r="Z158" s="36"/>
      <c r="AA158" s="36"/>
      <c r="AB158" s="36"/>
      <c r="AC158" s="36"/>
      <c r="AD158" s="36"/>
      <c r="AE158" s="36"/>
    </row>
    <row r="159" spans="1:32" s="25" customFormat="1" ht="15" customHeight="1">
      <c r="A159" s="110"/>
      <c r="C159" s="157" t="s">
        <v>643</v>
      </c>
      <c r="D159" s="157"/>
      <c r="E159" s="1"/>
      <c r="F159" s="157" t="s">
        <v>644</v>
      </c>
      <c r="G159" s="1"/>
      <c r="H159" s="1"/>
      <c r="I159" s="157" t="s">
        <v>645</v>
      </c>
      <c r="J159" s="157"/>
      <c r="K159" s="138"/>
      <c r="L159" s="63"/>
      <c r="M159" s="150"/>
      <c r="N159" s="398"/>
      <c r="O159" s="398"/>
      <c r="P159" s="398"/>
      <c r="Q159" s="398"/>
      <c r="R159" s="114"/>
      <c r="S159" s="398"/>
      <c r="T159" s="398"/>
      <c r="U159" s="398"/>
      <c r="V159" s="398"/>
      <c r="W159" s="114"/>
      <c r="X159" s="114"/>
      <c r="Y159" s="36"/>
      <c r="Z159" s="36"/>
      <c r="AA159" s="36"/>
      <c r="AB159" s="36"/>
      <c r="AC159" s="36"/>
      <c r="AD159" s="36"/>
      <c r="AE159" s="36"/>
    </row>
    <row r="160" spans="1:32" s="25" customFormat="1" ht="15" customHeight="1">
      <c r="A160" s="110"/>
      <c r="B160" s="1"/>
      <c r="C160" s="218"/>
      <c r="D160" s="157" t="s">
        <v>425</v>
      </c>
      <c r="E160" s="138"/>
      <c r="F160" s="218"/>
      <c r="G160" s="1" t="s">
        <v>424</v>
      </c>
      <c r="H160" s="1"/>
      <c r="I160" s="218"/>
      <c r="J160" s="256" t="s">
        <v>424</v>
      </c>
      <c r="K160" s="138"/>
      <c r="L160" s="63"/>
      <c r="M160" s="356"/>
      <c r="N160" s="398"/>
      <c r="O160" s="398"/>
      <c r="P160" s="398"/>
      <c r="Q160" s="398"/>
      <c r="R160" s="114"/>
      <c r="S160" s="114"/>
      <c r="T160" s="398"/>
      <c r="U160" s="398"/>
      <c r="V160" s="398"/>
      <c r="W160" s="398"/>
      <c r="X160" s="114"/>
      <c r="Y160" s="36"/>
      <c r="Z160" s="36"/>
      <c r="AA160" s="36"/>
      <c r="AB160" s="36"/>
      <c r="AC160" s="36"/>
      <c r="AD160" s="36"/>
      <c r="AE160" s="36"/>
    </row>
    <row r="161" spans="1:32" s="25" customFormat="1" ht="6" customHeight="1">
      <c r="A161" s="110"/>
      <c r="B161" s="138"/>
      <c r="C161" s="138"/>
      <c r="D161" s="157"/>
      <c r="E161" s="139"/>
      <c r="F161" s="138"/>
      <c r="G161" s="138"/>
      <c r="H161" s="138"/>
      <c r="I161" s="138"/>
      <c r="J161" s="256"/>
      <c r="K161" s="138"/>
      <c r="L161" s="101"/>
      <c r="M161" s="351"/>
      <c r="N161" s="398"/>
      <c r="O161" s="398"/>
      <c r="P161" s="398"/>
      <c r="Q161" s="398"/>
      <c r="R161" s="114"/>
      <c r="S161" s="114"/>
      <c r="T161" s="114"/>
      <c r="U161" s="398"/>
      <c r="V161" s="114"/>
      <c r="W161" s="398"/>
      <c r="X161" s="114"/>
      <c r="Y161" s="36"/>
      <c r="Z161" s="36"/>
      <c r="AA161" s="36"/>
      <c r="AB161" s="36"/>
      <c r="AC161" s="36"/>
      <c r="AD161" s="36"/>
      <c r="AE161" s="36"/>
    </row>
    <row r="162" spans="1:32" s="60" customFormat="1" ht="15" customHeight="1">
      <c r="A162" s="155"/>
      <c r="B162" s="137"/>
      <c r="C162" s="138"/>
      <c r="D162" s="157"/>
      <c r="E162" s="176"/>
      <c r="F162" s="138"/>
      <c r="G162" s="157"/>
      <c r="H162" s="136"/>
      <c r="I162" s="138"/>
      <c r="J162" s="157"/>
      <c r="K162" s="176"/>
      <c r="L162" s="63"/>
      <c r="M162" s="124"/>
      <c r="N162" s="398"/>
      <c r="O162" s="398"/>
      <c r="P162" s="398"/>
      <c r="Q162" s="124"/>
      <c r="R162" s="115"/>
      <c r="S162" s="115"/>
      <c r="T162" s="124"/>
      <c r="U162" s="115"/>
      <c r="V162" s="124"/>
      <c r="W162" s="115"/>
      <c r="X162" s="115"/>
      <c r="Y162" s="63"/>
      <c r="Z162" s="63"/>
      <c r="AA162" s="63"/>
      <c r="AB162" s="63"/>
      <c r="AC162" s="63"/>
      <c r="AD162" s="63"/>
      <c r="AE162" s="63"/>
    </row>
    <row r="163" spans="1:32" s="25" customFormat="1" ht="13.5" customHeight="1">
      <c r="A163" s="135"/>
      <c r="B163" s="1"/>
      <c r="C163" s="1"/>
      <c r="D163" s="157"/>
      <c r="E163" s="1"/>
      <c r="F163" s="1"/>
      <c r="G163" s="1"/>
      <c r="H163" s="1"/>
      <c r="I163" s="1"/>
      <c r="J163" s="157"/>
      <c r="K163" s="138"/>
      <c r="L163" s="101"/>
      <c r="M163" s="150"/>
      <c r="N163" s="124"/>
      <c r="O163" s="124"/>
      <c r="P163" s="124"/>
      <c r="Q163" s="114"/>
      <c r="R163" s="114"/>
      <c r="S163" s="114"/>
      <c r="T163" s="398"/>
      <c r="U163" s="398"/>
      <c r="V163" s="398"/>
      <c r="W163" s="398"/>
      <c r="X163" s="114"/>
      <c r="Y163" s="36"/>
      <c r="Z163" s="36"/>
      <c r="AA163" s="36"/>
      <c r="AB163" s="36"/>
      <c r="AC163" s="36"/>
      <c r="AD163" s="36"/>
      <c r="AE163" s="36"/>
      <c r="AF163" s="36"/>
    </row>
    <row r="164" spans="1:32" s="25" customFormat="1" ht="15" customHeight="1">
      <c r="A164" s="152"/>
      <c r="B164" s="138" t="s">
        <v>293</v>
      </c>
      <c r="C164" s="138"/>
      <c r="D164" s="157"/>
      <c r="E164" s="139"/>
      <c r="F164" s="138"/>
      <c r="G164" s="138"/>
      <c r="H164" s="138"/>
      <c r="I164" s="138"/>
      <c r="J164" s="157"/>
      <c r="K164" s="176"/>
      <c r="L164" s="101"/>
      <c r="M164" s="150"/>
      <c r="N164" s="398"/>
      <c r="O164" s="398"/>
      <c r="P164" s="398"/>
      <c r="Q164" s="114"/>
      <c r="R164" s="114"/>
      <c r="S164" s="114"/>
      <c r="T164" s="398"/>
      <c r="U164" s="398"/>
      <c r="V164" s="398"/>
      <c r="W164" s="398"/>
      <c r="X164" s="114"/>
      <c r="Y164" s="36"/>
      <c r="Z164" s="36"/>
      <c r="AA164" s="36"/>
      <c r="AB164" s="36"/>
      <c r="AC164" s="36"/>
      <c r="AD164" s="36"/>
      <c r="AE164" s="36"/>
      <c r="AF164" s="36"/>
    </row>
    <row r="165" spans="1:32" s="25" customFormat="1" ht="15" customHeight="1">
      <c r="A165" s="110"/>
      <c r="C165" s="138" t="s">
        <v>522</v>
      </c>
      <c r="D165" s="157"/>
      <c r="E165" s="139"/>
      <c r="F165" s="138" t="s">
        <v>523</v>
      </c>
      <c r="G165" s="138"/>
      <c r="H165" s="138"/>
      <c r="I165" s="138" t="s">
        <v>524</v>
      </c>
      <c r="J165" s="157"/>
      <c r="K165" s="138"/>
      <c r="L165" s="101"/>
      <c r="M165" s="150"/>
      <c r="N165" s="398"/>
      <c r="O165" s="398"/>
      <c r="P165" s="398"/>
      <c r="Q165" s="114"/>
      <c r="R165" s="114"/>
      <c r="S165" s="114"/>
      <c r="T165" s="114"/>
      <c r="U165" s="630"/>
      <c r="V165" s="630"/>
      <c r="W165" s="630"/>
      <c r="X165" s="630"/>
      <c r="Y165" s="36"/>
      <c r="Z165" s="36"/>
      <c r="AA165" s="36"/>
      <c r="AB165" s="36"/>
      <c r="AC165" s="36"/>
      <c r="AD165" s="36"/>
      <c r="AE165" s="36"/>
      <c r="AF165" s="36"/>
    </row>
    <row r="166" spans="1:32" s="25" customFormat="1" ht="15" customHeight="1">
      <c r="A166" s="110"/>
      <c r="B166" s="138"/>
      <c r="C166" s="167"/>
      <c r="D166" s="157" t="s">
        <v>425</v>
      </c>
      <c r="E166" s="139"/>
      <c r="F166" s="167"/>
      <c r="G166" s="138" t="s">
        <v>424</v>
      </c>
      <c r="H166" s="138"/>
      <c r="I166" s="167"/>
      <c r="J166" s="157" t="s">
        <v>424</v>
      </c>
      <c r="K166" s="138"/>
      <c r="L166" s="101"/>
      <c r="M166" s="150"/>
      <c r="N166" s="398"/>
      <c r="O166" s="398"/>
      <c r="P166" s="398"/>
      <c r="Q166" s="114"/>
      <c r="R166" s="114"/>
      <c r="S166" s="114"/>
      <c r="T166" s="398"/>
      <c r="U166" s="398"/>
      <c r="V166" s="398"/>
      <c r="W166" s="398"/>
      <c r="X166" s="114"/>
      <c r="Y166" s="36"/>
      <c r="Z166" s="36"/>
      <c r="AA166" s="36"/>
      <c r="AB166" s="36"/>
      <c r="AC166" s="36"/>
      <c r="AD166" s="36"/>
      <c r="AE166" s="36"/>
      <c r="AF166" s="36"/>
    </row>
    <row r="167" spans="1:32" s="25" customFormat="1" ht="6" customHeight="1">
      <c r="A167" s="110"/>
      <c r="B167" s="138"/>
      <c r="C167" s="138"/>
      <c r="D167" s="157"/>
      <c r="E167" s="139"/>
      <c r="F167" s="138"/>
      <c r="G167" s="138"/>
      <c r="H167" s="138"/>
      <c r="I167" s="138"/>
      <c r="J167" s="256"/>
      <c r="K167" s="138"/>
      <c r="L167" s="101"/>
      <c r="M167" s="351"/>
      <c r="N167" s="398"/>
      <c r="O167" s="398"/>
      <c r="P167" s="398"/>
      <c r="Q167" s="398"/>
      <c r="R167" s="114"/>
      <c r="S167" s="114"/>
      <c r="T167" s="114"/>
      <c r="U167" s="398"/>
      <c r="V167" s="114"/>
      <c r="W167" s="398"/>
      <c r="X167" s="114"/>
      <c r="Y167" s="36"/>
      <c r="Z167" s="36"/>
      <c r="AA167" s="36"/>
      <c r="AB167" s="36"/>
      <c r="AC167" s="36"/>
      <c r="AD167" s="36"/>
      <c r="AE167" s="36"/>
    </row>
    <row r="168" spans="1:32" s="60" customFormat="1" ht="15" customHeight="1">
      <c r="A168" s="155"/>
      <c r="B168" s="137"/>
      <c r="C168" s="138"/>
      <c r="D168" s="157"/>
      <c r="E168" s="176"/>
      <c r="F168" s="138"/>
      <c r="G168" s="157"/>
      <c r="H168" s="136"/>
      <c r="I168" s="138"/>
      <c r="J168" s="157"/>
      <c r="K168" s="176"/>
      <c r="L168" s="63"/>
      <c r="M168" s="124"/>
      <c r="N168" s="398"/>
      <c r="O168" s="398"/>
      <c r="P168" s="398"/>
      <c r="Q168" s="124"/>
      <c r="R168" s="115"/>
      <c r="S168" s="115"/>
      <c r="T168" s="124"/>
      <c r="U168" s="115"/>
      <c r="V168" s="124"/>
      <c r="W168" s="115"/>
      <c r="X168" s="115"/>
      <c r="Y168" s="63"/>
      <c r="Z168" s="63"/>
      <c r="AA168" s="63"/>
      <c r="AB168" s="63"/>
      <c r="AC168" s="63"/>
      <c r="AD168" s="63"/>
      <c r="AE168" s="63"/>
    </row>
    <row r="169" spans="1:32" s="25" customFormat="1" ht="13.5" customHeight="1">
      <c r="A169" s="110"/>
      <c r="B169" s="137"/>
      <c r="C169" s="137"/>
      <c r="D169" s="157"/>
      <c r="E169" s="136"/>
      <c r="F169" s="138"/>
      <c r="G169" s="136"/>
      <c r="H169" s="136"/>
      <c r="I169" s="136"/>
      <c r="J169" s="157"/>
      <c r="K169" s="138"/>
      <c r="L169" s="150"/>
      <c r="M169" s="150"/>
      <c r="N169" s="124"/>
      <c r="O169" s="124"/>
      <c r="P169" s="124"/>
      <c r="Q169" s="114"/>
      <c r="R169" s="114"/>
      <c r="S169" s="114"/>
      <c r="T169" s="114"/>
      <c r="U169" s="114"/>
      <c r="V169" s="114"/>
      <c r="W169" s="114"/>
      <c r="X169" s="114"/>
      <c r="Y169" s="36"/>
      <c r="Z169" s="36"/>
      <c r="AA169" s="36"/>
      <c r="AB169" s="36"/>
      <c r="AC169" s="36"/>
      <c r="AD169" s="36"/>
      <c r="AE169" s="36"/>
    </row>
    <row r="170" spans="1:32" s="25" customFormat="1" ht="15" customHeight="1">
      <c r="A170" s="110"/>
      <c r="B170" s="157" t="s">
        <v>294</v>
      </c>
      <c r="C170" s="176"/>
      <c r="D170" s="157"/>
      <c r="E170" s="139"/>
      <c r="F170" s="138"/>
      <c r="G170" s="138"/>
      <c r="H170" s="138"/>
      <c r="I170" s="176"/>
      <c r="J170" s="157"/>
      <c r="K170" s="138"/>
      <c r="L170" s="150"/>
      <c r="M170" s="150"/>
      <c r="N170" s="114"/>
      <c r="O170" s="114"/>
      <c r="P170" s="114"/>
      <c r="Q170" s="114"/>
      <c r="R170" s="114"/>
      <c r="S170" s="114"/>
      <c r="T170" s="114"/>
      <c r="U170" s="114"/>
      <c r="V170" s="114"/>
      <c r="W170" s="114"/>
      <c r="X170" s="114"/>
      <c r="Y170" s="36"/>
      <c r="Z170" s="36"/>
      <c r="AA170" s="36"/>
      <c r="AB170" s="36"/>
      <c r="AC170" s="36"/>
      <c r="AD170" s="36"/>
      <c r="AE170" s="36"/>
    </row>
    <row r="171" spans="1:32" s="25" customFormat="1" ht="15" customHeight="1">
      <c r="A171" s="135"/>
      <c r="C171" s="138" t="s">
        <v>646</v>
      </c>
      <c r="D171" s="157"/>
      <c r="E171" s="138"/>
      <c r="F171" s="138" t="s">
        <v>647</v>
      </c>
      <c r="G171" s="138"/>
      <c r="H171" s="137"/>
      <c r="I171" s="138" t="s">
        <v>648</v>
      </c>
      <c r="J171" s="157"/>
      <c r="K171" s="138"/>
      <c r="L171" s="150"/>
      <c r="M171" s="150"/>
      <c r="N171" s="114"/>
      <c r="O171" s="114"/>
      <c r="P171" s="114"/>
      <c r="Q171" s="114"/>
      <c r="R171" s="114"/>
      <c r="S171" s="114"/>
      <c r="T171" s="114"/>
      <c r="U171" s="114"/>
      <c r="V171" s="114"/>
      <c r="W171" s="114"/>
      <c r="X171" s="114"/>
      <c r="Y171" s="36"/>
      <c r="Z171" s="36"/>
      <c r="AA171" s="36"/>
      <c r="AB171" s="36"/>
      <c r="AC171" s="36"/>
      <c r="AD171" s="36"/>
      <c r="AE171" s="36"/>
    </row>
    <row r="172" spans="1:32" s="25" customFormat="1" ht="15" customHeight="1">
      <c r="A172" s="63"/>
      <c r="B172" s="138"/>
      <c r="C172" s="167"/>
      <c r="D172" s="157" t="s">
        <v>425</v>
      </c>
      <c r="E172" s="138"/>
      <c r="F172" s="167"/>
      <c r="G172" s="138" t="s">
        <v>424</v>
      </c>
      <c r="H172" s="138"/>
      <c r="I172" s="167"/>
      <c r="J172" s="157" t="s">
        <v>424</v>
      </c>
      <c r="K172" s="138"/>
      <c r="L172" s="150"/>
      <c r="M172" s="150"/>
      <c r="N172" s="114"/>
      <c r="O172" s="114"/>
      <c r="P172" s="114"/>
      <c r="Q172" s="114"/>
      <c r="R172" s="114"/>
      <c r="S172" s="114"/>
      <c r="T172" s="114"/>
      <c r="U172" s="114"/>
      <c r="V172" s="114"/>
      <c r="W172" s="114"/>
      <c r="X172" s="114"/>
      <c r="Y172" s="36"/>
      <c r="Z172" s="36"/>
      <c r="AA172" s="36"/>
      <c r="AB172" s="36"/>
      <c r="AC172" s="36"/>
      <c r="AD172" s="36"/>
      <c r="AE172" s="36"/>
    </row>
    <row r="173" spans="1:32" s="25" customFormat="1" ht="6" customHeight="1">
      <c r="A173" s="160"/>
      <c r="B173" s="138"/>
      <c r="C173" s="138"/>
      <c r="D173" s="157"/>
      <c r="E173" s="138"/>
      <c r="F173" s="138"/>
      <c r="G173" s="138"/>
      <c r="H173" s="138"/>
      <c r="I173" s="138"/>
      <c r="J173" s="157"/>
      <c r="K173" s="138"/>
      <c r="L173" s="101"/>
      <c r="M173" s="150"/>
      <c r="N173" s="114"/>
      <c r="O173" s="114"/>
      <c r="P173" s="114"/>
      <c r="Q173" s="114"/>
      <c r="R173" s="114"/>
      <c r="S173" s="114"/>
      <c r="T173" s="114"/>
      <c r="U173" s="114"/>
      <c r="V173" s="114"/>
      <c r="W173" s="114"/>
      <c r="X173" s="114"/>
      <c r="Y173" s="36"/>
      <c r="Z173" s="36"/>
      <c r="AA173" s="36"/>
      <c r="AB173" s="36"/>
      <c r="AC173" s="36"/>
      <c r="AD173" s="36"/>
      <c r="AE173" s="36"/>
    </row>
    <row r="174" spans="1:32" s="60" customFormat="1" ht="15" customHeight="1">
      <c r="A174" s="155"/>
      <c r="B174" s="137"/>
      <c r="C174" s="138"/>
      <c r="D174" s="157"/>
      <c r="E174" s="176"/>
      <c r="F174" s="138"/>
      <c r="G174" s="157"/>
      <c r="H174" s="136"/>
      <c r="I174" s="138"/>
      <c r="J174" s="157"/>
      <c r="K174" s="176"/>
      <c r="L174" s="63"/>
      <c r="M174" s="124"/>
      <c r="N174" s="398"/>
      <c r="O174" s="398"/>
      <c r="P174" s="398"/>
      <c r="Q174" s="124"/>
      <c r="R174" s="115"/>
      <c r="S174" s="115"/>
      <c r="T174" s="124"/>
      <c r="U174" s="115"/>
      <c r="V174" s="124"/>
      <c r="W174" s="115"/>
      <c r="X174" s="115"/>
      <c r="Y174" s="63"/>
      <c r="Z174" s="63"/>
      <c r="AA174" s="63"/>
      <c r="AB174" s="63"/>
      <c r="AC174" s="63"/>
      <c r="AD174" s="63"/>
      <c r="AE174" s="63"/>
    </row>
    <row r="175" spans="1:32" s="25" customFormat="1" ht="6" customHeight="1">
      <c r="A175" s="160"/>
      <c r="B175" s="138"/>
      <c r="C175" s="138"/>
      <c r="D175" s="157"/>
      <c r="E175" s="138"/>
      <c r="F175" s="138"/>
      <c r="G175" s="138"/>
      <c r="H175" s="138"/>
      <c r="I175" s="138"/>
      <c r="J175" s="157"/>
      <c r="K175" s="138"/>
      <c r="L175" s="101"/>
      <c r="M175" s="351"/>
      <c r="N175" s="124"/>
      <c r="O175" s="124"/>
      <c r="P175" s="124"/>
      <c r="Q175" s="114"/>
      <c r="R175" s="114"/>
      <c r="S175" s="114"/>
      <c r="T175" s="114"/>
      <c r="U175" s="114"/>
      <c r="V175" s="398"/>
      <c r="W175" s="398"/>
      <c r="X175" s="114"/>
      <c r="Y175" s="36"/>
      <c r="Z175" s="36"/>
      <c r="AA175" s="36"/>
      <c r="AB175" s="36"/>
      <c r="AC175" s="36"/>
      <c r="AD175" s="36"/>
      <c r="AE175" s="36"/>
    </row>
    <row r="176" spans="1:32" s="25" customFormat="1" ht="15" customHeight="1">
      <c r="A176" s="160"/>
      <c r="C176" s="138" t="s">
        <v>649</v>
      </c>
      <c r="D176" s="157"/>
      <c r="F176" s="138" t="s">
        <v>637</v>
      </c>
      <c r="G176" s="157"/>
      <c r="H176" s="138"/>
      <c r="I176" s="138" t="s">
        <v>653</v>
      </c>
      <c r="J176" s="157"/>
      <c r="K176" s="138"/>
      <c r="L176" s="101"/>
      <c r="M176" s="150"/>
      <c r="N176" s="398"/>
      <c r="O176" s="398"/>
      <c r="P176" s="398"/>
      <c r="Q176" s="114"/>
      <c r="R176" s="114"/>
      <c r="S176" s="114"/>
      <c r="T176" s="114"/>
      <c r="U176" s="114"/>
      <c r="V176" s="114"/>
      <c r="W176" s="114"/>
      <c r="X176" s="114"/>
      <c r="Y176" s="36"/>
      <c r="Z176" s="36"/>
      <c r="AA176" s="36"/>
      <c r="AB176" s="36"/>
      <c r="AC176" s="36"/>
      <c r="AD176" s="36"/>
      <c r="AE176" s="36"/>
    </row>
    <row r="177" spans="1:31" s="25" customFormat="1" ht="15" customHeight="1">
      <c r="A177" s="160"/>
      <c r="B177" s="137"/>
      <c r="C177" s="219"/>
      <c r="D177" s="157" t="s">
        <v>425</v>
      </c>
      <c r="E177" s="137"/>
      <c r="F177" s="219"/>
      <c r="G177" s="157" t="s">
        <v>425</v>
      </c>
      <c r="H177" s="138"/>
      <c r="I177" s="219"/>
      <c r="J177" s="157" t="s">
        <v>425</v>
      </c>
      <c r="K177" s="138"/>
      <c r="L177" s="101"/>
      <c r="M177" s="150"/>
      <c r="N177" s="398"/>
      <c r="O177" s="398"/>
      <c r="P177" s="398"/>
      <c r="Q177" s="114"/>
      <c r="R177" s="114"/>
      <c r="S177" s="114"/>
      <c r="T177" s="114"/>
      <c r="U177" s="114"/>
      <c r="V177" s="630"/>
      <c r="W177" s="630"/>
      <c r="X177" s="114"/>
      <c r="Y177" s="36"/>
      <c r="Z177" s="36"/>
      <c r="AA177" s="36"/>
      <c r="AB177" s="36"/>
      <c r="AC177" s="36"/>
      <c r="AD177" s="36"/>
      <c r="AE177" s="36"/>
    </row>
    <row r="178" spans="1:31" s="25" customFormat="1" ht="6" customHeight="1">
      <c r="A178" s="160"/>
      <c r="B178" s="138"/>
      <c r="C178" s="138"/>
      <c r="D178" s="157"/>
      <c r="E178" s="138"/>
      <c r="F178" s="138"/>
      <c r="G178" s="138"/>
      <c r="H178" s="138"/>
      <c r="I178" s="138"/>
      <c r="J178" s="157"/>
      <c r="K178" s="138"/>
      <c r="L178" s="101"/>
      <c r="M178" s="150"/>
      <c r="N178" s="398"/>
      <c r="O178" s="398"/>
      <c r="P178" s="398"/>
      <c r="Q178" s="114"/>
      <c r="R178" s="114"/>
      <c r="S178" s="114"/>
      <c r="T178" s="114"/>
      <c r="U178" s="114"/>
      <c r="V178" s="398"/>
      <c r="W178" s="398"/>
      <c r="X178" s="114"/>
      <c r="Y178" s="36"/>
      <c r="Z178" s="36"/>
      <c r="AA178" s="36"/>
      <c r="AB178" s="36"/>
      <c r="AC178" s="36"/>
      <c r="AD178" s="36"/>
      <c r="AE178" s="36"/>
    </row>
    <row r="179" spans="1:31" s="60" customFormat="1" ht="15" customHeight="1">
      <c r="A179" s="155"/>
      <c r="B179" s="137"/>
      <c r="C179" s="138"/>
      <c r="D179" s="157"/>
      <c r="E179" s="176"/>
      <c r="F179" s="138"/>
      <c r="G179" s="157"/>
      <c r="H179" s="136"/>
      <c r="I179" s="138"/>
      <c r="J179" s="157"/>
      <c r="K179" s="176"/>
      <c r="L179" s="63"/>
      <c r="M179" s="124"/>
      <c r="N179" s="398"/>
      <c r="O179" s="398"/>
      <c r="P179" s="398"/>
      <c r="Q179" s="124"/>
      <c r="R179" s="115"/>
      <c r="S179" s="115"/>
      <c r="T179" s="124"/>
      <c r="U179" s="115"/>
      <c r="V179" s="124"/>
      <c r="W179" s="115"/>
      <c r="X179" s="115"/>
      <c r="Y179" s="63"/>
      <c r="Z179" s="63"/>
      <c r="AA179" s="63"/>
      <c r="AB179" s="63"/>
      <c r="AC179" s="63"/>
      <c r="AD179" s="63"/>
      <c r="AE179" s="63"/>
    </row>
    <row r="180" spans="1:31" s="25" customFormat="1" ht="6" customHeight="1">
      <c r="A180" s="160"/>
      <c r="B180" s="138"/>
      <c r="C180" s="138"/>
      <c r="D180" s="157"/>
      <c r="E180" s="138"/>
      <c r="F180" s="138"/>
      <c r="G180" s="138"/>
      <c r="H180" s="138"/>
      <c r="I180" s="138"/>
      <c r="J180" s="157"/>
      <c r="K180" s="138"/>
      <c r="L180" s="101"/>
      <c r="M180" s="351"/>
      <c r="N180" s="124"/>
      <c r="O180" s="124"/>
      <c r="P180" s="124"/>
      <c r="Q180" s="114"/>
      <c r="R180" s="114"/>
      <c r="S180" s="114"/>
      <c r="T180" s="114"/>
      <c r="U180" s="114"/>
      <c r="V180" s="398"/>
      <c r="W180" s="398"/>
      <c r="X180" s="114"/>
      <c r="Y180" s="36"/>
      <c r="Z180" s="36"/>
      <c r="AA180" s="36"/>
      <c r="AB180" s="36"/>
      <c r="AC180" s="36"/>
      <c r="AD180" s="36"/>
      <c r="AE180" s="36"/>
    </row>
    <row r="181" spans="1:31" s="25" customFormat="1" ht="15" customHeight="1">
      <c r="A181" s="160"/>
      <c r="C181" s="138" t="s">
        <v>650</v>
      </c>
      <c r="D181" s="157"/>
      <c r="E181" s="138"/>
      <c r="F181" s="138" t="s">
        <v>651</v>
      </c>
      <c r="G181" s="138"/>
      <c r="H181" s="138"/>
      <c r="I181" s="138" t="s">
        <v>652</v>
      </c>
      <c r="J181" s="157"/>
      <c r="K181" s="138"/>
      <c r="L181" s="101"/>
      <c r="M181" s="150"/>
      <c r="N181" s="398"/>
      <c r="O181" s="398"/>
      <c r="P181" s="398"/>
      <c r="Q181" s="114"/>
      <c r="R181" s="114"/>
      <c r="S181" s="114"/>
      <c r="T181" s="114"/>
      <c r="U181" s="114"/>
      <c r="V181" s="398"/>
      <c r="W181" s="398"/>
      <c r="X181" s="114"/>
      <c r="Y181" s="36"/>
      <c r="Z181" s="36"/>
      <c r="AA181" s="36"/>
      <c r="AB181" s="36"/>
      <c r="AC181" s="36"/>
      <c r="AD181" s="36"/>
      <c r="AE181" s="36"/>
    </row>
    <row r="182" spans="1:31" s="25" customFormat="1" ht="15" customHeight="1">
      <c r="A182" s="160"/>
      <c r="B182" s="138"/>
      <c r="C182" s="167"/>
      <c r="D182" s="157" t="s">
        <v>425</v>
      </c>
      <c r="E182" s="138"/>
      <c r="F182" s="167"/>
      <c r="G182" s="138" t="s">
        <v>424</v>
      </c>
      <c r="H182" s="138"/>
      <c r="I182" s="167"/>
      <c r="J182" s="157" t="s">
        <v>424</v>
      </c>
      <c r="K182" s="138"/>
      <c r="L182" s="101"/>
      <c r="M182" s="150"/>
      <c r="N182" s="398"/>
      <c r="O182" s="398"/>
      <c r="P182" s="398"/>
      <c r="Q182" s="114"/>
      <c r="R182" s="114"/>
      <c r="S182" s="114"/>
      <c r="T182" s="114"/>
      <c r="U182" s="114"/>
      <c r="V182" s="398"/>
      <c r="W182" s="398"/>
      <c r="X182" s="114"/>
      <c r="Y182" s="36"/>
      <c r="Z182" s="36"/>
      <c r="AA182" s="36"/>
      <c r="AB182" s="36"/>
      <c r="AC182" s="36"/>
      <c r="AD182" s="36"/>
      <c r="AE182" s="36"/>
    </row>
    <row r="183" spans="1:31" s="25" customFormat="1" ht="6" customHeight="1">
      <c r="A183" s="160"/>
      <c r="B183" s="138"/>
      <c r="C183" s="138"/>
      <c r="D183" s="157"/>
      <c r="E183" s="138"/>
      <c r="F183" s="138"/>
      <c r="G183" s="138"/>
      <c r="H183" s="138"/>
      <c r="I183" s="138"/>
      <c r="J183" s="157"/>
      <c r="K183" s="138"/>
      <c r="L183" s="101"/>
      <c r="M183" s="351"/>
      <c r="N183" s="398"/>
      <c r="O183" s="398"/>
      <c r="P183" s="398"/>
      <c r="Q183" s="114"/>
      <c r="R183" s="114"/>
      <c r="S183" s="114"/>
      <c r="T183" s="114"/>
      <c r="U183" s="114"/>
      <c r="V183" s="114"/>
      <c r="W183" s="114"/>
      <c r="X183" s="114"/>
      <c r="Y183" s="36"/>
      <c r="Z183" s="36"/>
      <c r="AA183" s="36"/>
      <c r="AB183" s="36"/>
      <c r="AC183" s="36"/>
      <c r="AD183" s="36"/>
      <c r="AE183" s="36"/>
    </row>
    <row r="184" spans="1:31" s="60" customFormat="1" ht="15" customHeight="1">
      <c r="A184" s="155"/>
      <c r="B184" s="137"/>
      <c r="C184" s="138"/>
      <c r="D184" s="157"/>
      <c r="E184" s="176"/>
      <c r="F184" s="138"/>
      <c r="G184" s="157"/>
      <c r="H184" s="136"/>
      <c r="I184" s="138"/>
      <c r="J184" s="157"/>
      <c r="K184" s="176"/>
      <c r="L184" s="63"/>
      <c r="M184" s="124"/>
      <c r="N184" s="398"/>
      <c r="O184" s="398"/>
      <c r="P184" s="398"/>
      <c r="Q184" s="124"/>
      <c r="R184" s="115"/>
      <c r="S184" s="115"/>
      <c r="T184" s="124"/>
      <c r="U184" s="115"/>
      <c r="V184" s="124"/>
      <c r="W184" s="115"/>
      <c r="X184" s="115"/>
      <c r="Y184" s="63"/>
      <c r="Z184" s="63"/>
      <c r="AA184" s="63"/>
      <c r="AB184" s="63"/>
      <c r="AC184" s="63"/>
      <c r="AD184" s="63"/>
      <c r="AE184" s="63"/>
    </row>
    <row r="185" spans="1:31" s="60" customFormat="1" ht="13.5" customHeight="1">
      <c r="A185" s="160"/>
      <c r="B185" s="138"/>
      <c r="C185" s="138"/>
      <c r="D185" s="138"/>
      <c r="E185" s="138"/>
      <c r="F185" s="138"/>
      <c r="G185" s="138"/>
      <c r="H185" s="138"/>
      <c r="I185" s="138"/>
      <c r="J185" s="138"/>
      <c r="K185" s="138"/>
      <c r="L185" s="101"/>
      <c r="M185" s="124"/>
      <c r="N185" s="124"/>
      <c r="O185" s="124"/>
      <c r="P185" s="124"/>
      <c r="Q185" s="115"/>
      <c r="R185" s="115"/>
      <c r="S185" s="115"/>
      <c r="T185" s="115"/>
      <c r="U185" s="115"/>
      <c r="V185" s="124"/>
      <c r="W185" s="124"/>
      <c r="X185" s="115"/>
      <c r="Y185" s="63"/>
      <c r="Z185" s="63"/>
      <c r="AA185" s="63"/>
      <c r="AB185" s="63"/>
      <c r="AC185" s="63"/>
      <c r="AD185" s="63"/>
      <c r="AE185" s="63"/>
    </row>
    <row r="186" spans="1:31" s="25" customFormat="1" ht="15" customHeight="1">
      <c r="A186" s="159"/>
      <c r="B186" s="159"/>
      <c r="C186" s="138"/>
      <c r="D186" s="138"/>
      <c r="E186" s="136"/>
      <c r="F186" s="138"/>
      <c r="G186" s="138"/>
      <c r="H186" s="136"/>
      <c r="I186" s="138"/>
      <c r="J186" s="136"/>
      <c r="K186" s="138"/>
      <c r="L186" s="101"/>
      <c r="M186" s="150"/>
      <c r="N186" s="124"/>
      <c r="O186" s="124"/>
      <c r="P186" s="124"/>
      <c r="Q186" s="114"/>
      <c r="R186" s="114"/>
      <c r="S186" s="114"/>
      <c r="T186" s="114"/>
      <c r="U186" s="114"/>
      <c r="V186" s="398"/>
      <c r="W186" s="398"/>
      <c r="X186" s="114"/>
      <c r="Y186" s="36"/>
      <c r="Z186" s="36"/>
      <c r="AA186" s="36"/>
      <c r="AB186" s="36"/>
      <c r="AC186" s="36"/>
      <c r="AD186" s="36"/>
      <c r="AE186" s="36"/>
    </row>
    <row r="187" spans="1:31" s="25" customFormat="1" ht="6" customHeight="1">
      <c r="A187" s="159"/>
      <c r="B187" s="138"/>
      <c r="C187" s="138"/>
      <c r="D187" s="138"/>
      <c r="E187" s="138"/>
      <c r="F187" s="138"/>
      <c r="G187" s="138"/>
      <c r="H187" s="137"/>
      <c r="I187" s="138"/>
      <c r="J187" s="137"/>
      <c r="K187" s="138"/>
      <c r="L187" s="135"/>
      <c r="M187" s="150"/>
      <c r="N187" s="398"/>
      <c r="O187" s="398"/>
      <c r="P187" s="398"/>
      <c r="Q187" s="114"/>
      <c r="R187" s="114"/>
      <c r="S187" s="114"/>
      <c r="T187" s="114"/>
      <c r="U187" s="114"/>
      <c r="V187" s="398"/>
      <c r="W187" s="119"/>
      <c r="X187" s="114"/>
      <c r="Y187" s="36"/>
      <c r="Z187" s="36"/>
      <c r="AA187" s="36"/>
      <c r="AB187" s="36"/>
      <c r="AC187" s="36"/>
      <c r="AD187" s="36"/>
      <c r="AE187" s="36"/>
    </row>
    <row r="188" spans="1:31" s="25" customFormat="1" ht="15" customHeight="1">
      <c r="B188" s="220" t="s">
        <v>656</v>
      </c>
      <c r="C188" s="220"/>
      <c r="D188" s="1"/>
      <c r="E188" s="1"/>
      <c r="F188" s="1"/>
      <c r="G188" s="1"/>
      <c r="H188" s="1"/>
      <c r="I188" s="1"/>
      <c r="J188" s="1"/>
      <c r="K188" s="136"/>
      <c r="L188" s="174"/>
      <c r="M188" s="174"/>
      <c r="N188" s="398"/>
      <c r="O188" s="398"/>
      <c r="P188" s="398"/>
      <c r="Q188" s="114"/>
      <c r="R188" s="114"/>
      <c r="S188" s="114"/>
      <c r="T188" s="114"/>
      <c r="U188" s="114"/>
      <c r="V188" s="114"/>
      <c r="W188" s="114"/>
      <c r="X188" s="114"/>
      <c r="Y188" s="36"/>
      <c r="Z188" s="36"/>
      <c r="AA188" s="36"/>
      <c r="AB188" s="36"/>
      <c r="AC188" s="36"/>
      <c r="AD188" s="36"/>
    </row>
    <row r="189" spans="1:31" s="25" customFormat="1" ht="15" customHeight="1">
      <c r="B189" s="788"/>
      <c r="C189" s="788"/>
      <c r="D189" s="737" t="s">
        <v>263</v>
      </c>
      <c r="E189" s="737"/>
      <c r="F189" s="737" t="s">
        <v>247</v>
      </c>
      <c r="G189" s="737"/>
      <c r="H189" s="737" t="s">
        <v>249</v>
      </c>
      <c r="I189" s="737"/>
      <c r="J189" s="737" t="s">
        <v>248</v>
      </c>
      <c r="K189" s="737"/>
      <c r="L189" s="174"/>
      <c r="M189" s="174"/>
      <c r="N189" s="398"/>
      <c r="O189" s="398"/>
      <c r="P189" s="114"/>
      <c r="Q189" s="114"/>
      <c r="R189" s="114"/>
      <c r="S189" s="114"/>
      <c r="T189" s="114"/>
      <c r="U189" s="114"/>
      <c r="V189" s="114"/>
      <c r="W189" s="114"/>
      <c r="X189" s="114"/>
      <c r="Y189" s="36"/>
      <c r="Z189" s="36"/>
      <c r="AA189" s="36"/>
      <c r="AB189" s="36"/>
      <c r="AC189" s="36"/>
      <c r="AD189" s="36"/>
    </row>
    <row r="190" spans="1:31" s="25" customFormat="1" ht="25.5" customHeight="1">
      <c r="B190" s="686" t="s">
        <v>423</v>
      </c>
      <c r="C190" s="687"/>
      <c r="D190" s="702">
        <f>SUM(C149,F149)</f>
        <v>0</v>
      </c>
      <c r="E190" s="703"/>
      <c r="F190" s="702">
        <f>SUM(C155,F155,I155,C160,F160,I160)</f>
        <v>0</v>
      </c>
      <c r="G190" s="703"/>
      <c r="H190" s="702">
        <f>SUM(C166,F166,I166)</f>
        <v>0</v>
      </c>
      <c r="I190" s="703"/>
      <c r="J190" s="758">
        <f>SUM(C172,F172,I172,C177,F177,I177,C182,F182,I182)</f>
        <v>0</v>
      </c>
      <c r="K190" s="758"/>
      <c r="L190" s="174"/>
      <c r="M190" s="174"/>
      <c r="N190" s="398"/>
      <c r="O190" s="114"/>
      <c r="P190" s="114"/>
      <c r="Q190" s="114"/>
      <c r="R190" s="114"/>
      <c r="S190" s="114"/>
      <c r="T190" s="114"/>
      <c r="U190" s="114"/>
      <c r="V190" s="114"/>
      <c r="W190" s="114"/>
      <c r="X190" s="114"/>
      <c r="Y190" s="36"/>
      <c r="Z190" s="36"/>
      <c r="AA190" s="36"/>
      <c r="AB190" s="36"/>
      <c r="AC190" s="36"/>
      <c r="AD190" s="36"/>
    </row>
    <row r="191" spans="1:31" s="36" customFormat="1" ht="18" customHeight="1">
      <c r="B191" s="354"/>
      <c r="C191" s="354"/>
      <c r="D191" s="355"/>
      <c r="E191" s="355"/>
      <c r="F191" s="355"/>
      <c r="G191" s="377" t="s">
        <v>531</v>
      </c>
      <c r="H191" s="355"/>
      <c r="I191" s="355"/>
      <c r="J191" s="355"/>
      <c r="K191" s="355"/>
      <c r="L191" s="351"/>
      <c r="M191" s="351"/>
      <c r="N191" s="398"/>
      <c r="O191" s="114"/>
      <c r="P191" s="114"/>
      <c r="Q191" s="114"/>
      <c r="R191" s="114"/>
      <c r="S191" s="114"/>
      <c r="T191" s="114"/>
      <c r="U191" s="114"/>
      <c r="V191" s="114"/>
      <c r="W191" s="114"/>
      <c r="X191" s="114"/>
    </row>
    <row r="192" spans="1:31" s="25" customFormat="1" ht="15" customHeight="1">
      <c r="B192" s="584"/>
      <c r="C192" s="584"/>
      <c r="D192" s="657"/>
      <c r="E192" s="657"/>
      <c r="F192" s="657"/>
      <c r="G192" s="657"/>
      <c r="H192" s="657"/>
      <c r="I192" s="657"/>
      <c r="J192" s="657"/>
      <c r="K192" s="657"/>
      <c r="L192" s="351"/>
      <c r="M192" s="351"/>
      <c r="N192" s="398"/>
      <c r="O192" s="114"/>
      <c r="P192" s="114"/>
      <c r="Q192" s="114"/>
      <c r="R192" s="114"/>
      <c r="S192" s="114"/>
      <c r="T192" s="114"/>
      <c r="U192" s="114"/>
      <c r="V192" s="114"/>
      <c r="W192" s="114"/>
      <c r="X192" s="114"/>
      <c r="Y192" s="36"/>
      <c r="Z192" s="36"/>
      <c r="AA192" s="36"/>
      <c r="AB192" s="36"/>
      <c r="AC192" s="36"/>
      <c r="AD192" s="36"/>
    </row>
    <row r="193" spans="1:32" s="25" customFormat="1" ht="25.5" customHeight="1">
      <c r="B193" s="657"/>
      <c r="C193" s="657"/>
      <c r="D193" s="584"/>
      <c r="E193" s="584"/>
      <c r="F193" s="584"/>
      <c r="G193" s="584"/>
      <c r="H193" s="584"/>
      <c r="I193" s="584"/>
      <c r="J193" s="584"/>
      <c r="K193" s="584"/>
      <c r="L193" s="351"/>
      <c r="M193" s="351"/>
      <c r="N193" s="398"/>
      <c r="O193" s="114"/>
      <c r="P193" s="114"/>
      <c r="Q193" s="114"/>
      <c r="R193" s="114"/>
      <c r="S193" s="114"/>
      <c r="T193" s="114"/>
      <c r="U193" s="114"/>
      <c r="V193" s="114"/>
      <c r="W193" s="114"/>
      <c r="X193" s="114"/>
      <c r="Y193" s="36"/>
      <c r="Z193" s="36"/>
      <c r="AA193" s="36"/>
      <c r="AB193" s="36"/>
      <c r="AC193" s="36"/>
      <c r="AD193" s="36"/>
    </row>
    <row r="194" spans="1:32" s="25" customFormat="1" ht="15" customHeight="1">
      <c r="A194" s="159"/>
      <c r="B194" s="138"/>
      <c r="C194" s="138"/>
      <c r="D194" s="138"/>
      <c r="E194" s="138"/>
      <c r="F194" s="138"/>
      <c r="G194" s="232"/>
      <c r="H194" s="232"/>
      <c r="I194" s="138"/>
      <c r="J194" s="137"/>
      <c r="K194" s="138"/>
      <c r="L194" s="135"/>
      <c r="M194" s="174"/>
      <c r="N194" s="398"/>
      <c r="O194" s="114"/>
      <c r="P194" s="114"/>
      <c r="Q194" s="114"/>
      <c r="R194" s="114"/>
      <c r="S194" s="114"/>
      <c r="T194" s="114"/>
      <c r="U194" s="114"/>
      <c r="V194" s="398"/>
      <c r="W194" s="119"/>
      <c r="X194" s="114"/>
      <c r="Y194" s="36"/>
      <c r="Z194" s="36"/>
      <c r="AA194" s="36"/>
      <c r="AB194" s="36"/>
      <c r="AC194" s="36"/>
      <c r="AD194" s="36"/>
      <c r="AE194" s="36"/>
    </row>
    <row r="195" spans="1:32" s="25" customFormat="1" ht="13.5" customHeight="1">
      <c r="A195" s="159"/>
      <c r="B195" s="138"/>
      <c r="C195" s="138"/>
      <c r="D195" s="138"/>
      <c r="E195" s="138"/>
      <c r="F195" s="138"/>
      <c r="G195" s="138"/>
      <c r="H195" s="137"/>
      <c r="I195" s="138"/>
      <c r="J195" s="137"/>
      <c r="K195" s="138"/>
      <c r="L195" s="135"/>
      <c r="M195" s="174"/>
      <c r="N195" s="398"/>
      <c r="O195" s="398"/>
      <c r="P195" s="398"/>
      <c r="Q195" s="114"/>
      <c r="R195" s="114"/>
      <c r="S195" s="114"/>
      <c r="T195" s="114"/>
      <c r="U195" s="114"/>
      <c r="V195" s="398"/>
      <c r="W195" s="119"/>
      <c r="X195" s="114"/>
      <c r="Y195" s="36"/>
      <c r="Z195" s="36"/>
      <c r="AA195" s="36"/>
      <c r="AB195" s="36"/>
      <c r="AC195" s="36"/>
      <c r="AD195" s="36"/>
      <c r="AE195" s="36"/>
    </row>
    <row r="196" spans="1:32" s="60" customFormat="1" ht="20.25" customHeight="1">
      <c r="A196" s="25"/>
      <c r="B196" s="539" t="s">
        <v>655</v>
      </c>
      <c r="C196" s="101"/>
      <c r="D196" s="100"/>
      <c r="E196" s="100"/>
      <c r="F196" s="100"/>
      <c r="G196" s="100"/>
      <c r="H196" s="101"/>
      <c r="I196" s="101"/>
      <c r="J196" s="101"/>
      <c r="K196" s="101"/>
      <c r="L196" s="124"/>
      <c r="M196" s="174"/>
      <c r="N196" s="398"/>
      <c r="O196" s="398"/>
      <c r="P196" s="398"/>
      <c r="Q196" s="398"/>
      <c r="R196" s="115"/>
      <c r="S196" s="115"/>
      <c r="T196" s="124"/>
      <c r="U196" s="124"/>
      <c r="V196" s="124"/>
      <c r="W196" s="124"/>
      <c r="X196" s="115"/>
      <c r="Y196" s="63"/>
      <c r="Z196" s="63"/>
      <c r="AA196" s="63"/>
      <c r="AB196" s="63"/>
      <c r="AC196" s="63"/>
      <c r="AD196" s="63"/>
      <c r="AE196" s="63"/>
    </row>
    <row r="197" spans="1:32" s="25" customFormat="1" ht="15" customHeight="1">
      <c r="A197" s="63"/>
      <c r="B197" s="138" t="s">
        <v>292</v>
      </c>
      <c r="C197" s="138"/>
      <c r="D197" s="137"/>
      <c r="E197" s="137"/>
      <c r="F197" s="137"/>
      <c r="G197" s="137"/>
      <c r="H197" s="136"/>
      <c r="I197" s="137"/>
      <c r="J197" s="137"/>
      <c r="K197" s="137"/>
      <c r="L197" s="351"/>
      <c r="M197" s="351"/>
      <c r="N197" s="398"/>
      <c r="O197" s="398"/>
      <c r="P197" s="398"/>
      <c r="Q197" s="398"/>
      <c r="R197" s="114"/>
      <c r="S197" s="398"/>
      <c r="T197" s="398"/>
      <c r="U197" s="398"/>
      <c r="V197" s="398"/>
      <c r="W197" s="114"/>
      <c r="X197" s="114"/>
      <c r="Y197" s="36"/>
      <c r="Z197" s="36"/>
      <c r="AA197" s="36"/>
      <c r="AB197" s="36"/>
      <c r="AC197" s="36"/>
      <c r="AD197" s="36"/>
      <c r="AE197" s="36"/>
    </row>
    <row r="198" spans="1:32" s="25" customFormat="1" ht="15" customHeight="1">
      <c r="A198" s="63"/>
      <c r="C198" s="157" t="s">
        <v>659</v>
      </c>
      <c r="D198" s="136"/>
      <c r="E198" s="138"/>
      <c r="F198" s="138" t="s">
        <v>639</v>
      </c>
      <c r="G198" s="139"/>
      <c r="H198" s="139"/>
      <c r="I198" s="136"/>
      <c r="J198" s="157"/>
      <c r="K198" s="138"/>
      <c r="L198" s="351"/>
      <c r="M198" s="351"/>
      <c r="N198" s="398"/>
      <c r="O198" s="398"/>
      <c r="P198" s="398"/>
      <c r="Q198" s="398"/>
      <c r="R198" s="114"/>
      <c r="S198" s="114"/>
      <c r="T198" s="124"/>
      <c r="U198" s="114"/>
      <c r="V198" s="398"/>
      <c r="W198" s="114"/>
      <c r="X198" s="114"/>
      <c r="Y198" s="36"/>
      <c r="Z198" s="36"/>
      <c r="AA198" s="36"/>
      <c r="AB198" s="36"/>
      <c r="AC198" s="36"/>
      <c r="AD198" s="36"/>
      <c r="AE198" s="36"/>
    </row>
    <row r="199" spans="1:32" s="25" customFormat="1" ht="15" customHeight="1">
      <c r="A199" s="155"/>
      <c r="B199" s="137"/>
      <c r="C199" s="167"/>
      <c r="D199" s="157" t="s">
        <v>425</v>
      </c>
      <c r="E199" s="176"/>
      <c r="F199" s="167"/>
      <c r="G199" s="138" t="s">
        <v>424</v>
      </c>
      <c r="H199" s="136"/>
      <c r="I199" s="156"/>
      <c r="J199" s="157"/>
      <c r="K199" s="176"/>
      <c r="L199" s="63"/>
      <c r="M199" s="351"/>
      <c r="N199" s="398"/>
      <c r="O199" s="398"/>
      <c r="P199" s="398"/>
      <c r="Q199" s="398"/>
      <c r="R199" s="114"/>
      <c r="S199" s="114"/>
      <c r="T199" s="124"/>
      <c r="U199" s="114"/>
      <c r="V199" s="398"/>
      <c r="W199" s="114"/>
      <c r="X199" s="114"/>
      <c r="Y199" s="36"/>
      <c r="Z199" s="36"/>
      <c r="AA199" s="36"/>
      <c r="AB199" s="36"/>
      <c r="AC199" s="36"/>
      <c r="AD199" s="36"/>
      <c r="AE199" s="36"/>
    </row>
    <row r="200" spans="1:32" s="25" customFormat="1" ht="6.75" customHeight="1">
      <c r="A200" s="155"/>
      <c r="B200" s="137"/>
      <c r="C200" s="138"/>
      <c r="D200" s="157"/>
      <c r="E200" s="176"/>
      <c r="F200" s="138"/>
      <c r="G200" s="138"/>
      <c r="H200" s="136"/>
      <c r="I200" s="156"/>
      <c r="J200" s="157"/>
      <c r="K200" s="176"/>
      <c r="L200" s="63"/>
      <c r="M200" s="351"/>
      <c r="N200" s="398"/>
      <c r="O200" s="398"/>
      <c r="P200" s="398"/>
      <c r="Q200" s="398"/>
      <c r="R200" s="114"/>
      <c r="S200" s="114"/>
      <c r="T200" s="124"/>
      <c r="U200" s="114"/>
      <c r="V200" s="398"/>
      <c r="W200" s="114"/>
      <c r="X200" s="114"/>
      <c r="Y200" s="36"/>
      <c r="Z200" s="36"/>
      <c r="AA200" s="36"/>
      <c r="AB200" s="36"/>
      <c r="AC200" s="36"/>
      <c r="AD200" s="36"/>
      <c r="AE200" s="36"/>
    </row>
    <row r="201" spans="1:32" s="60" customFormat="1" ht="15" customHeight="1">
      <c r="A201" s="155"/>
      <c r="B201" s="137"/>
      <c r="C201" s="138"/>
      <c r="D201" s="157"/>
      <c r="E201" s="176"/>
      <c r="F201" s="138"/>
      <c r="G201" s="157"/>
      <c r="H201" s="136"/>
      <c r="I201" s="156"/>
      <c r="J201" s="157"/>
      <c r="K201" s="176"/>
      <c r="L201" s="63"/>
      <c r="M201" s="124"/>
      <c r="N201" s="398"/>
      <c r="O201" s="398"/>
      <c r="P201" s="398"/>
      <c r="Q201" s="124"/>
      <c r="R201" s="115"/>
      <c r="S201" s="115"/>
      <c r="T201" s="124"/>
      <c r="U201" s="115"/>
      <c r="V201" s="124"/>
      <c r="W201" s="115"/>
      <c r="X201" s="115"/>
      <c r="Y201" s="63"/>
      <c r="Z201" s="63"/>
      <c r="AA201" s="63"/>
      <c r="AB201" s="63"/>
      <c r="AC201" s="63"/>
      <c r="AD201" s="63"/>
      <c r="AE201" s="63"/>
    </row>
    <row r="202" spans="1:32" s="60" customFormat="1" ht="6.75" customHeight="1">
      <c r="A202" s="155"/>
      <c r="B202" s="137"/>
      <c r="C202" s="138"/>
      <c r="D202" s="157"/>
      <c r="E202" s="176"/>
      <c r="F202" s="138"/>
      <c r="G202" s="138"/>
      <c r="H202" s="136"/>
      <c r="I202" s="156"/>
      <c r="J202" s="157"/>
      <c r="K202" s="176"/>
      <c r="L202" s="63"/>
      <c r="M202" s="124"/>
      <c r="N202" s="124"/>
      <c r="O202" s="124"/>
      <c r="P202" s="124"/>
      <c r="Q202" s="124"/>
      <c r="R202" s="115"/>
      <c r="S202" s="115"/>
      <c r="T202" s="124"/>
      <c r="U202" s="115"/>
      <c r="V202" s="124"/>
      <c r="W202" s="115"/>
      <c r="X202" s="115"/>
      <c r="Y202" s="63"/>
      <c r="Z202" s="63"/>
      <c r="AA202" s="63"/>
      <c r="AB202" s="63"/>
      <c r="AC202" s="63"/>
      <c r="AD202" s="63"/>
      <c r="AE202" s="63"/>
    </row>
    <row r="203" spans="1:32" s="25" customFormat="1" ht="15" customHeight="1">
      <c r="A203" s="135"/>
      <c r="B203" s="138" t="s">
        <v>301</v>
      </c>
      <c r="C203" s="138"/>
      <c r="D203" s="157"/>
      <c r="E203" s="139"/>
      <c r="F203" s="138"/>
      <c r="G203" s="138"/>
      <c r="H203" s="138"/>
      <c r="I203" s="139"/>
      <c r="J203" s="157"/>
      <c r="K203" s="157"/>
      <c r="L203" s="101"/>
      <c r="M203" s="351"/>
      <c r="N203" s="124"/>
      <c r="O203" s="124"/>
      <c r="P203" s="124"/>
      <c r="Q203" s="398"/>
      <c r="R203" s="398"/>
      <c r="S203" s="114"/>
      <c r="T203" s="114"/>
      <c r="U203" s="114"/>
      <c r="V203" s="114"/>
      <c r="W203" s="630"/>
      <c r="X203" s="630"/>
      <c r="Y203" s="36"/>
      <c r="Z203" s="36"/>
      <c r="AA203" s="36"/>
      <c r="AB203" s="36"/>
      <c r="AC203" s="36"/>
      <c r="AD203" s="36"/>
      <c r="AE203" s="36"/>
      <c r="AF203" s="36"/>
    </row>
    <row r="204" spans="1:32" s="25" customFormat="1" ht="15" customHeight="1">
      <c r="A204" s="158"/>
      <c r="C204" s="157" t="s">
        <v>640</v>
      </c>
      <c r="D204" s="157"/>
      <c r="E204" s="157"/>
      <c r="F204" s="157" t="s">
        <v>641</v>
      </c>
      <c r="G204" s="138"/>
      <c r="H204" s="138"/>
      <c r="I204" s="157" t="s">
        <v>642</v>
      </c>
      <c r="J204" s="157"/>
      <c r="K204" s="176"/>
      <c r="L204" s="101"/>
      <c r="M204" s="351"/>
      <c r="N204" s="398"/>
      <c r="O204" s="398"/>
      <c r="P204" s="398"/>
      <c r="Q204" s="398"/>
      <c r="R204" s="398"/>
      <c r="S204" s="114"/>
      <c r="T204" s="114"/>
      <c r="U204" s="398"/>
      <c r="V204" s="119"/>
      <c r="W204" s="398"/>
      <c r="X204" s="114"/>
      <c r="Y204" s="36"/>
      <c r="Z204" s="36"/>
      <c r="AA204" s="36"/>
      <c r="AB204" s="36"/>
      <c r="AC204" s="36"/>
      <c r="AD204" s="36"/>
      <c r="AE204" s="36"/>
      <c r="AF204" s="36"/>
    </row>
    <row r="205" spans="1:32" s="25" customFormat="1" ht="15" customHeight="1">
      <c r="A205" s="110"/>
      <c r="B205" s="138"/>
      <c r="C205" s="167"/>
      <c r="D205" s="157" t="s">
        <v>425</v>
      </c>
      <c r="E205" s="139"/>
      <c r="F205" s="167"/>
      <c r="G205" s="138" t="s">
        <v>424</v>
      </c>
      <c r="H205" s="138"/>
      <c r="I205" s="167"/>
      <c r="J205" s="157" t="s">
        <v>424</v>
      </c>
      <c r="K205" s="138"/>
      <c r="L205" s="63"/>
      <c r="M205" s="351"/>
      <c r="N205" s="165"/>
      <c r="O205" s="398"/>
      <c r="P205" s="398"/>
      <c r="Q205" s="398"/>
      <c r="R205" s="114"/>
      <c r="S205" s="114"/>
      <c r="T205" s="398"/>
      <c r="U205" s="398"/>
      <c r="V205" s="398"/>
      <c r="W205" s="398"/>
      <c r="X205" s="114"/>
      <c r="Y205" s="36"/>
      <c r="Z205" s="36"/>
      <c r="AA205" s="36"/>
      <c r="AB205" s="36"/>
      <c r="AC205" s="36"/>
      <c r="AD205" s="36"/>
      <c r="AE205" s="36"/>
    </row>
    <row r="206" spans="1:32" s="25" customFormat="1" ht="6" customHeight="1">
      <c r="A206" s="110"/>
      <c r="B206" s="138"/>
      <c r="C206" s="138"/>
      <c r="D206" s="157"/>
      <c r="E206" s="139"/>
      <c r="F206" s="138"/>
      <c r="G206" s="138"/>
      <c r="H206" s="138"/>
      <c r="I206" s="138"/>
      <c r="J206" s="256"/>
      <c r="K206" s="138"/>
      <c r="L206" s="101"/>
      <c r="M206" s="351"/>
      <c r="N206" s="398"/>
      <c r="O206" s="398"/>
      <c r="P206" s="398"/>
      <c r="Q206" s="398"/>
      <c r="R206" s="114"/>
      <c r="S206" s="114"/>
      <c r="T206" s="114"/>
      <c r="U206" s="398"/>
      <c r="V206" s="114"/>
      <c r="W206" s="398"/>
      <c r="X206" s="114"/>
      <c r="Y206" s="36"/>
      <c r="Z206" s="36"/>
      <c r="AA206" s="36"/>
      <c r="AB206" s="36"/>
      <c r="AC206" s="36"/>
      <c r="AD206" s="36"/>
      <c r="AE206" s="36"/>
    </row>
    <row r="207" spans="1:32" s="60" customFormat="1" ht="15" customHeight="1">
      <c r="A207" s="155"/>
      <c r="B207" s="137"/>
      <c r="C207" s="138"/>
      <c r="D207" s="157"/>
      <c r="E207" s="176"/>
      <c r="F207" s="138"/>
      <c r="G207" s="157"/>
      <c r="H207" s="136"/>
      <c r="I207" s="138"/>
      <c r="J207" s="157"/>
      <c r="K207" s="176"/>
      <c r="L207" s="63"/>
      <c r="M207" s="124"/>
      <c r="N207" s="398"/>
      <c r="O207" s="398"/>
      <c r="P207" s="398"/>
      <c r="Q207" s="124"/>
      <c r="R207" s="115"/>
      <c r="S207" s="115"/>
      <c r="T207" s="124"/>
      <c r="U207" s="115"/>
      <c r="V207" s="124"/>
      <c r="W207" s="115"/>
      <c r="X207" s="115"/>
      <c r="Y207" s="63"/>
      <c r="Z207" s="63"/>
      <c r="AA207" s="63"/>
      <c r="AB207" s="63"/>
      <c r="AC207" s="63"/>
      <c r="AD207" s="63"/>
      <c r="AE207" s="63"/>
    </row>
    <row r="208" spans="1:32" s="25" customFormat="1" ht="6" customHeight="1">
      <c r="A208" s="110"/>
      <c r="B208" s="138"/>
      <c r="C208" s="138"/>
      <c r="D208" s="157"/>
      <c r="E208" s="139"/>
      <c r="F208" s="138"/>
      <c r="G208" s="138"/>
      <c r="H208" s="138"/>
      <c r="I208" s="138"/>
      <c r="J208" s="256"/>
      <c r="K208" s="138"/>
      <c r="L208" s="101"/>
      <c r="M208" s="351"/>
      <c r="N208" s="124"/>
      <c r="O208" s="124"/>
      <c r="P208" s="124"/>
      <c r="Q208" s="398"/>
      <c r="R208" s="114"/>
      <c r="S208" s="114"/>
      <c r="T208" s="114"/>
      <c r="U208" s="398"/>
      <c r="V208" s="114"/>
      <c r="W208" s="398"/>
      <c r="X208" s="114"/>
      <c r="Y208" s="36"/>
      <c r="Z208" s="36"/>
      <c r="AA208" s="36"/>
      <c r="AB208" s="36"/>
      <c r="AC208" s="36"/>
      <c r="AD208" s="36"/>
      <c r="AE208" s="36"/>
    </row>
    <row r="209" spans="1:32" s="25" customFormat="1" ht="15" customHeight="1">
      <c r="A209" s="110"/>
      <c r="C209" s="157" t="s">
        <v>643</v>
      </c>
      <c r="D209" s="157"/>
      <c r="E209" s="1"/>
      <c r="F209" s="157" t="s">
        <v>644</v>
      </c>
      <c r="G209" s="1"/>
      <c r="H209" s="1"/>
      <c r="I209" s="157" t="s">
        <v>660</v>
      </c>
      <c r="J209" s="157"/>
      <c r="K209" s="138"/>
      <c r="L209" s="63"/>
      <c r="M209" s="351"/>
      <c r="N209" s="398"/>
      <c r="O209" s="398"/>
      <c r="P209" s="398"/>
      <c r="Q209" s="398"/>
      <c r="R209" s="114"/>
      <c r="S209" s="398"/>
      <c r="T209" s="398"/>
      <c r="U209" s="398"/>
      <c r="V209" s="398"/>
      <c r="W209" s="114"/>
      <c r="X209" s="114"/>
      <c r="Y209" s="36"/>
      <c r="Z209" s="36"/>
      <c r="AA209" s="36"/>
      <c r="AB209" s="36"/>
      <c r="AC209" s="36"/>
      <c r="AD209" s="36"/>
      <c r="AE209" s="36"/>
    </row>
    <row r="210" spans="1:32" s="25" customFormat="1" ht="15" customHeight="1">
      <c r="A210" s="110"/>
      <c r="B210" s="1"/>
      <c r="C210" s="218"/>
      <c r="D210" s="157" t="s">
        <v>425</v>
      </c>
      <c r="E210" s="138"/>
      <c r="F210" s="218"/>
      <c r="G210" s="1" t="s">
        <v>424</v>
      </c>
      <c r="H210" s="1"/>
      <c r="I210" s="218"/>
      <c r="J210" s="256" t="s">
        <v>424</v>
      </c>
      <c r="K210" s="138"/>
      <c r="L210" s="63"/>
      <c r="M210" s="356"/>
      <c r="N210" s="398"/>
      <c r="O210" s="398"/>
      <c r="P210" s="398"/>
      <c r="Q210" s="398"/>
      <c r="R210" s="114"/>
      <c r="S210" s="114"/>
      <c r="T210" s="398"/>
      <c r="U210" s="398"/>
      <c r="V210" s="398"/>
      <c r="W210" s="398"/>
      <c r="X210" s="114"/>
      <c r="Y210" s="36"/>
      <c r="Z210" s="36"/>
      <c r="AA210" s="36"/>
      <c r="AB210" s="36"/>
      <c r="AC210" s="36"/>
      <c r="AD210" s="36"/>
      <c r="AE210" s="36"/>
    </row>
    <row r="211" spans="1:32" s="25" customFormat="1" ht="6" customHeight="1">
      <c r="A211" s="110"/>
      <c r="B211" s="138"/>
      <c r="C211" s="138"/>
      <c r="D211" s="157"/>
      <c r="E211" s="139"/>
      <c r="F211" s="138"/>
      <c r="G211" s="138"/>
      <c r="H211" s="138"/>
      <c r="I211" s="138"/>
      <c r="J211" s="256"/>
      <c r="K211" s="138"/>
      <c r="L211" s="101"/>
      <c r="M211" s="351"/>
      <c r="N211" s="398"/>
      <c r="O211" s="398"/>
      <c r="P211" s="398"/>
      <c r="Q211" s="398"/>
      <c r="R211" s="114"/>
      <c r="S211" s="114"/>
      <c r="T211" s="114"/>
      <c r="U211" s="398"/>
      <c r="V211" s="114"/>
      <c r="W211" s="398"/>
      <c r="X211" s="114"/>
      <c r="Y211" s="36"/>
      <c r="Z211" s="36"/>
      <c r="AA211" s="36"/>
      <c r="AB211" s="36"/>
      <c r="AC211" s="36"/>
      <c r="AD211" s="36"/>
      <c r="AE211" s="36"/>
    </row>
    <row r="212" spans="1:32" s="60" customFormat="1" ht="15" customHeight="1">
      <c r="A212" s="155"/>
      <c r="B212" s="137"/>
      <c r="C212" s="138"/>
      <c r="D212" s="157"/>
      <c r="E212" s="176"/>
      <c r="F212" s="138"/>
      <c r="G212" s="157"/>
      <c r="H212" s="136"/>
      <c r="I212" s="138"/>
      <c r="J212" s="157"/>
      <c r="K212" s="176"/>
      <c r="L212" s="63"/>
      <c r="M212" s="124"/>
      <c r="N212" s="398"/>
      <c r="O212" s="398"/>
      <c r="P212" s="398"/>
      <c r="Q212" s="124"/>
      <c r="R212" s="115"/>
      <c r="S212" s="115"/>
      <c r="T212" s="124"/>
      <c r="U212" s="115"/>
      <c r="V212" s="124"/>
      <c r="W212" s="115"/>
      <c r="X212" s="115"/>
      <c r="Y212" s="63"/>
      <c r="Z212" s="63"/>
      <c r="AA212" s="63"/>
      <c r="AB212" s="63"/>
      <c r="AC212" s="63"/>
      <c r="AD212" s="63"/>
      <c r="AE212" s="63"/>
    </row>
    <row r="213" spans="1:32" s="25" customFormat="1" ht="13.5" customHeight="1">
      <c r="A213" s="135"/>
      <c r="B213" s="1"/>
      <c r="C213" s="1"/>
      <c r="D213" s="157"/>
      <c r="E213" s="1"/>
      <c r="F213" s="1"/>
      <c r="G213" s="1"/>
      <c r="H213" s="1"/>
      <c r="I213" s="1"/>
      <c r="J213" s="157"/>
      <c r="K213" s="138"/>
      <c r="L213" s="101"/>
      <c r="M213" s="351"/>
      <c r="N213" s="124"/>
      <c r="O213" s="124"/>
      <c r="P213" s="124"/>
      <c r="Q213" s="114"/>
      <c r="R213" s="114"/>
      <c r="S213" s="114"/>
      <c r="T213" s="398"/>
      <c r="U213" s="398"/>
      <c r="V213" s="398"/>
      <c r="W213" s="398"/>
      <c r="X213" s="114"/>
      <c r="Y213" s="36"/>
      <c r="Z213" s="36"/>
      <c r="AA213" s="36"/>
      <c r="AB213" s="36"/>
      <c r="AC213" s="36"/>
      <c r="AD213" s="36"/>
      <c r="AE213" s="36"/>
      <c r="AF213" s="36"/>
    </row>
    <row r="214" spans="1:32" s="25" customFormat="1" ht="15" customHeight="1">
      <c r="A214" s="176"/>
      <c r="B214" s="138" t="s">
        <v>293</v>
      </c>
      <c r="C214" s="138"/>
      <c r="D214" s="157"/>
      <c r="E214" s="139"/>
      <c r="F214" s="138"/>
      <c r="G214" s="138"/>
      <c r="H214" s="138"/>
      <c r="I214" s="138"/>
      <c r="J214" s="157"/>
      <c r="K214" s="176"/>
      <c r="L214" s="101"/>
      <c r="M214" s="351"/>
      <c r="N214" s="398"/>
      <c r="O214" s="398"/>
      <c r="P214" s="398"/>
      <c r="Q214" s="114"/>
      <c r="R214" s="114"/>
      <c r="S214" s="114"/>
      <c r="T214" s="398"/>
      <c r="U214" s="398"/>
      <c r="V214" s="398"/>
      <c r="W214" s="398"/>
      <c r="X214" s="114"/>
      <c r="Y214" s="36"/>
      <c r="Z214" s="36"/>
      <c r="AA214" s="36"/>
      <c r="AB214" s="36"/>
      <c r="AC214" s="36"/>
      <c r="AD214" s="36"/>
      <c r="AE214" s="36"/>
      <c r="AF214" s="36"/>
    </row>
    <row r="215" spans="1:32" s="25" customFormat="1" ht="15" customHeight="1">
      <c r="A215" s="110"/>
      <c r="C215" s="138" t="s">
        <v>311</v>
      </c>
      <c r="D215" s="157"/>
      <c r="E215" s="139"/>
      <c r="F215" s="138" t="s">
        <v>312</v>
      </c>
      <c r="G215" s="138"/>
      <c r="H215" s="138"/>
      <c r="I215" s="138" t="s">
        <v>313</v>
      </c>
      <c r="J215" s="157"/>
      <c r="K215" s="138"/>
      <c r="L215" s="101"/>
      <c r="M215" s="351"/>
      <c r="N215" s="398"/>
      <c r="O215" s="398"/>
      <c r="P215" s="398"/>
      <c r="Q215" s="114"/>
      <c r="R215" s="114"/>
      <c r="S215" s="114"/>
      <c r="T215" s="114"/>
      <c r="U215" s="630"/>
      <c r="V215" s="630"/>
      <c r="W215" s="630"/>
      <c r="X215" s="630"/>
      <c r="Y215" s="36"/>
      <c r="Z215" s="36"/>
      <c r="AA215" s="36"/>
      <c r="AB215" s="36"/>
      <c r="AC215" s="36"/>
      <c r="AD215" s="36"/>
      <c r="AE215" s="36"/>
      <c r="AF215" s="36"/>
    </row>
    <row r="216" spans="1:32" s="25" customFormat="1" ht="15" customHeight="1">
      <c r="A216" s="110"/>
      <c r="B216" s="138"/>
      <c r="C216" s="167"/>
      <c r="D216" s="157" t="s">
        <v>425</v>
      </c>
      <c r="E216" s="139"/>
      <c r="F216" s="167"/>
      <c r="G216" s="138" t="s">
        <v>424</v>
      </c>
      <c r="H216" s="138"/>
      <c r="I216" s="167"/>
      <c r="J216" s="157" t="s">
        <v>424</v>
      </c>
      <c r="K216" s="138"/>
      <c r="L216" s="101"/>
      <c r="M216" s="351"/>
      <c r="N216" s="398"/>
      <c r="O216" s="398"/>
      <c r="P216" s="398"/>
      <c r="Q216" s="114"/>
      <c r="R216" s="114"/>
      <c r="S216" s="114"/>
      <c r="T216" s="398"/>
      <c r="U216" s="398"/>
      <c r="V216" s="398"/>
      <c r="W216" s="398"/>
      <c r="X216" s="114"/>
      <c r="Y216" s="36"/>
      <c r="Z216" s="36"/>
      <c r="AA216" s="36"/>
      <c r="AB216" s="36"/>
      <c r="AC216" s="36"/>
      <c r="AD216" s="36"/>
      <c r="AE216" s="36"/>
      <c r="AF216" s="36"/>
    </row>
    <row r="217" spans="1:32" s="25" customFormat="1" ht="6" customHeight="1">
      <c r="A217" s="110"/>
      <c r="B217" s="138"/>
      <c r="C217" s="138"/>
      <c r="D217" s="157"/>
      <c r="E217" s="139"/>
      <c r="F217" s="138"/>
      <c r="G217" s="138"/>
      <c r="H217" s="138"/>
      <c r="I217" s="138"/>
      <c r="J217" s="256"/>
      <c r="K217" s="138"/>
      <c r="L217" s="101"/>
      <c r="M217" s="351"/>
      <c r="N217" s="398"/>
      <c r="O217" s="398"/>
      <c r="P217" s="398"/>
      <c r="Q217" s="398"/>
      <c r="R217" s="114"/>
      <c r="S217" s="114"/>
      <c r="T217" s="114"/>
      <c r="U217" s="398"/>
      <c r="V217" s="114"/>
      <c r="W217" s="398"/>
      <c r="X217" s="114"/>
      <c r="Y217" s="36"/>
      <c r="Z217" s="36"/>
      <c r="AA217" s="36"/>
      <c r="AB217" s="36"/>
      <c r="AC217" s="36"/>
      <c r="AD217" s="36"/>
      <c r="AE217" s="36"/>
    </row>
    <row r="218" spans="1:32" s="60" customFormat="1" ht="15" customHeight="1">
      <c r="A218" s="155"/>
      <c r="B218" s="137"/>
      <c r="C218" s="138"/>
      <c r="D218" s="157"/>
      <c r="E218" s="176"/>
      <c r="F218" s="138"/>
      <c r="G218" s="157"/>
      <c r="H218" s="136"/>
      <c r="I218" s="138"/>
      <c r="J218" s="157"/>
      <c r="K218" s="176"/>
      <c r="L218" s="63"/>
      <c r="M218" s="124"/>
      <c r="N218" s="398"/>
      <c r="O218" s="398"/>
      <c r="P218" s="398"/>
      <c r="Q218" s="124"/>
      <c r="R218" s="115"/>
      <c r="S218" s="115"/>
      <c r="T218" s="124"/>
      <c r="U218" s="115"/>
      <c r="V218" s="124"/>
      <c r="W218" s="115"/>
      <c r="X218" s="115"/>
      <c r="Y218" s="63"/>
      <c r="Z218" s="63"/>
      <c r="AA218" s="63"/>
      <c r="AB218" s="63"/>
      <c r="AC218" s="63"/>
      <c r="AD218" s="63"/>
      <c r="AE218" s="63"/>
    </row>
    <row r="219" spans="1:32" s="25" customFormat="1" ht="13.5" customHeight="1">
      <c r="A219" s="110"/>
      <c r="B219" s="137"/>
      <c r="C219" s="137"/>
      <c r="D219" s="157"/>
      <c r="E219" s="136"/>
      <c r="F219" s="138"/>
      <c r="G219" s="136"/>
      <c r="H219" s="136"/>
      <c r="I219" s="136"/>
      <c r="J219" s="157"/>
      <c r="K219" s="138"/>
      <c r="L219" s="351"/>
      <c r="M219" s="351"/>
      <c r="N219" s="124"/>
      <c r="O219" s="124"/>
      <c r="P219" s="124"/>
      <c r="Q219" s="114"/>
      <c r="R219" s="114"/>
      <c r="S219" s="114"/>
      <c r="T219" s="114"/>
      <c r="U219" s="114"/>
      <c r="V219" s="114"/>
      <c r="W219" s="114"/>
      <c r="X219" s="114"/>
      <c r="Y219" s="36"/>
      <c r="Z219" s="36"/>
      <c r="AA219" s="36"/>
      <c r="AB219" s="36"/>
      <c r="AC219" s="36"/>
      <c r="AD219" s="36"/>
      <c r="AE219" s="36"/>
    </row>
    <row r="220" spans="1:32" s="25" customFormat="1" ht="15" customHeight="1">
      <c r="A220" s="110"/>
      <c r="B220" s="157" t="s">
        <v>294</v>
      </c>
      <c r="C220" s="176"/>
      <c r="D220" s="157"/>
      <c r="E220" s="139"/>
      <c r="F220" s="138"/>
      <c r="G220" s="138"/>
      <c r="H220" s="138"/>
      <c r="I220" s="176"/>
      <c r="J220" s="157"/>
      <c r="K220" s="138"/>
      <c r="L220" s="351"/>
      <c r="M220" s="351"/>
      <c r="N220" s="114"/>
      <c r="O220" s="114"/>
      <c r="P220" s="114"/>
      <c r="Q220" s="114"/>
      <c r="R220" s="114"/>
      <c r="S220" s="114"/>
      <c r="T220" s="114"/>
      <c r="U220" s="114"/>
      <c r="V220" s="114"/>
      <c r="W220" s="114"/>
      <c r="X220" s="114"/>
      <c r="Y220" s="36"/>
      <c r="Z220" s="36"/>
      <c r="AA220" s="36"/>
      <c r="AB220" s="36"/>
      <c r="AC220" s="36"/>
      <c r="AD220" s="36"/>
      <c r="AE220" s="36"/>
    </row>
    <row r="221" spans="1:32" s="25" customFormat="1" ht="15" customHeight="1">
      <c r="A221" s="135"/>
      <c r="C221" s="138" t="s">
        <v>646</v>
      </c>
      <c r="D221" s="157"/>
      <c r="E221" s="138"/>
      <c r="F221" s="138" t="s">
        <v>647</v>
      </c>
      <c r="G221" s="138"/>
      <c r="H221" s="137"/>
      <c r="I221" s="138" t="s">
        <v>648</v>
      </c>
      <c r="J221" s="157"/>
      <c r="K221" s="138"/>
      <c r="L221" s="351"/>
      <c r="M221" s="351"/>
      <c r="N221" s="114"/>
      <c r="O221" s="114"/>
      <c r="P221" s="114"/>
      <c r="Q221" s="114"/>
      <c r="R221" s="114"/>
      <c r="S221" s="114"/>
      <c r="T221" s="114"/>
      <c r="U221" s="114"/>
      <c r="V221" s="114"/>
      <c r="W221" s="114"/>
      <c r="X221" s="114"/>
      <c r="Y221" s="36"/>
      <c r="Z221" s="36"/>
      <c r="AA221" s="36"/>
      <c r="AB221" s="36"/>
      <c r="AC221" s="36"/>
      <c r="AD221" s="36"/>
      <c r="AE221" s="36"/>
    </row>
    <row r="222" spans="1:32" s="25" customFormat="1" ht="15" customHeight="1">
      <c r="A222" s="63"/>
      <c r="B222" s="138"/>
      <c r="C222" s="167"/>
      <c r="D222" s="157" t="s">
        <v>425</v>
      </c>
      <c r="E222" s="138"/>
      <c r="F222" s="167"/>
      <c r="G222" s="138" t="s">
        <v>424</v>
      </c>
      <c r="H222" s="138"/>
      <c r="I222" s="167"/>
      <c r="J222" s="157" t="s">
        <v>424</v>
      </c>
      <c r="K222" s="138"/>
      <c r="L222" s="351"/>
      <c r="M222" s="351"/>
      <c r="N222" s="114"/>
      <c r="O222" s="114"/>
      <c r="P222" s="114"/>
      <c r="Q222" s="114"/>
      <c r="R222" s="114"/>
      <c r="S222" s="114"/>
      <c r="T222" s="114"/>
      <c r="U222" s="114"/>
      <c r="V222" s="114"/>
      <c r="W222" s="114"/>
      <c r="X222" s="114"/>
      <c r="Y222" s="36"/>
      <c r="Z222" s="36"/>
      <c r="AA222" s="36"/>
      <c r="AB222" s="36"/>
      <c r="AC222" s="36"/>
      <c r="AD222" s="36"/>
      <c r="AE222" s="36"/>
    </row>
    <row r="223" spans="1:32" s="25" customFormat="1" ht="6" customHeight="1">
      <c r="A223" s="160"/>
      <c r="B223" s="138"/>
      <c r="C223" s="138"/>
      <c r="D223" s="157"/>
      <c r="E223" s="138"/>
      <c r="F223" s="138"/>
      <c r="G223" s="138"/>
      <c r="H223" s="138"/>
      <c r="I223" s="138"/>
      <c r="J223" s="157"/>
      <c r="K223" s="138"/>
      <c r="L223" s="101"/>
      <c r="M223" s="351"/>
      <c r="N223" s="114"/>
      <c r="O223" s="114"/>
      <c r="P223" s="114"/>
      <c r="Q223" s="114"/>
      <c r="R223" s="114"/>
      <c r="S223" s="114"/>
      <c r="T223" s="114"/>
      <c r="U223" s="114"/>
      <c r="V223" s="114"/>
      <c r="W223" s="114"/>
      <c r="X223" s="114"/>
      <c r="Y223" s="36"/>
      <c r="Z223" s="36"/>
      <c r="AA223" s="36"/>
      <c r="AB223" s="36"/>
      <c r="AC223" s="36"/>
      <c r="AD223" s="36"/>
      <c r="AE223" s="36"/>
    </row>
    <row r="224" spans="1:32" s="60" customFormat="1" ht="15" customHeight="1">
      <c r="A224" s="155"/>
      <c r="B224" s="137"/>
      <c r="C224" s="138"/>
      <c r="D224" s="157"/>
      <c r="E224" s="176"/>
      <c r="F224" s="138"/>
      <c r="G224" s="157"/>
      <c r="H224" s="136"/>
      <c r="I224" s="138"/>
      <c r="J224" s="157"/>
      <c r="K224" s="176"/>
      <c r="L224" s="63"/>
      <c r="M224" s="124"/>
      <c r="N224" s="398"/>
      <c r="O224" s="398"/>
      <c r="P224" s="398"/>
      <c r="Q224" s="124"/>
      <c r="R224" s="115"/>
      <c r="S224" s="115"/>
      <c r="T224" s="124"/>
      <c r="U224" s="115"/>
      <c r="V224" s="124"/>
      <c r="W224" s="115"/>
      <c r="X224" s="115"/>
      <c r="Y224" s="63"/>
      <c r="Z224" s="63"/>
      <c r="AA224" s="63"/>
      <c r="AB224" s="63"/>
      <c r="AC224" s="63"/>
      <c r="AD224" s="63"/>
      <c r="AE224" s="63"/>
    </row>
    <row r="225" spans="1:31" s="25" customFormat="1" ht="6" customHeight="1">
      <c r="A225" s="160"/>
      <c r="B225" s="138"/>
      <c r="C225" s="138"/>
      <c r="D225" s="157"/>
      <c r="E225" s="138"/>
      <c r="F225" s="138"/>
      <c r="G225" s="138"/>
      <c r="H225" s="138"/>
      <c r="I225" s="138"/>
      <c r="J225" s="157"/>
      <c r="K225" s="138"/>
      <c r="L225" s="101"/>
      <c r="M225" s="351"/>
      <c r="N225" s="124"/>
      <c r="O225" s="124"/>
      <c r="P225" s="124"/>
      <c r="Q225" s="114"/>
      <c r="R225" s="114"/>
      <c r="S225" s="114"/>
      <c r="T225" s="114"/>
      <c r="U225" s="114"/>
      <c r="V225" s="398"/>
      <c r="W225" s="398"/>
      <c r="X225" s="114"/>
      <c r="Y225" s="36"/>
      <c r="Z225" s="36"/>
      <c r="AA225" s="36"/>
      <c r="AB225" s="36"/>
      <c r="AC225" s="36"/>
      <c r="AD225" s="36"/>
      <c r="AE225" s="36"/>
    </row>
    <row r="226" spans="1:31" s="25" customFormat="1" ht="15" customHeight="1">
      <c r="A226" s="160"/>
      <c r="C226" s="138" t="s">
        <v>649</v>
      </c>
      <c r="D226" s="157"/>
      <c r="E226" s="138"/>
      <c r="F226" s="138" t="s">
        <v>637</v>
      </c>
      <c r="G226" s="157"/>
      <c r="H226" s="138"/>
      <c r="I226" s="138" t="s">
        <v>653</v>
      </c>
      <c r="J226" s="157"/>
      <c r="K226" s="138"/>
      <c r="L226" s="101"/>
      <c r="M226" s="351"/>
      <c r="N226" s="398"/>
      <c r="O226" s="398"/>
      <c r="P226" s="398"/>
      <c r="Q226" s="114"/>
      <c r="R226" s="114"/>
      <c r="S226" s="114"/>
      <c r="T226" s="114"/>
      <c r="U226" s="114"/>
      <c r="V226" s="114"/>
      <c r="W226" s="114"/>
      <c r="X226" s="114"/>
      <c r="Y226" s="36"/>
      <c r="Z226" s="36"/>
      <c r="AA226" s="36"/>
      <c r="AB226" s="36"/>
      <c r="AC226" s="36"/>
      <c r="AD226" s="36"/>
      <c r="AE226" s="36"/>
    </row>
    <row r="227" spans="1:31" s="25" customFormat="1" ht="15" customHeight="1">
      <c r="A227" s="160"/>
      <c r="B227" s="137"/>
      <c r="C227" s="219"/>
      <c r="D227" s="157" t="s">
        <v>425</v>
      </c>
      <c r="E227" s="138"/>
      <c r="F227" s="219"/>
      <c r="G227" s="157" t="s">
        <v>425</v>
      </c>
      <c r="H227" s="138"/>
      <c r="I227" s="219"/>
      <c r="J227" s="157" t="s">
        <v>425</v>
      </c>
      <c r="K227" s="138"/>
      <c r="L227" s="101"/>
      <c r="M227" s="351"/>
      <c r="N227" s="398"/>
      <c r="O227" s="398"/>
      <c r="P227" s="398"/>
      <c r="Q227" s="114"/>
      <c r="R227" s="114"/>
      <c r="S227" s="114"/>
      <c r="T227" s="114"/>
      <c r="U227" s="114"/>
      <c r="V227" s="630"/>
      <c r="W227" s="630"/>
      <c r="X227" s="114"/>
      <c r="Y227" s="36"/>
      <c r="Z227" s="36"/>
      <c r="AA227" s="36"/>
      <c r="AB227" s="36"/>
      <c r="AC227" s="36"/>
      <c r="AD227" s="36"/>
      <c r="AE227" s="36"/>
    </row>
    <row r="228" spans="1:31" s="25" customFormat="1" ht="6" customHeight="1">
      <c r="A228" s="160"/>
      <c r="B228" s="138"/>
      <c r="C228" s="138"/>
      <c r="D228" s="157"/>
      <c r="E228" s="138"/>
      <c r="F228" s="138"/>
      <c r="G228" s="138"/>
      <c r="H228" s="138"/>
      <c r="I228" s="138"/>
      <c r="J228" s="157"/>
      <c r="K228" s="138"/>
      <c r="L228" s="101"/>
      <c r="M228" s="351"/>
      <c r="N228" s="398"/>
      <c r="O228" s="398"/>
      <c r="P228" s="398"/>
      <c r="Q228" s="114"/>
      <c r="R228" s="114"/>
      <c r="S228" s="114"/>
      <c r="T228" s="114"/>
      <c r="U228" s="114"/>
      <c r="V228" s="398"/>
      <c r="W228" s="398"/>
      <c r="X228" s="114"/>
      <c r="Y228" s="36"/>
      <c r="Z228" s="36"/>
      <c r="AA228" s="36"/>
      <c r="AB228" s="36"/>
      <c r="AC228" s="36"/>
      <c r="AD228" s="36"/>
      <c r="AE228" s="36"/>
    </row>
    <row r="229" spans="1:31" s="60" customFormat="1" ht="15" customHeight="1">
      <c r="A229" s="155"/>
      <c r="B229" s="137"/>
      <c r="C229" s="138"/>
      <c r="D229" s="157"/>
      <c r="E229" s="176"/>
      <c r="F229" s="138"/>
      <c r="G229" s="157"/>
      <c r="H229" s="136"/>
      <c r="I229" s="138"/>
      <c r="J229" s="157"/>
      <c r="K229" s="176"/>
      <c r="L229" s="63"/>
      <c r="M229" s="124"/>
      <c r="N229" s="398"/>
      <c r="O229" s="398"/>
      <c r="P229" s="398"/>
      <c r="Q229" s="124"/>
      <c r="R229" s="115"/>
      <c r="S229" s="115"/>
      <c r="T229" s="124"/>
      <c r="U229" s="115"/>
      <c r="V229" s="124"/>
      <c r="W229" s="115"/>
      <c r="X229" s="115"/>
      <c r="Y229" s="63"/>
      <c r="Z229" s="63"/>
      <c r="AA229" s="63"/>
      <c r="AB229" s="63"/>
      <c r="AC229" s="63"/>
      <c r="AD229" s="63"/>
      <c r="AE229" s="63"/>
    </row>
    <row r="230" spans="1:31" s="25" customFormat="1" ht="6" customHeight="1">
      <c r="A230" s="160"/>
      <c r="B230" s="138"/>
      <c r="C230" s="138"/>
      <c r="D230" s="157"/>
      <c r="E230" s="138"/>
      <c r="F230" s="138"/>
      <c r="G230" s="138"/>
      <c r="H230" s="138"/>
      <c r="I230" s="138"/>
      <c r="J230" s="157"/>
      <c r="K230" s="138"/>
      <c r="L230" s="101"/>
      <c r="M230" s="351"/>
      <c r="N230" s="124"/>
      <c r="O230" s="124"/>
      <c r="P230" s="124"/>
      <c r="Q230" s="114"/>
      <c r="R230" s="114"/>
      <c r="S230" s="114"/>
      <c r="T230" s="114"/>
      <c r="U230" s="114"/>
      <c r="V230" s="398"/>
      <c r="W230" s="398"/>
      <c r="X230" s="114"/>
      <c r="Y230" s="36"/>
      <c r="Z230" s="36"/>
      <c r="AA230" s="36"/>
      <c r="AB230" s="36"/>
      <c r="AC230" s="36"/>
      <c r="AD230" s="36"/>
      <c r="AE230" s="36"/>
    </row>
    <row r="231" spans="1:31" s="25" customFormat="1" ht="15" customHeight="1">
      <c r="A231" s="160"/>
      <c r="C231" s="138" t="s">
        <v>650</v>
      </c>
      <c r="D231" s="157"/>
      <c r="E231" s="138"/>
      <c r="F231" s="138" t="s">
        <v>651</v>
      </c>
      <c r="G231" s="138"/>
      <c r="H231" s="138"/>
      <c r="I231" s="138" t="s">
        <v>652</v>
      </c>
      <c r="J231" s="157"/>
      <c r="K231" s="138"/>
      <c r="L231" s="101"/>
      <c r="M231" s="351"/>
      <c r="N231" s="398"/>
      <c r="O231" s="398"/>
      <c r="P231" s="398"/>
      <c r="Q231" s="114"/>
      <c r="R231" s="114"/>
      <c r="S231" s="114"/>
      <c r="T231" s="114"/>
      <c r="U231" s="114"/>
      <c r="V231" s="398"/>
      <c r="W231" s="398"/>
      <c r="X231" s="114"/>
      <c r="Y231" s="36"/>
      <c r="Z231" s="36"/>
      <c r="AA231" s="36"/>
      <c r="AB231" s="36"/>
      <c r="AC231" s="36"/>
      <c r="AD231" s="36"/>
      <c r="AE231" s="36"/>
    </row>
    <row r="232" spans="1:31" s="25" customFormat="1" ht="15" customHeight="1">
      <c r="A232" s="160"/>
      <c r="B232" s="138"/>
      <c r="C232" s="167"/>
      <c r="D232" s="157" t="s">
        <v>425</v>
      </c>
      <c r="E232" s="138"/>
      <c r="F232" s="167"/>
      <c r="G232" s="138" t="s">
        <v>424</v>
      </c>
      <c r="H232" s="138"/>
      <c r="I232" s="167"/>
      <c r="J232" s="157" t="s">
        <v>424</v>
      </c>
      <c r="K232" s="138"/>
      <c r="L232" s="101"/>
      <c r="M232" s="351"/>
      <c r="N232" s="398"/>
      <c r="O232" s="398"/>
      <c r="P232" s="398"/>
      <c r="Q232" s="114"/>
      <c r="R232" s="114"/>
      <c r="S232" s="114"/>
      <c r="T232" s="114"/>
      <c r="U232" s="114"/>
      <c r="V232" s="398"/>
      <c r="W232" s="398"/>
      <c r="X232" s="114"/>
      <c r="Y232" s="36"/>
      <c r="Z232" s="36"/>
      <c r="AA232" s="36"/>
      <c r="AB232" s="36"/>
      <c r="AC232" s="36"/>
      <c r="AD232" s="36"/>
      <c r="AE232" s="36"/>
    </row>
    <row r="233" spans="1:31" s="25" customFormat="1" ht="6" customHeight="1">
      <c r="A233" s="160"/>
      <c r="B233" s="138"/>
      <c r="C233" s="138"/>
      <c r="D233" s="157"/>
      <c r="E233" s="138"/>
      <c r="F233" s="138"/>
      <c r="G233" s="138"/>
      <c r="H233" s="138"/>
      <c r="I233" s="138"/>
      <c r="J233" s="157"/>
      <c r="K233" s="138"/>
      <c r="L233" s="101"/>
      <c r="M233" s="351"/>
      <c r="N233" s="398"/>
      <c r="O233" s="398"/>
      <c r="P233" s="398"/>
      <c r="Q233" s="114"/>
      <c r="R233" s="114"/>
      <c r="S233" s="114"/>
      <c r="T233" s="114"/>
      <c r="U233" s="114"/>
      <c r="V233" s="114"/>
      <c r="W233" s="114"/>
      <c r="X233" s="114"/>
      <c r="Y233" s="36"/>
      <c r="Z233" s="36"/>
      <c r="AA233" s="36"/>
      <c r="AB233" s="36"/>
      <c r="AC233" s="36"/>
      <c r="AD233" s="36"/>
      <c r="AE233" s="36"/>
    </row>
    <row r="234" spans="1:31" s="60" customFormat="1" ht="15" customHeight="1">
      <c r="A234" s="155"/>
      <c r="B234" s="137"/>
      <c r="C234" s="138"/>
      <c r="D234" s="157"/>
      <c r="E234" s="176"/>
      <c r="F234" s="138"/>
      <c r="G234" s="157"/>
      <c r="H234" s="136"/>
      <c r="I234" s="138"/>
      <c r="J234" s="157"/>
      <c r="K234" s="176"/>
      <c r="L234" s="63"/>
      <c r="M234" s="124"/>
      <c r="N234" s="398"/>
      <c r="O234" s="398"/>
      <c r="P234" s="398"/>
      <c r="Q234" s="124"/>
      <c r="R234" s="115"/>
      <c r="S234" s="115"/>
      <c r="T234" s="124"/>
      <c r="U234" s="115"/>
      <c r="V234" s="124"/>
      <c r="W234" s="115"/>
      <c r="X234" s="115"/>
      <c r="Y234" s="63"/>
      <c r="Z234" s="63"/>
      <c r="AA234" s="63"/>
      <c r="AB234" s="63"/>
      <c r="AC234" s="63"/>
      <c r="AD234" s="63"/>
      <c r="AE234" s="63"/>
    </row>
    <row r="235" spans="1:31" s="60" customFormat="1" ht="13.5" customHeight="1">
      <c r="A235" s="160"/>
      <c r="B235" s="138"/>
      <c r="C235" s="138"/>
      <c r="D235" s="138"/>
      <c r="E235" s="138"/>
      <c r="F235" s="138"/>
      <c r="G235" s="138"/>
      <c r="H235" s="138"/>
      <c r="I235" s="138"/>
      <c r="J235" s="138"/>
      <c r="K235" s="138"/>
      <c r="L235" s="101"/>
      <c r="M235" s="124"/>
      <c r="N235" s="124"/>
      <c r="O235" s="124"/>
      <c r="P235" s="124"/>
      <c r="Q235" s="115"/>
      <c r="R235" s="115"/>
      <c r="S235" s="115"/>
      <c r="T235" s="115"/>
      <c r="U235" s="115"/>
      <c r="V235" s="124"/>
      <c r="W235" s="124"/>
      <c r="X235" s="115"/>
      <c r="Y235" s="63"/>
      <c r="Z235" s="63"/>
      <c r="AA235" s="63"/>
      <c r="AB235" s="63"/>
      <c r="AC235" s="63"/>
      <c r="AD235" s="63"/>
      <c r="AE235" s="63"/>
    </row>
    <row r="236" spans="1:31" s="25" customFormat="1" ht="15" customHeight="1">
      <c r="A236" s="159"/>
      <c r="B236" s="159"/>
      <c r="C236" s="138"/>
      <c r="D236" s="138"/>
      <c r="E236" s="136"/>
      <c r="F236" s="138"/>
      <c r="G236" s="138"/>
      <c r="H236" s="136"/>
      <c r="I236" s="138"/>
      <c r="J236" s="136"/>
      <c r="K236" s="138"/>
      <c r="L236" s="101"/>
      <c r="M236" s="351"/>
      <c r="N236" s="124"/>
      <c r="O236" s="124"/>
      <c r="P236" s="124"/>
      <c r="Q236" s="114"/>
      <c r="R236" s="114"/>
      <c r="S236" s="114"/>
      <c r="T236" s="114"/>
      <c r="U236" s="114"/>
      <c r="V236" s="398"/>
      <c r="W236" s="398"/>
      <c r="X236" s="114"/>
      <c r="Y236" s="36"/>
      <c r="Z236" s="36"/>
      <c r="AA236" s="36"/>
      <c r="AB236" s="36"/>
      <c r="AC236" s="36"/>
      <c r="AD236" s="36"/>
      <c r="AE236" s="36"/>
    </row>
    <row r="237" spans="1:31" s="25" customFormat="1" ht="9.75" customHeight="1">
      <c r="A237" s="159"/>
      <c r="B237" s="138"/>
      <c r="C237" s="138"/>
      <c r="D237" s="138"/>
      <c r="E237" s="138"/>
      <c r="F237" s="138"/>
      <c r="G237" s="138"/>
      <c r="H237" s="137"/>
      <c r="I237" s="138"/>
      <c r="J237" s="137"/>
      <c r="K237" s="138"/>
      <c r="L237" s="135"/>
      <c r="M237" s="351"/>
      <c r="N237" s="398"/>
      <c r="O237" s="398"/>
      <c r="P237" s="398"/>
      <c r="Q237" s="114"/>
      <c r="R237" s="114"/>
      <c r="S237" s="114"/>
      <c r="T237" s="114"/>
      <c r="U237" s="114"/>
      <c r="V237" s="398"/>
      <c r="W237" s="119"/>
      <c r="X237" s="114"/>
      <c r="Y237" s="36"/>
      <c r="Z237" s="36"/>
      <c r="AA237" s="36"/>
      <c r="AB237" s="36"/>
      <c r="AC237" s="36"/>
      <c r="AD237" s="36"/>
      <c r="AE237" s="36"/>
    </row>
    <row r="238" spans="1:31" s="25" customFormat="1" ht="15" customHeight="1">
      <c r="B238" s="220" t="s">
        <v>657</v>
      </c>
      <c r="C238" s="220"/>
      <c r="D238" s="1"/>
      <c r="E238" s="1"/>
      <c r="F238" s="1"/>
      <c r="G238" s="1"/>
      <c r="H238" s="1"/>
      <c r="I238" s="1"/>
      <c r="J238" s="1"/>
      <c r="K238" s="136"/>
      <c r="L238" s="351"/>
      <c r="M238" s="351"/>
      <c r="N238" s="398"/>
      <c r="O238" s="398"/>
      <c r="P238" s="398"/>
      <c r="Q238" s="114"/>
      <c r="R238" s="114"/>
      <c r="S238" s="114"/>
      <c r="T238" s="114"/>
      <c r="U238" s="114"/>
      <c r="V238" s="114"/>
      <c r="W238" s="114"/>
      <c r="X238" s="114"/>
      <c r="Y238" s="36"/>
      <c r="Z238" s="36"/>
      <c r="AA238" s="36"/>
      <c r="AB238" s="36"/>
      <c r="AC238" s="36"/>
      <c r="AD238" s="36"/>
    </row>
    <row r="239" spans="1:31" s="25" customFormat="1" ht="15" customHeight="1">
      <c r="B239" s="788"/>
      <c r="C239" s="788"/>
      <c r="D239" s="737" t="s">
        <v>263</v>
      </c>
      <c r="E239" s="737"/>
      <c r="F239" s="737" t="s">
        <v>247</v>
      </c>
      <c r="G239" s="737"/>
      <c r="H239" s="737" t="s">
        <v>249</v>
      </c>
      <c r="I239" s="737"/>
      <c r="J239" s="737" t="s">
        <v>248</v>
      </c>
      <c r="K239" s="737"/>
      <c r="L239" s="351"/>
      <c r="M239" s="351"/>
      <c r="N239" s="398"/>
      <c r="O239" s="398"/>
      <c r="P239" s="114"/>
      <c r="Q239" s="114"/>
      <c r="R239" s="114"/>
      <c r="S239" s="114"/>
      <c r="T239" s="114"/>
      <c r="U239" s="114"/>
      <c r="V239" s="114"/>
      <c r="W239" s="114"/>
      <c r="X239" s="114"/>
      <c r="Y239" s="36"/>
      <c r="Z239" s="36"/>
      <c r="AA239" s="36"/>
      <c r="AB239" s="36"/>
      <c r="AC239" s="36"/>
      <c r="AD239" s="36"/>
    </row>
    <row r="240" spans="1:31" s="25" customFormat="1" ht="18.75" customHeight="1">
      <c r="B240" s="686" t="s">
        <v>658</v>
      </c>
      <c r="C240" s="687"/>
      <c r="D240" s="702">
        <f>SUM(C199,F199)</f>
        <v>0</v>
      </c>
      <c r="E240" s="703"/>
      <c r="F240" s="702">
        <f>SUM(C205,F205,I205,C210,F210,I210)</f>
        <v>0</v>
      </c>
      <c r="G240" s="703"/>
      <c r="H240" s="702">
        <f>SUM(C216,F216,I216)</f>
        <v>0</v>
      </c>
      <c r="I240" s="703"/>
      <c r="J240" s="758">
        <f>SUM(C222,F222,I222,C227,F227,I227,C232,F232,I232)</f>
        <v>0</v>
      </c>
      <c r="K240" s="758"/>
      <c r="L240" s="351"/>
      <c r="M240" s="351"/>
      <c r="N240" s="398"/>
      <c r="O240" s="114"/>
      <c r="P240" s="114"/>
      <c r="Q240" s="114"/>
      <c r="R240" s="114"/>
      <c r="S240" s="114"/>
      <c r="T240" s="114"/>
      <c r="U240" s="114"/>
      <c r="V240" s="114"/>
      <c r="W240" s="114"/>
      <c r="X240" s="114"/>
      <c r="Y240" s="36"/>
      <c r="Z240" s="36"/>
      <c r="AA240" s="36"/>
      <c r="AB240" s="36"/>
      <c r="AC240" s="36"/>
      <c r="AD240" s="36"/>
    </row>
    <row r="241" spans="1:31" s="36" customFormat="1" ht="18.75" customHeight="1">
      <c r="B241" s="354"/>
      <c r="C241" s="354"/>
      <c r="D241" s="355"/>
      <c r="E241" s="355"/>
      <c r="F241" s="355"/>
      <c r="G241" s="377" t="s">
        <v>534</v>
      </c>
      <c r="H241" s="355"/>
      <c r="I241" s="355"/>
      <c r="J241" s="355"/>
      <c r="K241" s="355"/>
      <c r="L241" s="351"/>
      <c r="M241" s="351"/>
      <c r="N241" s="398"/>
      <c r="O241" s="114"/>
      <c r="P241" s="114"/>
      <c r="Q241" s="114"/>
      <c r="R241" s="114"/>
      <c r="S241" s="114"/>
      <c r="T241" s="114"/>
      <c r="U241" s="114"/>
      <c r="V241" s="114"/>
      <c r="W241" s="114"/>
      <c r="X241" s="114"/>
    </row>
    <row r="242" spans="1:31" s="25" customFormat="1" ht="15" customHeight="1">
      <c r="B242" s="584"/>
      <c r="C242" s="584"/>
      <c r="D242" s="657"/>
      <c r="E242" s="657"/>
      <c r="F242" s="657"/>
      <c r="G242" s="657"/>
      <c r="H242" s="657"/>
      <c r="I242" s="657"/>
      <c r="J242" s="657"/>
      <c r="K242" s="657"/>
      <c r="L242" s="351"/>
      <c r="M242" s="351"/>
      <c r="N242" s="398"/>
      <c r="O242" s="114"/>
      <c r="P242" s="114"/>
      <c r="Q242" s="114"/>
      <c r="R242" s="114"/>
      <c r="S242" s="114"/>
      <c r="T242" s="114"/>
      <c r="U242" s="114"/>
      <c r="V242" s="114"/>
      <c r="W242" s="114"/>
      <c r="X242" s="114"/>
      <c r="Y242" s="36"/>
      <c r="Z242" s="36"/>
      <c r="AA242" s="36"/>
      <c r="AB242" s="36"/>
      <c r="AC242" s="36"/>
      <c r="AD242" s="36"/>
    </row>
    <row r="243" spans="1:31" s="25" customFormat="1" ht="21" customHeight="1">
      <c r="B243" s="657"/>
      <c r="C243" s="657"/>
      <c r="D243" s="584"/>
      <c r="E243" s="584"/>
      <c r="F243" s="584"/>
      <c r="G243" s="584"/>
      <c r="H243" s="584"/>
      <c r="I243" s="584"/>
      <c r="J243" s="584"/>
      <c r="K243" s="584"/>
      <c r="L243" s="351"/>
      <c r="M243" s="351"/>
      <c r="N243" s="398"/>
      <c r="O243" s="114"/>
      <c r="P243" s="114"/>
      <c r="Q243" s="114"/>
      <c r="R243" s="114"/>
      <c r="S243" s="114"/>
      <c r="T243" s="114"/>
      <c r="U243" s="114"/>
      <c r="V243" s="114"/>
      <c r="W243" s="114"/>
      <c r="X243" s="114"/>
      <c r="Y243" s="36"/>
      <c r="Z243" s="36"/>
      <c r="AA243" s="36"/>
      <c r="AB243" s="36"/>
      <c r="AC243" s="36"/>
      <c r="AD243" s="36"/>
    </row>
    <row r="244" spans="1:31" s="25" customFormat="1" ht="15" customHeight="1">
      <c r="A244" s="159"/>
      <c r="B244" s="138"/>
      <c r="C244" s="138"/>
      <c r="D244" s="138"/>
      <c r="E244" s="138"/>
      <c r="F244" s="138"/>
      <c r="G244" s="232"/>
      <c r="H244" s="232"/>
      <c r="I244" s="138"/>
      <c r="J244" s="137"/>
      <c r="K244" s="138"/>
      <c r="L244" s="135"/>
      <c r="M244" s="351"/>
      <c r="N244" s="398"/>
      <c r="O244" s="114"/>
      <c r="P244" s="114"/>
      <c r="Q244" s="114"/>
      <c r="R244" s="114"/>
      <c r="S244" s="114"/>
      <c r="T244" s="114"/>
      <c r="U244" s="114"/>
      <c r="V244" s="398"/>
      <c r="W244" s="119"/>
      <c r="X244" s="114"/>
      <c r="Y244" s="36"/>
      <c r="Z244" s="36"/>
      <c r="AA244" s="36"/>
      <c r="AB244" s="36"/>
      <c r="AC244" s="36"/>
      <c r="AD244" s="36"/>
      <c r="AE244" s="36"/>
    </row>
    <row r="245" spans="1:31" s="60" customFormat="1" ht="12" customHeight="1">
      <c r="A245" s="25"/>
      <c r="B245" s="134"/>
      <c r="C245" s="101"/>
      <c r="D245" s="100"/>
      <c r="E245" s="100"/>
      <c r="F245" s="100"/>
      <c r="G245" s="100"/>
      <c r="H245" s="101"/>
      <c r="I245" s="101"/>
      <c r="J245" s="101"/>
      <c r="K245" s="101"/>
      <c r="L245" s="124"/>
      <c r="M245" s="251"/>
      <c r="N245" s="398"/>
      <c r="O245" s="398"/>
      <c r="P245" s="398"/>
      <c r="Q245" s="398"/>
      <c r="R245" s="115"/>
      <c r="S245" s="115"/>
      <c r="T245" s="124"/>
      <c r="U245" s="124"/>
      <c r="V245" s="124"/>
      <c r="W245" s="124"/>
      <c r="X245" s="115"/>
      <c r="Y245" s="63"/>
      <c r="Z245" s="63"/>
      <c r="AA245" s="63"/>
      <c r="AB245" s="63"/>
      <c r="AC245" s="63"/>
      <c r="AD245" s="63"/>
      <c r="AE245" s="63"/>
    </row>
    <row r="246" spans="1:31" s="25" customFormat="1" ht="15" customHeight="1">
      <c r="B246" s="4" t="s">
        <v>291</v>
      </c>
      <c r="I246" s="107"/>
      <c r="J246" s="102"/>
      <c r="K246" s="150"/>
      <c r="L246" s="150"/>
      <c r="M246" s="150"/>
      <c r="N246" s="398"/>
      <c r="O246" s="398"/>
      <c r="P246" s="398"/>
      <c r="Q246" s="114"/>
      <c r="R246" s="114"/>
      <c r="S246" s="114"/>
      <c r="T246" s="114"/>
      <c r="U246" s="114"/>
      <c r="V246" s="114"/>
      <c r="W246" s="114"/>
      <c r="X246" s="114"/>
      <c r="Y246" s="36"/>
      <c r="Z246" s="36"/>
      <c r="AA246" s="36"/>
      <c r="AB246" s="36"/>
      <c r="AC246" s="36"/>
      <c r="AD246" s="36"/>
    </row>
    <row r="247" spans="1:31" s="25" customFormat="1" ht="6" customHeight="1" thickBot="1">
      <c r="A247" s="160"/>
      <c r="B247" s="138"/>
      <c r="C247" s="138"/>
      <c r="D247" s="138"/>
      <c r="E247" s="138"/>
      <c r="F247" s="138"/>
      <c r="G247" s="138"/>
      <c r="H247" s="138"/>
      <c r="I247" s="138"/>
      <c r="J247" s="138"/>
      <c r="K247" s="138"/>
      <c r="L247" s="101"/>
      <c r="M247" s="174"/>
      <c r="N247" s="398"/>
      <c r="O247" s="114"/>
      <c r="P247" s="114"/>
      <c r="Q247" s="114"/>
      <c r="R247" s="114"/>
      <c r="S247" s="114"/>
      <c r="T247" s="114"/>
      <c r="U247" s="114"/>
      <c r="V247" s="114"/>
      <c r="W247" s="114"/>
      <c r="X247" s="114"/>
      <c r="Y247" s="36"/>
      <c r="Z247" s="36"/>
      <c r="AA247" s="36"/>
      <c r="AB247" s="36"/>
      <c r="AC247" s="36"/>
      <c r="AD247" s="36"/>
      <c r="AE247" s="36"/>
    </row>
    <row r="248" spans="1:31" s="25" customFormat="1" ht="21.75" customHeight="1" thickBot="1">
      <c r="B248" s="24"/>
      <c r="C248" s="221" t="s">
        <v>239</v>
      </c>
      <c r="D248" s="104"/>
      <c r="E248" s="105"/>
      <c r="F248" s="104"/>
      <c r="G248" s="105"/>
      <c r="H248" s="106"/>
      <c r="I248" s="24"/>
      <c r="J248" s="24"/>
      <c r="K248" s="150"/>
      <c r="L248" s="150"/>
      <c r="M248" s="150"/>
      <c r="N248" s="423" t="s">
        <v>484</v>
      </c>
      <c r="O248" s="114"/>
      <c r="P248" s="398"/>
      <c r="Q248" s="114"/>
      <c r="R248" s="114"/>
      <c r="S248" s="114"/>
      <c r="T248" s="114"/>
      <c r="U248" s="114"/>
      <c r="V248" s="114"/>
      <c r="W248" s="114"/>
      <c r="X248" s="114"/>
      <c r="Y248" s="36"/>
      <c r="Z248" s="36"/>
      <c r="AA248" s="36"/>
      <c r="AB248" s="36"/>
      <c r="AC248" s="36"/>
      <c r="AD248" s="36"/>
    </row>
    <row r="249" spans="1:31" s="25" customFormat="1" ht="17.25" customHeight="1">
      <c r="B249" s="24"/>
      <c r="C249" s="24"/>
      <c r="D249" s="24"/>
      <c r="E249" s="24"/>
      <c r="F249" s="24"/>
      <c r="G249" s="24"/>
      <c r="H249" s="24"/>
      <c r="I249" s="24"/>
      <c r="J249" s="24"/>
      <c r="K249" s="150"/>
      <c r="L249" s="150"/>
      <c r="M249" s="150"/>
      <c r="N249" s="422" t="s">
        <v>459</v>
      </c>
      <c r="O249" s="422" t="s">
        <v>460</v>
      </c>
      <c r="P249" s="114"/>
      <c r="Q249" s="114"/>
      <c r="R249" s="114"/>
      <c r="S249" s="114"/>
      <c r="T249" s="114"/>
      <c r="U249" s="114"/>
      <c r="V249" s="114"/>
      <c r="W249" s="114"/>
      <c r="X249" s="114"/>
      <c r="Y249" s="36"/>
      <c r="Z249" s="36"/>
      <c r="AA249" s="36"/>
      <c r="AB249" s="36"/>
      <c r="AC249" s="36"/>
      <c r="AD249" s="36"/>
    </row>
    <row r="250" spans="1:31" s="25" customFormat="1" ht="15" customHeight="1">
      <c r="B250" s="24"/>
      <c r="C250" s="24"/>
      <c r="D250" s="24"/>
      <c r="E250" s="24"/>
      <c r="F250" s="24"/>
      <c r="G250" s="24"/>
      <c r="H250" s="24"/>
      <c r="I250" s="24"/>
      <c r="J250" s="24"/>
      <c r="K250" s="150"/>
      <c r="L250" s="165"/>
      <c r="M250" s="150"/>
      <c r="N250" s="422" t="b">
        <v>0</v>
      </c>
      <c r="O250" s="422" t="b">
        <v>0</v>
      </c>
      <c r="P250" s="114"/>
      <c r="Q250" s="114"/>
      <c r="R250" s="114"/>
      <c r="S250" s="114"/>
      <c r="T250" s="114"/>
      <c r="U250" s="114"/>
      <c r="V250" s="114"/>
      <c r="W250" s="114"/>
      <c r="X250" s="114"/>
      <c r="Y250" s="36"/>
      <c r="Z250" s="36"/>
      <c r="AA250" s="36"/>
      <c r="AB250" s="36"/>
      <c r="AC250" s="36"/>
      <c r="AD250" s="36"/>
    </row>
    <row r="251" spans="1:31" s="25" customFormat="1" ht="17.25" customHeight="1" thickBot="1">
      <c r="B251" s="24"/>
      <c r="C251" s="24"/>
      <c r="D251" s="24"/>
      <c r="E251" s="24"/>
      <c r="F251" s="24"/>
      <c r="G251" s="24"/>
      <c r="H251" s="24"/>
      <c r="I251" s="24"/>
      <c r="J251" s="24"/>
      <c r="K251" s="150"/>
      <c r="L251" s="150"/>
      <c r="M251" s="150"/>
      <c r="N251" s="560" t="str">
        <f>IF(N250=TRUE,"有","")</f>
        <v/>
      </c>
      <c r="O251" s="422" t="str">
        <f>IF(O250=TRUE,"無","")</f>
        <v/>
      </c>
      <c r="P251" s="114"/>
      <c r="Q251" s="114"/>
      <c r="R251" s="114"/>
      <c r="S251" s="114"/>
      <c r="T251" s="114"/>
      <c r="U251" s="114"/>
      <c r="V251" s="114"/>
      <c r="W251" s="114"/>
      <c r="X251" s="114"/>
      <c r="Y251" s="36"/>
      <c r="Z251" s="36"/>
      <c r="AA251" s="36"/>
      <c r="AB251" s="36"/>
      <c r="AC251" s="36"/>
      <c r="AD251" s="36"/>
    </row>
    <row r="252" spans="1:31" s="25" customFormat="1" ht="16.5" customHeight="1">
      <c r="B252" s="673" t="s">
        <v>443</v>
      </c>
      <c r="C252" s="674"/>
      <c r="D252" s="669" t="s">
        <v>24</v>
      </c>
      <c r="E252" s="670"/>
      <c r="F252" s="669" t="s">
        <v>25</v>
      </c>
      <c r="G252" s="670"/>
      <c r="H252" s="669" t="s">
        <v>4</v>
      </c>
      <c r="I252" s="751"/>
      <c r="J252" s="150"/>
      <c r="K252" s="150"/>
      <c r="L252" s="150"/>
      <c r="M252" s="630" t="str">
        <f>CONCATENATE(N251,O251)</f>
        <v/>
      </c>
      <c r="N252" s="630"/>
      <c r="O252" s="114"/>
      <c r="P252" s="114"/>
      <c r="Q252" s="114"/>
      <c r="R252" s="114"/>
      <c r="S252" s="114"/>
      <c r="T252" s="114"/>
      <c r="U252" s="114"/>
      <c r="V252" s="114"/>
      <c r="W252" s="114"/>
      <c r="X252" s="36"/>
      <c r="Y252" s="36"/>
      <c r="Z252" s="36"/>
      <c r="AA252" s="36"/>
      <c r="AB252" s="36"/>
      <c r="AC252" s="36"/>
    </row>
    <row r="253" spans="1:31" s="25" customFormat="1" ht="15" customHeight="1">
      <c r="B253" s="675"/>
      <c r="C253" s="676"/>
      <c r="D253" s="778"/>
      <c r="E253" s="779"/>
      <c r="F253" s="752"/>
      <c r="G253" s="753"/>
      <c r="H253" s="759">
        <f>SUM(D253:G254)</f>
        <v>0</v>
      </c>
      <c r="I253" s="760"/>
      <c r="J253" s="150"/>
      <c r="K253" s="150"/>
      <c r="L253" s="150"/>
      <c r="M253" s="398"/>
      <c r="N253" s="114"/>
      <c r="O253" s="114"/>
      <c r="P253" s="114"/>
      <c r="Q253" s="114"/>
      <c r="R253" s="114"/>
      <c r="S253" s="114"/>
      <c r="T253" s="114"/>
      <c r="U253" s="114"/>
      <c r="V253" s="114"/>
      <c r="W253" s="114"/>
      <c r="X253" s="36"/>
      <c r="Y253" s="36"/>
      <c r="Z253" s="36"/>
      <c r="AA253" s="36"/>
      <c r="AB253" s="36"/>
      <c r="AC253" s="36"/>
    </row>
    <row r="254" spans="1:31" s="25" customFormat="1" ht="15" customHeight="1" thickBot="1">
      <c r="B254" s="677"/>
      <c r="C254" s="678"/>
      <c r="D254" s="780"/>
      <c r="E254" s="781"/>
      <c r="F254" s="754"/>
      <c r="G254" s="755"/>
      <c r="H254" s="761"/>
      <c r="I254" s="762"/>
      <c r="J254" s="150"/>
      <c r="K254" s="630"/>
      <c r="L254" s="630"/>
      <c r="M254" s="398"/>
      <c r="N254" s="114"/>
      <c r="O254" s="114"/>
      <c r="P254" s="114"/>
      <c r="Q254" s="114"/>
      <c r="R254" s="114"/>
      <c r="S254" s="114"/>
      <c r="T254" s="114"/>
      <c r="U254" s="114"/>
      <c r="V254" s="114"/>
      <c r="W254" s="114"/>
      <c r="X254" s="36"/>
      <c r="Y254" s="36"/>
      <c r="Z254" s="36"/>
      <c r="AA254" s="36"/>
      <c r="AB254" s="36"/>
      <c r="AC254" s="36"/>
    </row>
    <row r="255" spans="1:31" s="25" customFormat="1" ht="8.25" customHeight="1" thickBot="1">
      <c r="B255" s="243"/>
      <c r="C255" s="243"/>
      <c r="D255" s="64"/>
      <c r="E255" s="67"/>
      <c r="F255" s="67"/>
      <c r="G255" s="68"/>
      <c r="H255" s="69"/>
      <c r="I255" s="70"/>
      <c r="J255" s="70"/>
      <c r="K255" s="150"/>
      <c r="L255" s="150"/>
      <c r="M255" s="398"/>
      <c r="N255" s="114"/>
      <c r="O255" s="114"/>
      <c r="P255" s="114"/>
      <c r="Q255" s="114"/>
      <c r="R255" s="114"/>
      <c r="S255" s="114"/>
      <c r="T255" s="114"/>
      <c r="U255" s="114"/>
      <c r="V255" s="114"/>
      <c r="W255" s="114"/>
      <c r="X255" s="36"/>
      <c r="Y255" s="36"/>
      <c r="Z255" s="36"/>
      <c r="AA255" s="36"/>
      <c r="AB255" s="36"/>
      <c r="AC255" s="36"/>
      <c r="AD255" s="36"/>
    </row>
    <row r="256" spans="1:31" s="25" customFormat="1" ht="14.25" customHeight="1">
      <c r="B256" s="673" t="s">
        <v>444</v>
      </c>
      <c r="C256" s="674"/>
      <c r="D256" s="669" t="s">
        <v>24</v>
      </c>
      <c r="E256" s="670"/>
      <c r="F256" s="669" t="s">
        <v>25</v>
      </c>
      <c r="G256" s="670"/>
      <c r="H256" s="669" t="s">
        <v>4</v>
      </c>
      <c r="I256" s="751"/>
      <c r="J256" s="351"/>
      <c r="K256" s="351"/>
      <c r="L256" s="351"/>
      <c r="M256" s="398"/>
      <c r="N256" s="398"/>
      <c r="O256" s="114"/>
      <c r="P256" s="114"/>
      <c r="Q256" s="114"/>
      <c r="R256" s="114"/>
      <c r="S256" s="114"/>
      <c r="T256" s="114"/>
      <c r="U256" s="114"/>
      <c r="V256" s="114"/>
      <c r="W256" s="114"/>
      <c r="X256" s="36"/>
      <c r="Y256" s="36"/>
      <c r="Z256" s="36"/>
      <c r="AA256" s="36"/>
      <c r="AB256" s="36"/>
      <c r="AC256" s="36"/>
    </row>
    <row r="257" spans="1:31" s="25" customFormat="1" ht="15" customHeight="1">
      <c r="B257" s="675"/>
      <c r="C257" s="676"/>
      <c r="D257" s="816"/>
      <c r="E257" s="817"/>
      <c r="F257" s="812"/>
      <c r="G257" s="813"/>
      <c r="H257" s="759">
        <f>SUM(D257:G258)</f>
        <v>0</v>
      </c>
      <c r="I257" s="760"/>
      <c r="J257" s="351"/>
      <c r="K257" s="351"/>
      <c r="L257" s="351"/>
      <c r="M257" s="398"/>
      <c r="N257" s="114"/>
      <c r="O257" s="114"/>
      <c r="P257" s="114"/>
      <c r="Q257" s="114"/>
      <c r="R257" s="114"/>
      <c r="S257" s="114"/>
      <c r="T257" s="114"/>
      <c r="U257" s="114"/>
      <c r="V257" s="114"/>
      <c r="W257" s="114"/>
      <c r="X257" s="36"/>
      <c r="Y257" s="36"/>
      <c r="Z257" s="36"/>
      <c r="AA257" s="36"/>
      <c r="AB257" s="36"/>
      <c r="AC257" s="36"/>
    </row>
    <row r="258" spans="1:31" s="25" customFormat="1" ht="15" customHeight="1" thickBot="1">
      <c r="B258" s="677"/>
      <c r="C258" s="678"/>
      <c r="D258" s="818"/>
      <c r="E258" s="819"/>
      <c r="F258" s="814"/>
      <c r="G258" s="815"/>
      <c r="H258" s="761"/>
      <c r="I258" s="762"/>
      <c r="J258" s="351"/>
      <c r="K258" s="630"/>
      <c r="L258" s="630"/>
      <c r="M258" s="398"/>
      <c r="N258" s="114"/>
      <c r="O258" s="114"/>
      <c r="P258" s="114"/>
      <c r="Q258" s="114"/>
      <c r="R258" s="114"/>
      <c r="S258" s="114"/>
      <c r="T258" s="114"/>
      <c r="U258" s="114"/>
      <c r="V258" s="114"/>
      <c r="W258" s="114"/>
      <c r="X258" s="36"/>
      <c r="Y258" s="36"/>
      <c r="Z258" s="36"/>
      <c r="AA258" s="36"/>
      <c r="AB258" s="36"/>
      <c r="AC258" s="36"/>
    </row>
    <row r="259" spans="1:31" s="25" customFormat="1" ht="15" customHeight="1">
      <c r="B259" s="337"/>
      <c r="C259" s="379"/>
      <c r="D259" s="379"/>
      <c r="E259" s="380"/>
      <c r="F259" s="380"/>
      <c r="G259" s="379"/>
      <c r="H259" s="379"/>
      <c r="I259" s="378"/>
      <c r="J259" s="378"/>
      <c r="K259" s="351"/>
      <c r="L259" s="351"/>
      <c r="M259" s="351"/>
      <c r="N259" s="398"/>
      <c r="O259" s="114"/>
      <c r="P259" s="114"/>
      <c r="Q259" s="114"/>
      <c r="R259" s="114"/>
      <c r="S259" s="114"/>
      <c r="T259" s="114"/>
      <c r="U259" s="114"/>
      <c r="V259" s="114"/>
      <c r="W259" s="114"/>
      <c r="X259" s="114"/>
      <c r="Y259" s="36"/>
      <c r="Z259" s="36"/>
      <c r="AA259" s="36"/>
      <c r="AB259" s="36"/>
      <c r="AC259" s="36"/>
      <c r="AD259" s="36"/>
    </row>
    <row r="260" spans="1:31" s="25" customFormat="1" ht="40.5" customHeight="1">
      <c r="A260" s="31"/>
      <c r="B260" s="416" t="s">
        <v>661</v>
      </c>
      <c r="C260" s="47"/>
      <c r="D260" s="54"/>
      <c r="E260" s="54"/>
      <c r="F260" s="55"/>
      <c r="G260" s="55"/>
      <c r="H260" s="56"/>
      <c r="I260" s="56"/>
      <c r="J260" s="57"/>
      <c r="K260" s="57"/>
      <c r="L260" s="150"/>
      <c r="M260" s="150"/>
      <c r="N260" s="398"/>
      <c r="O260" s="114"/>
      <c r="P260" s="114"/>
      <c r="Q260" s="114"/>
      <c r="R260" s="114"/>
      <c r="S260" s="114"/>
      <c r="T260" s="114"/>
      <c r="U260" s="114"/>
      <c r="V260" s="114"/>
      <c r="W260" s="114"/>
      <c r="X260" s="114"/>
      <c r="Y260" s="36"/>
      <c r="Z260" s="36"/>
      <c r="AA260" s="36"/>
      <c r="AB260" s="36"/>
      <c r="AC260" s="36"/>
      <c r="AD260" s="36"/>
      <c r="AE260" s="36"/>
    </row>
    <row r="261" spans="1:31" s="25" customFormat="1" ht="12.75" customHeight="1">
      <c r="A261" s="31"/>
      <c r="B261" s="31"/>
      <c r="C261" s="32"/>
      <c r="D261" s="32"/>
      <c r="E261" s="32"/>
      <c r="F261" s="133"/>
      <c r="G261" s="133"/>
      <c r="H261" s="133"/>
      <c r="I261" s="133"/>
      <c r="J261" s="133"/>
      <c r="K261" s="133"/>
      <c r="L261" s="150"/>
      <c r="M261" s="150"/>
      <c r="N261" s="398"/>
      <c r="O261" s="398"/>
      <c r="P261" s="114"/>
      <c r="Q261" s="114"/>
      <c r="R261" s="114"/>
      <c r="S261" s="114"/>
      <c r="T261" s="114"/>
      <c r="U261" s="114"/>
      <c r="V261" s="114"/>
      <c r="W261" s="114"/>
      <c r="X261" s="114"/>
      <c r="Y261" s="36"/>
      <c r="Z261" s="36"/>
      <c r="AA261" s="36"/>
      <c r="AB261" s="36"/>
      <c r="AC261" s="36"/>
      <c r="AD261" s="36"/>
      <c r="AE261" s="36"/>
    </row>
    <row r="262" spans="1:31" s="31" customFormat="1" ht="15" customHeight="1">
      <c r="C262" s="32"/>
      <c r="D262" s="32"/>
      <c r="E262" s="32"/>
      <c r="F262" s="133"/>
      <c r="G262" s="133"/>
      <c r="H262" s="133"/>
      <c r="I262" s="133"/>
      <c r="J262" s="133"/>
      <c r="K262" s="133"/>
      <c r="L262" s="150"/>
      <c r="M262" s="150"/>
      <c r="N262" s="398"/>
      <c r="O262" s="398"/>
      <c r="P262" s="114"/>
      <c r="Q262" s="114"/>
      <c r="R262" s="114"/>
      <c r="S262" s="114"/>
      <c r="T262" s="114"/>
      <c r="U262" s="114"/>
      <c r="V262" s="114"/>
      <c r="W262" s="114"/>
      <c r="X262" s="114"/>
      <c r="Y262" s="34"/>
      <c r="Z262" s="34"/>
      <c r="AA262" s="34"/>
      <c r="AB262" s="34"/>
      <c r="AC262" s="34"/>
      <c r="AD262" s="34"/>
      <c r="AE262" s="34"/>
    </row>
    <row r="263" spans="1:31" s="31" customFormat="1" ht="44.25" customHeight="1">
      <c r="C263" s="29"/>
      <c r="D263" s="133"/>
      <c r="E263" s="133"/>
      <c r="F263" s="133"/>
      <c r="G263" s="133"/>
      <c r="H263" s="133"/>
      <c r="I263" s="133"/>
      <c r="J263" s="133"/>
      <c r="K263" s="133"/>
      <c r="L263" s="150"/>
      <c r="M263" s="150"/>
      <c r="N263" s="398"/>
      <c r="O263" s="398"/>
      <c r="P263" s="114"/>
      <c r="Q263" s="114"/>
      <c r="R263" s="114"/>
      <c r="S263" s="114"/>
      <c r="T263" s="114"/>
      <c r="U263" s="114"/>
      <c r="V263" s="114"/>
      <c r="W263" s="114"/>
      <c r="X263" s="114"/>
      <c r="Y263" s="34"/>
      <c r="Z263" s="34"/>
      <c r="AA263" s="34"/>
      <c r="AB263" s="34"/>
      <c r="AC263" s="34"/>
      <c r="AD263" s="34"/>
      <c r="AE263" s="34"/>
    </row>
    <row r="264" spans="1:31" s="31" customFormat="1" ht="7.5" customHeight="1">
      <c r="B264" s="25"/>
      <c r="C264" s="25"/>
      <c r="D264" s="25"/>
      <c r="E264" s="25"/>
      <c r="F264" s="30"/>
      <c r="L264" s="150"/>
      <c r="M264" s="150"/>
      <c r="N264" s="398"/>
      <c r="O264" s="398"/>
      <c r="P264" s="114"/>
      <c r="Q264" s="114"/>
      <c r="R264" s="114"/>
      <c r="S264" s="114"/>
      <c r="T264" s="114"/>
      <c r="U264" s="114"/>
      <c r="V264" s="114"/>
      <c r="W264" s="114"/>
      <c r="X264" s="114"/>
      <c r="Y264" s="34"/>
      <c r="Z264" s="34"/>
      <c r="AA264" s="34"/>
      <c r="AB264" s="34"/>
      <c r="AC264" s="34"/>
      <c r="AD264" s="34"/>
      <c r="AE264" s="34"/>
    </row>
    <row r="265" spans="1:31" s="31" customFormat="1" ht="18" customHeight="1">
      <c r="B265" s="25"/>
      <c r="C265" s="25"/>
      <c r="D265" s="25"/>
      <c r="E265" s="25"/>
      <c r="F265" s="30"/>
      <c r="L265" s="251"/>
      <c r="M265" s="251"/>
      <c r="N265" s="398" t="s">
        <v>514</v>
      </c>
      <c r="O265" s="398"/>
      <c r="P265" s="114"/>
      <c r="Q265" s="114"/>
      <c r="R265" s="114"/>
      <c r="S265" s="114"/>
      <c r="T265" s="114"/>
      <c r="U265" s="114"/>
      <c r="V265" s="114"/>
      <c r="W265" s="114"/>
      <c r="X265" s="114"/>
      <c r="Y265" s="34"/>
      <c r="Z265" s="34"/>
      <c r="AA265" s="34"/>
      <c r="AB265" s="34"/>
      <c r="AC265" s="34"/>
      <c r="AD265" s="34"/>
      <c r="AE265" s="34"/>
    </row>
    <row r="266" spans="1:31" s="31" customFormat="1" ht="20.25" customHeight="1">
      <c r="C266" s="782"/>
      <c r="D266" s="782"/>
      <c r="E266" s="564"/>
      <c r="F266" s="565"/>
      <c r="G266" s="565"/>
      <c r="H266" s="566"/>
      <c r="I266" s="564"/>
      <c r="K266" s="58"/>
      <c r="L266" s="150"/>
      <c r="M266" s="150"/>
      <c r="N266" s="397" t="s">
        <v>500</v>
      </c>
      <c r="O266" s="397" t="s">
        <v>501</v>
      </c>
      <c r="P266" s="114"/>
      <c r="Q266" s="114"/>
      <c r="R266" s="114"/>
      <c r="S266" s="114"/>
      <c r="T266" s="114"/>
      <c r="U266" s="114"/>
      <c r="V266" s="114"/>
      <c r="W266" s="114"/>
      <c r="X266" s="114"/>
      <c r="Y266" s="34"/>
      <c r="Z266" s="34"/>
      <c r="AA266" s="34"/>
      <c r="AB266" s="34"/>
      <c r="AC266" s="34"/>
      <c r="AD266" s="34"/>
      <c r="AE266" s="34"/>
    </row>
    <row r="267" spans="1:31" s="31" customFormat="1" ht="12" customHeight="1">
      <c r="L267" s="150"/>
      <c r="M267" s="150"/>
      <c r="N267" s="397" t="b">
        <v>0</v>
      </c>
      <c r="O267" s="397" t="b">
        <v>0</v>
      </c>
      <c r="P267" s="114"/>
      <c r="Q267" s="114"/>
      <c r="R267" s="114"/>
      <c r="S267" s="114"/>
      <c r="T267" s="114"/>
      <c r="U267" s="114"/>
      <c r="V267" s="114"/>
      <c r="W267" s="114"/>
      <c r="X267" s="114"/>
      <c r="Y267" s="34"/>
      <c r="Z267" s="34"/>
      <c r="AA267" s="34"/>
      <c r="AB267" s="34"/>
      <c r="AC267" s="34"/>
      <c r="AD267" s="34"/>
      <c r="AE267" s="34"/>
    </row>
    <row r="268" spans="1:31" s="31" customFormat="1" ht="19.5" customHeight="1">
      <c r="A268" s="512" t="s">
        <v>616</v>
      </c>
      <c r="B268" s="375"/>
      <c r="C268" s="375"/>
      <c r="D268" s="375"/>
      <c r="H268" s="30"/>
      <c r="I268" s="30"/>
      <c r="J268" s="30"/>
      <c r="K268" s="150"/>
      <c r="L268" s="150"/>
      <c r="M268" s="349"/>
      <c r="N268" s="396" t="str">
        <f>IF(N267=TRUE,"有","")</f>
        <v/>
      </c>
      <c r="O268" s="397" t="str">
        <f>IF(O267=TRUE,"無","")</f>
        <v/>
      </c>
      <c r="P268" s="114"/>
      <c r="Q268" s="114"/>
      <c r="R268" s="114"/>
      <c r="S268" s="114"/>
      <c r="T268" s="114"/>
      <c r="U268" s="398"/>
      <c r="V268" s="398"/>
      <c r="W268" s="114"/>
      <c r="X268" s="114"/>
      <c r="Y268" s="34"/>
      <c r="Z268" s="34"/>
      <c r="AA268" s="34"/>
      <c r="AB268" s="34"/>
      <c r="AC268" s="34"/>
      <c r="AD268" s="34"/>
    </row>
    <row r="269" spans="1:31" s="31" customFormat="1" ht="24.95" customHeight="1">
      <c r="B269" s="71"/>
      <c r="C269" s="226" t="s">
        <v>219</v>
      </c>
      <c r="D269" s="226" t="s">
        <v>220</v>
      </c>
      <c r="E269" s="226" t="s">
        <v>221</v>
      </c>
      <c r="F269" s="226" t="s">
        <v>222</v>
      </c>
      <c r="G269" s="226" t="s">
        <v>223</v>
      </c>
      <c r="H269" s="226" t="s">
        <v>224</v>
      </c>
      <c r="I269" s="226" t="s">
        <v>225</v>
      </c>
      <c r="J269" s="226" t="s">
        <v>226</v>
      </c>
      <c r="K269" s="505" t="s">
        <v>420</v>
      </c>
      <c r="L269" s="506" t="s">
        <v>526</v>
      </c>
      <c r="M269" s="507" t="s">
        <v>527</v>
      </c>
      <c r="N269" s="150"/>
      <c r="O269" s="634" t="str">
        <f>CONCATENATE(N268,O268)</f>
        <v/>
      </c>
      <c r="P269" s="634"/>
      <c r="Q269" s="114"/>
      <c r="R269" s="114"/>
      <c r="S269" s="114"/>
      <c r="T269" s="114"/>
      <c r="U269" s="114"/>
      <c r="V269" s="114"/>
      <c r="W269" s="114"/>
      <c r="X269" s="114"/>
      <c r="Y269" s="114"/>
      <c r="Z269" s="34"/>
      <c r="AA269" s="34"/>
      <c r="AB269" s="34"/>
      <c r="AC269" s="34"/>
      <c r="AD269" s="34"/>
      <c r="AE269" s="34"/>
    </row>
    <row r="270" spans="1:31" s="31" customFormat="1" ht="24.95" customHeight="1">
      <c r="B270" s="72" t="s">
        <v>32</v>
      </c>
      <c r="C270" s="213">
        <v>0</v>
      </c>
      <c r="D270" s="213">
        <v>0</v>
      </c>
      <c r="E270" s="213">
        <v>0</v>
      </c>
      <c r="F270" s="213">
        <v>0</v>
      </c>
      <c r="G270" s="213">
        <v>0</v>
      </c>
      <c r="H270" s="213">
        <v>0</v>
      </c>
      <c r="I270" s="213">
        <v>0</v>
      </c>
      <c r="J270" s="213">
        <v>0</v>
      </c>
      <c r="K270" s="213">
        <v>0</v>
      </c>
      <c r="L270" s="213">
        <v>0</v>
      </c>
      <c r="M270" s="428">
        <v>0</v>
      </c>
      <c r="N270" s="425"/>
      <c r="O270" s="398"/>
      <c r="P270" s="114"/>
      <c r="Q270" s="114"/>
      <c r="R270" s="114"/>
      <c r="S270" s="114"/>
      <c r="T270" s="114"/>
      <c r="U270" s="114"/>
      <c r="V270" s="398"/>
      <c r="W270" s="114"/>
      <c r="X270" s="114"/>
      <c r="Y270" s="114"/>
      <c r="Z270" s="34"/>
      <c r="AA270" s="34"/>
      <c r="AB270" s="34"/>
      <c r="AC270" s="34"/>
      <c r="AD270" s="34"/>
      <c r="AE270" s="34"/>
    </row>
    <row r="271" spans="1:31" s="31" customFormat="1" ht="24.95" customHeight="1">
      <c r="B271" s="73" t="s">
        <v>33</v>
      </c>
      <c r="C271" s="222">
        <v>0</v>
      </c>
      <c r="D271" s="222">
        <v>0</v>
      </c>
      <c r="E271" s="222">
        <v>0</v>
      </c>
      <c r="F271" s="222">
        <v>0</v>
      </c>
      <c r="G271" s="222">
        <v>0</v>
      </c>
      <c r="H271" s="222">
        <v>0</v>
      </c>
      <c r="I271" s="222">
        <v>0</v>
      </c>
      <c r="J271" s="222">
        <v>0</v>
      </c>
      <c r="K271" s="222">
        <v>0</v>
      </c>
      <c r="L271" s="222">
        <v>0</v>
      </c>
      <c r="M271" s="429">
        <v>0</v>
      </c>
      <c r="N271" s="119"/>
      <c r="O271" s="398"/>
      <c r="P271" s="114"/>
      <c r="Q271" s="114"/>
      <c r="R271" s="114"/>
      <c r="S271" s="630"/>
      <c r="T271" s="630"/>
      <c r="U271" s="114"/>
      <c r="V271" s="114"/>
      <c r="W271" s="114"/>
      <c r="X271" s="114"/>
      <c r="Y271" s="114"/>
      <c r="Z271" s="34"/>
      <c r="AA271" s="34"/>
      <c r="AB271" s="34"/>
      <c r="AC271" s="34"/>
      <c r="AD271" s="34"/>
      <c r="AE271" s="34"/>
    </row>
    <row r="272" spans="1:31" s="31" customFormat="1" ht="14.25" customHeight="1">
      <c r="B272" s="250"/>
      <c r="G272" s="24"/>
      <c r="L272" s="128"/>
      <c r="M272" s="424"/>
      <c r="N272" s="150"/>
      <c r="O272" s="398"/>
      <c r="P272" s="114"/>
      <c r="Q272" s="114"/>
      <c r="R272" s="114"/>
      <c r="S272" s="114"/>
      <c r="T272" s="114"/>
      <c r="U272" s="114"/>
      <c r="V272" s="114"/>
      <c r="W272" s="114"/>
      <c r="X272" s="114"/>
      <c r="Y272" s="114"/>
      <c r="Z272" s="34"/>
      <c r="AA272" s="34"/>
      <c r="AB272" s="34"/>
      <c r="AC272" s="34"/>
      <c r="AD272" s="34"/>
      <c r="AE272" s="34"/>
    </row>
    <row r="273" spans="1:31" s="31" customFormat="1" ht="24.95" customHeight="1">
      <c r="B273" s="249"/>
      <c r="C273" s="668" t="s">
        <v>4</v>
      </c>
      <c r="D273" s="668"/>
      <c r="L273" s="128"/>
      <c r="M273" s="150"/>
      <c r="N273" s="150"/>
      <c r="O273" s="398"/>
      <c r="P273" s="114"/>
      <c r="Q273" s="114"/>
      <c r="R273" s="114"/>
      <c r="S273" s="114"/>
      <c r="T273" s="114"/>
      <c r="U273" s="114"/>
      <c r="V273" s="114"/>
      <c r="W273" s="114"/>
      <c r="X273" s="114"/>
      <c r="Y273" s="114"/>
      <c r="Z273" s="34"/>
      <c r="AA273" s="34"/>
      <c r="AB273" s="34"/>
      <c r="AC273" s="34"/>
      <c r="AD273" s="34"/>
      <c r="AE273" s="34"/>
    </row>
    <row r="274" spans="1:31" s="31" customFormat="1" ht="24.95" customHeight="1">
      <c r="B274" s="350" t="s">
        <v>264</v>
      </c>
      <c r="C274" s="667">
        <f>SUM(C270:M270)</f>
        <v>0</v>
      </c>
      <c r="D274" s="667"/>
      <c r="L274" s="150"/>
      <c r="M274" s="150"/>
      <c r="N274" s="150"/>
      <c r="O274" s="398"/>
      <c r="P274" s="114"/>
      <c r="Q274" s="114"/>
      <c r="R274" s="114"/>
      <c r="S274" s="114"/>
      <c r="T274" s="114"/>
      <c r="U274" s="114"/>
      <c r="V274" s="114"/>
      <c r="W274" s="114"/>
      <c r="X274" s="114"/>
      <c r="Y274" s="114"/>
      <c r="Z274" s="34"/>
      <c r="AA274" s="34"/>
      <c r="AB274" s="34"/>
      <c r="AC274" s="34"/>
      <c r="AD274" s="34"/>
      <c r="AE274" s="34"/>
    </row>
    <row r="275" spans="1:31" s="31" customFormat="1" ht="24.95" customHeight="1">
      <c r="B275" s="350" t="s">
        <v>265</v>
      </c>
      <c r="C275" s="667">
        <f>SUM(C271:M271)</f>
        <v>0</v>
      </c>
      <c r="D275" s="667"/>
      <c r="E275" s="272" t="s">
        <v>533</v>
      </c>
      <c r="L275" s="150"/>
      <c r="M275" s="150"/>
      <c r="N275" s="150"/>
      <c r="O275" s="398"/>
      <c r="P275" s="114"/>
      <c r="Q275" s="114"/>
      <c r="R275" s="114"/>
      <c r="S275" s="114"/>
      <c r="T275" s="114"/>
      <c r="U275" s="114"/>
      <c r="V275" s="114"/>
      <c r="W275" s="114"/>
      <c r="X275" s="114"/>
      <c r="Y275" s="114"/>
      <c r="Z275" s="34"/>
      <c r="AA275" s="34"/>
      <c r="AB275" s="34"/>
      <c r="AC275" s="34"/>
      <c r="AD275" s="34"/>
      <c r="AE275" s="34"/>
    </row>
    <row r="276" spans="1:31" s="31" customFormat="1" ht="15" customHeight="1">
      <c r="A276" s="66"/>
      <c r="B276" s="146"/>
      <c r="K276" s="174"/>
      <c r="L276" s="174"/>
      <c r="M276" s="174"/>
      <c r="N276" s="398"/>
      <c r="O276" s="114"/>
      <c r="P276" s="114"/>
      <c r="Q276" s="114"/>
      <c r="R276" s="114"/>
      <c r="S276" s="114"/>
      <c r="T276" s="114"/>
      <c r="U276" s="114"/>
      <c r="V276" s="114"/>
      <c r="W276" s="114"/>
      <c r="X276" s="114"/>
      <c r="Y276" s="34"/>
      <c r="Z276" s="34"/>
      <c r="AA276" s="34"/>
      <c r="AB276" s="34"/>
      <c r="AC276" s="34"/>
      <c r="AD276" s="34"/>
    </row>
    <row r="277" spans="1:31" s="31" customFormat="1" ht="24.95" customHeight="1">
      <c r="B277" s="431"/>
      <c r="C277" s="147"/>
      <c r="E277" s="208"/>
      <c r="F277" s="540"/>
      <c r="G277" s="34"/>
      <c r="H277" s="34"/>
      <c r="I277" s="34"/>
      <c r="J277" s="34"/>
      <c r="K277" s="34"/>
      <c r="L277" s="514"/>
      <c r="M277" s="508"/>
      <c r="N277" s="398"/>
      <c r="O277" s="398"/>
      <c r="P277" s="114"/>
      <c r="Q277" s="114"/>
      <c r="R277" s="114"/>
      <c r="S277" s="114"/>
      <c r="T277" s="114"/>
      <c r="U277" s="114"/>
      <c r="V277" s="114"/>
      <c r="W277" s="114"/>
      <c r="X277" s="114"/>
      <c r="Y277" s="34"/>
      <c r="Z277" s="34"/>
      <c r="AA277" s="34"/>
      <c r="AB277" s="34"/>
      <c r="AC277" s="34"/>
      <c r="AD277" s="34"/>
      <c r="AE277" s="34"/>
    </row>
    <row r="278" spans="1:31" s="31" customFormat="1" ht="10.5" customHeight="1">
      <c r="L278" s="150"/>
      <c r="M278" s="150"/>
      <c r="N278" s="398"/>
      <c r="O278" s="398"/>
      <c r="P278" s="114"/>
      <c r="Q278" s="114"/>
      <c r="R278" s="114"/>
      <c r="S278" s="114"/>
      <c r="T278" s="114"/>
      <c r="U278" s="114"/>
      <c r="V278" s="114"/>
      <c r="W278" s="114"/>
      <c r="X278" s="114"/>
      <c r="Y278" s="34"/>
      <c r="Z278" s="34"/>
      <c r="AA278" s="34"/>
      <c r="AB278" s="34"/>
      <c r="AC278" s="34"/>
      <c r="AD278" s="34"/>
      <c r="AE278" s="34"/>
    </row>
    <row r="279" spans="1:31" s="31" customFormat="1" ht="16.5" customHeight="1">
      <c r="B279" s="563" t="s">
        <v>662</v>
      </c>
      <c r="D279" s="30"/>
      <c r="E279" s="30"/>
      <c r="F279" s="30"/>
      <c r="L279" s="150"/>
      <c r="M279" s="150"/>
      <c r="N279" s="398"/>
      <c r="O279" s="398"/>
      <c r="P279" s="114"/>
      <c r="Q279" s="114"/>
      <c r="R279" s="114"/>
      <c r="S279" s="114"/>
      <c r="T279" s="114"/>
      <c r="U279" s="114"/>
      <c r="V279" s="114"/>
      <c r="W279" s="114"/>
      <c r="X279" s="114"/>
      <c r="Y279" s="34"/>
      <c r="Z279" s="34"/>
      <c r="AA279" s="34"/>
      <c r="AB279" s="34"/>
      <c r="AC279" s="34"/>
      <c r="AD279" s="34"/>
      <c r="AE279" s="34"/>
    </row>
    <row r="280" spans="1:31" s="31" customFormat="1" ht="17.25" customHeight="1">
      <c r="B280" s="679" t="s">
        <v>348</v>
      </c>
      <c r="C280" s="680"/>
      <c r="D280" s="680"/>
      <c r="E280" s="680"/>
      <c r="F280" s="681"/>
      <c r="G280" s="118"/>
      <c r="H280" s="118"/>
      <c r="I280" s="118"/>
      <c r="K280" s="150"/>
      <c r="L280" s="398"/>
      <c r="M280" s="398"/>
      <c r="N280" s="114"/>
      <c r="O280" s="114"/>
      <c r="P280" s="114"/>
      <c r="Q280" s="114"/>
      <c r="R280" s="114"/>
      <c r="S280" s="114"/>
      <c r="T280" s="114"/>
      <c r="U280" s="114"/>
      <c r="V280" s="114"/>
      <c r="W280" s="34"/>
      <c r="X280" s="34"/>
      <c r="Y280" s="34"/>
      <c r="Z280" s="34"/>
      <c r="AA280" s="34"/>
      <c r="AB280" s="34"/>
      <c r="AC280" s="34"/>
      <c r="AD280" s="34"/>
    </row>
    <row r="281" spans="1:31" s="31" customFormat="1" ht="20.100000000000001" customHeight="1">
      <c r="B281" s="546" t="s">
        <v>250</v>
      </c>
      <c r="C281" s="547" t="s">
        <v>251</v>
      </c>
      <c r="D281" s="547" t="s">
        <v>252</v>
      </c>
      <c r="E281" s="547" t="s">
        <v>683</v>
      </c>
      <c r="F281" s="548" t="s">
        <v>3</v>
      </c>
      <c r="G281" s="544" t="s">
        <v>262</v>
      </c>
      <c r="H281" s="118"/>
      <c r="I281" s="118"/>
      <c r="K281" s="150"/>
      <c r="L281" s="398"/>
      <c r="M281" s="398"/>
      <c r="N281" s="114"/>
      <c r="O281" s="115"/>
      <c r="P281" s="115"/>
      <c r="Q281" s="114"/>
      <c r="R281" s="114"/>
      <c r="S281" s="114"/>
      <c r="T281" s="114"/>
      <c r="U281" s="114"/>
      <c r="V281" s="114"/>
      <c r="W281" s="34"/>
      <c r="X281" s="34"/>
      <c r="Y281" s="113"/>
      <c r="Z281" s="148"/>
      <c r="AA281" s="148"/>
      <c r="AB281" s="149"/>
      <c r="AC281" s="34"/>
      <c r="AD281" s="34"/>
      <c r="AE281" s="34"/>
    </row>
    <row r="282" spans="1:31" s="31" customFormat="1" ht="24.95" customHeight="1">
      <c r="B282" s="549">
        <v>0</v>
      </c>
      <c r="C282" s="222">
        <v>0</v>
      </c>
      <c r="D282" s="222">
        <v>0</v>
      </c>
      <c r="E282" s="222">
        <v>0</v>
      </c>
      <c r="F282" s="550">
        <v>0</v>
      </c>
      <c r="G282" s="545">
        <f>SUM(B282:F282)</f>
        <v>0</v>
      </c>
      <c r="H282" s="118"/>
      <c r="I282" s="118"/>
      <c r="K282" s="150"/>
      <c r="L282" s="398"/>
      <c r="M282" s="398"/>
      <c r="N282" s="124"/>
      <c r="O282" s="768"/>
      <c r="P282" s="769"/>
      <c r="Q282" s="769"/>
      <c r="R282" s="769"/>
      <c r="S282" s="769"/>
      <c r="T282" s="769"/>
      <c r="U282" s="777"/>
      <c r="V282" s="777"/>
      <c r="W282" s="765"/>
      <c r="X282" s="765"/>
      <c r="Y282" s="765"/>
      <c r="Z282" s="765"/>
      <c r="AA282" s="34"/>
      <c r="AB282" s="34"/>
      <c r="AC282" s="34"/>
      <c r="AD282" s="34"/>
      <c r="AE282" s="34"/>
    </row>
    <row r="283" spans="1:31" s="31" customFormat="1" ht="13.5" customHeight="1">
      <c r="B283" s="209"/>
      <c r="C283" s="118"/>
      <c r="D283" s="115"/>
      <c r="E283" s="115"/>
      <c r="F283" s="115"/>
      <c r="G283" s="115"/>
      <c r="H283" s="115"/>
      <c r="I283" s="115"/>
      <c r="J283" s="28"/>
      <c r="K283" s="150"/>
      <c r="L283" s="398"/>
      <c r="M283" s="398"/>
      <c r="N283" s="398"/>
      <c r="O283" s="421"/>
      <c r="P283" s="764"/>
      <c r="Q283" s="764"/>
      <c r="R283" s="764"/>
      <c r="S283" s="764"/>
      <c r="T283" s="764"/>
      <c r="U283" s="764"/>
      <c r="V283" s="765"/>
      <c r="W283" s="765"/>
      <c r="X283" s="113"/>
      <c r="Y283" s="113"/>
      <c r="Z283" s="34"/>
      <c r="AA283" s="34"/>
      <c r="AB283" s="34"/>
      <c r="AC283" s="34"/>
      <c r="AD283" s="34"/>
    </row>
    <row r="284" spans="1:31" s="31" customFormat="1" ht="17.25" customHeight="1">
      <c r="B284" s="664" t="s">
        <v>349</v>
      </c>
      <c r="C284" s="665"/>
      <c r="D284" s="665"/>
      <c r="E284" s="665"/>
      <c r="F284" s="665"/>
      <c r="G284" s="665"/>
      <c r="H284" s="666"/>
      <c r="I284" s="210"/>
      <c r="J284" s="48"/>
      <c r="K284" s="150"/>
      <c r="L284" s="398"/>
      <c r="M284" s="398"/>
      <c r="N284" s="421"/>
      <c r="O284" s="115"/>
      <c r="P284" s="115"/>
      <c r="Q284" s="115"/>
      <c r="R284" s="115"/>
      <c r="S284" s="115"/>
      <c r="T284" s="115"/>
      <c r="U284" s="115"/>
      <c r="V284" s="114"/>
      <c r="W284" s="113"/>
      <c r="X284" s="113"/>
      <c r="Y284" s="113"/>
      <c r="Z284" s="34"/>
      <c r="AA284" s="34"/>
      <c r="AB284" s="34"/>
      <c r="AC284" s="34"/>
      <c r="AD284" s="34"/>
    </row>
    <row r="285" spans="1:31" s="31" customFormat="1" ht="19.5" customHeight="1">
      <c r="B285" s="546" t="s">
        <v>250</v>
      </c>
      <c r="C285" s="547" t="s">
        <v>252</v>
      </c>
      <c r="D285" s="547" t="s">
        <v>253</v>
      </c>
      <c r="E285" s="547" t="s">
        <v>254</v>
      </c>
      <c r="F285" s="547" t="s">
        <v>255</v>
      </c>
      <c r="G285" s="547" t="s">
        <v>256</v>
      </c>
      <c r="H285" s="551" t="s">
        <v>257</v>
      </c>
      <c r="I285" s="544" t="s">
        <v>262</v>
      </c>
      <c r="J285" s="59"/>
      <c r="K285" s="124"/>
      <c r="L285" s="398"/>
      <c r="M285" s="398"/>
      <c r="N285" s="115"/>
      <c r="O285" s="114"/>
      <c r="P285" s="114"/>
      <c r="Q285" s="114"/>
      <c r="R285" s="114"/>
      <c r="S285" s="114"/>
      <c r="T285" s="114"/>
      <c r="U285" s="114"/>
      <c r="V285" s="114"/>
      <c r="W285" s="113"/>
      <c r="X285" s="113"/>
      <c r="Y285" s="113"/>
      <c r="Z285" s="34"/>
      <c r="AA285" s="34"/>
      <c r="AB285" s="34"/>
      <c r="AC285" s="34"/>
      <c r="AD285" s="34"/>
    </row>
    <row r="286" spans="1:31" s="31" customFormat="1" ht="24.95" customHeight="1">
      <c r="B286" s="549">
        <v>0</v>
      </c>
      <c r="C286" s="222">
        <v>0</v>
      </c>
      <c r="D286" s="222">
        <v>0</v>
      </c>
      <c r="E286" s="222">
        <v>0</v>
      </c>
      <c r="F286" s="222">
        <v>0</v>
      </c>
      <c r="G286" s="222">
        <v>0</v>
      </c>
      <c r="H286" s="550">
        <v>0</v>
      </c>
      <c r="I286" s="545">
        <f>SUM(B286:H286)</f>
        <v>0</v>
      </c>
      <c r="J286" s="59"/>
      <c r="K286" s="124"/>
      <c r="L286" s="124"/>
      <c r="M286" s="398"/>
      <c r="N286" s="114"/>
      <c r="O286" s="114"/>
      <c r="P286" s="114"/>
      <c r="Q286" s="114"/>
      <c r="R286" s="114"/>
      <c r="S286" s="114"/>
      <c r="T286" s="114"/>
      <c r="U286" s="114"/>
      <c r="V286" s="114"/>
      <c r="W286" s="34"/>
      <c r="X286" s="34"/>
      <c r="Y286" s="34"/>
      <c r="Z286" s="34"/>
      <c r="AA286" s="34"/>
      <c r="AB286" s="34"/>
      <c r="AC286" s="34"/>
      <c r="AD286" s="34"/>
    </row>
    <row r="287" spans="1:31" s="31" customFormat="1" ht="13.5" customHeight="1">
      <c r="B287" s="211"/>
      <c r="C287" s="118"/>
      <c r="D287" s="145"/>
      <c r="E287" s="145"/>
      <c r="F287" s="145"/>
      <c r="G287" s="145"/>
      <c r="H287" s="145"/>
      <c r="I287" s="145"/>
      <c r="J287" s="59"/>
      <c r="K287" s="129"/>
      <c r="L287" s="129"/>
      <c r="M287" s="398"/>
      <c r="N287" s="114"/>
      <c r="O287" s="114"/>
      <c r="P287" s="114"/>
      <c r="Q287" s="114"/>
      <c r="R287" s="114"/>
      <c r="S287" s="114"/>
      <c r="T287" s="114"/>
      <c r="U287" s="114"/>
      <c r="V287" s="114"/>
      <c r="W287" s="34"/>
      <c r="X287" s="34"/>
      <c r="Y287" s="34"/>
      <c r="Z287" s="34"/>
      <c r="AA287" s="34"/>
      <c r="AB287" s="34"/>
      <c r="AC287" s="34"/>
      <c r="AD287" s="34"/>
    </row>
    <row r="288" spans="1:31" s="31" customFormat="1" ht="17.25" customHeight="1">
      <c r="B288" s="646" t="s">
        <v>350</v>
      </c>
      <c r="C288" s="647"/>
      <c r="D288" s="647"/>
      <c r="E288" s="647"/>
      <c r="F288" s="647"/>
      <c r="G288" s="648"/>
      <c r="H288" s="145"/>
      <c r="I288" s="145"/>
      <c r="J288" s="59"/>
      <c r="K288" s="129"/>
      <c r="L288" s="129"/>
      <c r="M288" s="398"/>
      <c r="N288" s="114"/>
      <c r="O288" s="114"/>
      <c r="P288" s="114"/>
      <c r="Q288" s="114"/>
      <c r="R288" s="114"/>
      <c r="S288" s="114"/>
      <c r="T288" s="114"/>
      <c r="U288" s="114"/>
      <c r="V288" s="114"/>
      <c r="W288" s="34"/>
      <c r="X288" s="34"/>
      <c r="Y288" s="34"/>
      <c r="Z288" s="34"/>
      <c r="AA288" s="34"/>
      <c r="AB288" s="34"/>
      <c r="AC288" s="34"/>
      <c r="AD288" s="34"/>
    </row>
    <row r="289" spans="1:32" s="31" customFormat="1" ht="19.5" customHeight="1">
      <c r="B289" s="546" t="s">
        <v>258</v>
      </c>
      <c r="C289" s="547" t="s">
        <v>259</v>
      </c>
      <c r="D289" s="547" t="s">
        <v>260</v>
      </c>
      <c r="E289" s="671" t="s">
        <v>261</v>
      </c>
      <c r="F289" s="672"/>
      <c r="G289" s="551" t="s">
        <v>257</v>
      </c>
      <c r="H289" s="552" t="s">
        <v>262</v>
      </c>
      <c r="I289" s="145"/>
      <c r="J289" s="59"/>
      <c r="K289" s="129"/>
      <c r="L289" s="129"/>
      <c r="M289" s="398"/>
      <c r="N289" s="114"/>
      <c r="O289" s="114"/>
      <c r="P289" s="114"/>
      <c r="Q289" s="114"/>
      <c r="R289" s="114"/>
      <c r="S289" s="114"/>
      <c r="T289" s="114"/>
      <c r="U289" s="114"/>
      <c r="V289" s="114"/>
      <c r="W289" s="34"/>
      <c r="X289" s="34"/>
      <c r="Y289" s="34"/>
      <c r="Z289" s="34"/>
      <c r="AA289" s="34"/>
      <c r="AB289" s="34"/>
      <c r="AC289" s="34"/>
      <c r="AD289" s="34"/>
    </row>
    <row r="290" spans="1:32" s="31" customFormat="1" ht="24.95" customHeight="1">
      <c r="B290" s="549">
        <v>0</v>
      </c>
      <c r="C290" s="222">
        <v>0</v>
      </c>
      <c r="D290" s="222">
        <v>0</v>
      </c>
      <c r="E290" s="655">
        <v>0</v>
      </c>
      <c r="F290" s="656"/>
      <c r="G290" s="550">
        <v>0</v>
      </c>
      <c r="H290" s="553">
        <f>SUM(B290:G290)</f>
        <v>0</v>
      </c>
      <c r="I290" s="212"/>
      <c r="J290" s="48"/>
      <c r="K290" s="129"/>
      <c r="L290" s="129"/>
      <c r="M290" s="398"/>
      <c r="N290" s="114"/>
      <c r="O290" s="114"/>
      <c r="P290" s="114"/>
      <c r="Q290" s="114"/>
      <c r="R290" s="114"/>
      <c r="S290" s="114"/>
      <c r="T290" s="114"/>
      <c r="U290" s="114"/>
      <c r="V290" s="114"/>
      <c r="W290" s="34"/>
      <c r="X290" s="34"/>
      <c r="Y290" s="34"/>
      <c r="Z290" s="34"/>
      <c r="AA290" s="34"/>
      <c r="AB290" s="34"/>
      <c r="AC290" s="34"/>
      <c r="AD290" s="34"/>
    </row>
    <row r="291" spans="1:32" s="31" customFormat="1" ht="24.95" customHeight="1">
      <c r="B291" s="630"/>
      <c r="C291" s="630"/>
      <c r="D291" s="541"/>
      <c r="E291" s="541"/>
      <c r="F291" s="541"/>
      <c r="G291" s="767"/>
      <c r="H291" s="767"/>
      <c r="I291" s="541"/>
      <c r="J291" s="542"/>
      <c r="K291" s="145"/>
      <c r="L291" s="59"/>
      <c r="M291" s="129"/>
      <c r="N291" s="129"/>
      <c r="O291" s="398"/>
      <c r="P291" s="114"/>
      <c r="Q291" s="114"/>
      <c r="R291" s="114"/>
      <c r="S291" s="114"/>
      <c r="T291" s="114"/>
      <c r="U291" s="114"/>
      <c r="V291" s="114"/>
      <c r="W291" s="114"/>
      <c r="X291" s="114"/>
      <c r="Y291" s="34"/>
      <c r="Z291" s="34"/>
      <c r="AA291" s="34"/>
      <c r="AB291" s="34"/>
      <c r="AC291" s="34"/>
      <c r="AD291" s="34"/>
      <c r="AE291" s="34"/>
      <c r="AF291" s="34"/>
    </row>
    <row r="292" spans="1:32" s="31" customFormat="1" ht="24.95" customHeight="1">
      <c r="A292" s="74"/>
      <c r="B292" s="416" t="s">
        <v>435</v>
      </c>
      <c r="C292" s="74"/>
      <c r="D292" s="74"/>
      <c r="E292" s="74"/>
      <c r="F292" s="74"/>
      <c r="G292" s="74"/>
      <c r="H292" s="74"/>
      <c r="I292" s="74"/>
      <c r="J292" s="74"/>
      <c r="K292" s="151"/>
      <c r="L292" s="151"/>
      <c r="M292" s="151"/>
      <c r="N292" s="398"/>
      <c r="O292" s="398"/>
      <c r="P292" s="114"/>
      <c r="Q292" s="114"/>
      <c r="R292" s="114"/>
      <c r="S292" s="114"/>
      <c r="T292" s="114"/>
      <c r="U292" s="114"/>
      <c r="V292" s="114"/>
      <c r="W292" s="114"/>
      <c r="X292" s="114"/>
      <c r="Y292" s="34"/>
      <c r="Z292" s="34"/>
      <c r="AA292" s="34"/>
      <c r="AB292" s="34"/>
      <c r="AC292" s="34"/>
      <c r="AD292" s="34"/>
    </row>
    <row r="293" spans="1:32" s="31" customFormat="1" ht="13.5" customHeight="1">
      <c r="A293" s="74"/>
      <c r="B293" s="142"/>
      <c r="C293" s="142"/>
      <c r="D293" s="142"/>
      <c r="E293" s="142"/>
      <c r="F293" s="142"/>
      <c r="G293" s="142"/>
      <c r="H293" s="142"/>
      <c r="I293" s="142"/>
      <c r="J293" s="74"/>
      <c r="K293" s="150"/>
      <c r="L293" s="150"/>
      <c r="M293" s="150"/>
      <c r="N293" s="398"/>
      <c r="O293" s="114"/>
      <c r="P293" s="114"/>
      <c r="Q293" s="114"/>
      <c r="R293" s="114"/>
      <c r="S293" s="114"/>
      <c r="T293" s="114"/>
      <c r="U293" s="114"/>
      <c r="V293" s="114"/>
      <c r="W293" s="114"/>
      <c r="X293" s="114"/>
      <c r="Y293" s="34"/>
      <c r="Z293" s="34"/>
      <c r="AA293" s="34"/>
      <c r="AB293" s="34"/>
      <c r="AC293" s="34"/>
      <c r="AD293" s="34"/>
    </row>
    <row r="294" spans="1:32" s="74" customFormat="1" ht="20.100000000000001" customHeight="1">
      <c r="B294" s="142"/>
      <c r="C294" s="142"/>
      <c r="D294" s="142"/>
      <c r="E294" s="142"/>
      <c r="F294" s="142"/>
      <c r="G294" s="142"/>
      <c r="H294" s="142"/>
      <c r="I294" s="142"/>
      <c r="K294" s="150"/>
      <c r="L294" s="150"/>
      <c r="M294" s="150"/>
      <c r="N294" s="398"/>
      <c r="O294" s="114"/>
      <c r="P294" s="114"/>
      <c r="Q294" s="114"/>
      <c r="R294" s="114"/>
      <c r="S294" s="114"/>
      <c r="T294" s="114"/>
      <c r="U294" s="114"/>
      <c r="V294" s="114"/>
      <c r="W294" s="114"/>
      <c r="X294" s="114"/>
      <c r="Y294" s="81"/>
      <c r="Z294" s="81"/>
      <c r="AA294" s="81"/>
      <c r="AB294" s="81"/>
      <c r="AC294" s="81"/>
      <c r="AD294" s="81"/>
    </row>
    <row r="295" spans="1:32" s="74" customFormat="1" ht="20.100000000000001" customHeight="1">
      <c r="B295" s="820"/>
      <c r="C295" s="820"/>
      <c r="D295" s="820"/>
      <c r="E295" s="820"/>
      <c r="F295" s="820"/>
      <c r="G295" s="820"/>
      <c r="H295" s="820"/>
      <c r="I295" s="820"/>
      <c r="K295" s="150"/>
      <c r="L295" s="150"/>
      <c r="M295" s="150"/>
      <c r="N295" s="398"/>
      <c r="O295" s="114"/>
      <c r="P295" s="114"/>
      <c r="Q295" s="114"/>
      <c r="R295" s="114"/>
      <c r="S295" s="114"/>
      <c r="T295" s="114"/>
      <c r="U295" s="114"/>
      <c r="V295" s="114"/>
      <c r="W295" s="114"/>
      <c r="X295" s="114"/>
      <c r="Y295" s="81"/>
      <c r="Z295" s="81"/>
      <c r="AA295" s="81"/>
      <c r="AB295" s="81"/>
      <c r="AC295" s="81"/>
      <c r="AD295" s="81"/>
    </row>
    <row r="296" spans="1:32" s="74" customFormat="1" ht="20.100000000000001" customHeight="1">
      <c r="B296" s="142"/>
      <c r="C296" s="142"/>
      <c r="D296" s="142"/>
      <c r="E296" s="142"/>
      <c r="F296" s="142"/>
      <c r="G296" s="142"/>
      <c r="H296" s="142"/>
      <c r="I296" s="142"/>
      <c r="K296" s="150"/>
      <c r="L296" s="150"/>
      <c r="M296" s="150"/>
      <c r="N296" s="398"/>
      <c r="O296" s="114"/>
      <c r="P296" s="114"/>
      <c r="Q296" s="114"/>
      <c r="R296" s="114"/>
      <c r="S296" s="114"/>
      <c r="T296" s="114"/>
      <c r="U296" s="114"/>
      <c r="V296" s="114"/>
      <c r="W296" s="114"/>
      <c r="X296" s="114"/>
      <c r="Y296" s="81"/>
      <c r="Z296" s="81"/>
      <c r="AA296" s="81"/>
      <c r="AB296" s="81"/>
      <c r="AC296" s="81"/>
      <c r="AD296" s="81"/>
    </row>
    <row r="297" spans="1:32" s="74" customFormat="1" ht="20.100000000000001" customHeight="1">
      <c r="K297" s="150"/>
      <c r="L297" s="150"/>
      <c r="M297" s="150"/>
      <c r="N297" s="398"/>
      <c r="O297" s="114"/>
      <c r="P297" s="114"/>
      <c r="Q297" s="114"/>
      <c r="R297" s="114"/>
      <c r="S297" s="114"/>
      <c r="T297" s="114"/>
      <c r="U297" s="114"/>
      <c r="V297" s="114"/>
      <c r="W297" s="114"/>
      <c r="X297" s="114"/>
      <c r="Y297" s="81"/>
      <c r="Z297" s="81"/>
      <c r="AA297" s="81"/>
      <c r="AB297" s="81"/>
      <c r="AC297" s="81"/>
      <c r="AD297" s="81"/>
    </row>
    <row r="298" spans="1:32" s="74" customFormat="1" ht="13.5" customHeight="1">
      <c r="B298" s="77"/>
      <c r="C298" s="76"/>
      <c r="D298" s="76"/>
      <c r="E298" s="76"/>
      <c r="F298" s="76"/>
      <c r="G298" s="76"/>
      <c r="H298" s="76"/>
      <c r="I298" s="76"/>
      <c r="K298" s="150"/>
      <c r="L298" s="150"/>
      <c r="M298" s="150"/>
      <c r="N298" s="398"/>
      <c r="O298" s="114"/>
      <c r="P298" s="114"/>
      <c r="Q298" s="114"/>
      <c r="R298" s="114"/>
      <c r="S298" s="114"/>
      <c r="T298" s="114"/>
      <c r="U298" s="114"/>
      <c r="V298" s="114"/>
      <c r="W298" s="114"/>
      <c r="X298" s="114"/>
      <c r="Y298" s="81"/>
      <c r="Z298" s="81"/>
      <c r="AA298" s="81"/>
      <c r="AB298" s="81"/>
      <c r="AC298" s="81"/>
      <c r="AD298" s="81"/>
    </row>
    <row r="299" spans="1:32" s="74" customFormat="1" ht="24.75" customHeight="1">
      <c r="E299" s="335" t="s">
        <v>244</v>
      </c>
      <c r="F299" s="78"/>
      <c r="G299" s="79"/>
      <c r="H299" s="79"/>
      <c r="I299" s="80"/>
      <c r="J299" s="76"/>
      <c r="K299" s="76"/>
      <c r="L299" s="150"/>
      <c r="M299" s="150"/>
      <c r="N299" s="150"/>
      <c r="O299" s="398" t="s">
        <v>521</v>
      </c>
      <c r="P299" s="398"/>
      <c r="Q299" s="114"/>
      <c r="R299" s="114"/>
      <c r="S299" s="114"/>
      <c r="T299" s="114"/>
      <c r="U299" s="114"/>
      <c r="V299" s="114"/>
      <c r="W299" s="114"/>
      <c r="X299" s="114"/>
      <c r="Y299" s="114"/>
      <c r="Z299" s="81"/>
      <c r="AA299" s="81"/>
      <c r="AB299" s="81"/>
      <c r="AC299" s="81"/>
      <c r="AD299" s="81"/>
      <c r="AE299" s="81"/>
    </row>
    <row r="300" spans="1:32" s="74" customFormat="1" ht="15" customHeight="1">
      <c r="D300" s="137"/>
      <c r="E300" s="372"/>
      <c r="F300" s="347"/>
      <c r="G300" s="347"/>
      <c r="H300" s="347"/>
      <c r="I300" s="76"/>
      <c r="J300" s="76"/>
      <c r="K300" s="351"/>
      <c r="L300" s="351"/>
      <c r="M300" s="351"/>
      <c r="N300" s="397" t="s">
        <v>459</v>
      </c>
      <c r="O300" s="397" t="s">
        <v>460</v>
      </c>
      <c r="P300" s="114"/>
      <c r="Q300" s="114"/>
      <c r="R300" s="114"/>
      <c r="S300" s="114"/>
      <c r="T300" s="114"/>
      <c r="U300" s="114"/>
      <c r="V300" s="114"/>
      <c r="W300" s="114"/>
      <c r="X300" s="114"/>
      <c r="Y300" s="81"/>
      <c r="Z300" s="81"/>
      <c r="AA300" s="81"/>
      <c r="AB300" s="81"/>
      <c r="AC300" s="81"/>
      <c r="AD300" s="81"/>
    </row>
    <row r="301" spans="1:32" ht="15.75" customHeight="1">
      <c r="B301" s="239" t="s">
        <v>469</v>
      </c>
      <c r="G301" s="149"/>
      <c r="H301" s="149"/>
      <c r="K301" s="355"/>
      <c r="L301" s="355"/>
      <c r="M301" s="355"/>
      <c r="N301" s="396" t="e">
        <f>IF(#REF!=TRUE,"有","")</f>
        <v>#REF!</v>
      </c>
      <c r="O301" s="397" t="e">
        <f>IF(#REF!=TRUE,"無","")</f>
        <v>#REF!</v>
      </c>
      <c r="AE301" s="1"/>
    </row>
    <row r="302" spans="1:32" ht="16.5" customHeight="1">
      <c r="B302" s="239"/>
      <c r="G302" s="149"/>
      <c r="H302" s="149"/>
      <c r="K302" s="355"/>
      <c r="L302" s="355"/>
      <c r="M302" s="355"/>
      <c r="N302" s="634" t="e">
        <f>CONCATENATE(N301,O301)</f>
        <v>#REF!</v>
      </c>
      <c r="O302" s="634"/>
      <c r="AE302" s="1"/>
    </row>
    <row r="303" spans="1:32" ht="18" customHeight="1">
      <c r="B303" s="239"/>
      <c r="C303" s="395"/>
      <c r="D303" s="395"/>
      <c r="E303" s="395"/>
      <c r="F303" s="595" t="s">
        <v>473</v>
      </c>
      <c r="G303" s="596"/>
      <c r="H303" s="218"/>
      <c r="I303" s="149" t="s">
        <v>441</v>
      </c>
      <c r="L303" s="494"/>
      <c r="M303" s="355"/>
      <c r="N303" s="355"/>
      <c r="O303" s="114"/>
      <c r="Y303" s="114"/>
    </row>
    <row r="304" spans="1:32" ht="12.75" customHeight="1">
      <c r="B304" s="239"/>
      <c r="G304" s="149"/>
      <c r="H304" s="149"/>
      <c r="K304" s="355"/>
      <c r="L304" s="355"/>
      <c r="M304" s="355"/>
      <c r="AE304" s="1"/>
    </row>
    <row r="305" spans="1:31" ht="9.75" customHeight="1">
      <c r="B305" s="239"/>
      <c r="G305" s="149"/>
      <c r="H305" s="149"/>
      <c r="K305" s="355"/>
      <c r="L305" s="355"/>
      <c r="M305" s="355"/>
      <c r="O305" s="114"/>
      <c r="AE305" s="1"/>
    </row>
    <row r="306" spans="1:31" ht="20.100000000000001" customHeight="1">
      <c r="B306" s="601" t="s">
        <v>433</v>
      </c>
      <c r="C306" s="602"/>
      <c r="D306" s="642" t="s">
        <v>605</v>
      </c>
      <c r="E306" s="643"/>
      <c r="F306" s="496"/>
      <c r="G306" s="495"/>
      <c r="H306" s="580" t="s">
        <v>428</v>
      </c>
      <c r="I306" s="581"/>
      <c r="J306" s="660" t="s">
        <v>432</v>
      </c>
      <c r="K306" s="661"/>
      <c r="L306" s="580" t="s">
        <v>532</v>
      </c>
      <c r="M306" s="581"/>
      <c r="O306" s="114"/>
    </row>
    <row r="307" spans="1:31" ht="20.100000000000001" customHeight="1">
      <c r="B307" s="603"/>
      <c r="C307" s="604"/>
      <c r="D307" s="644"/>
      <c r="E307" s="645"/>
      <c r="F307" s="644" t="s">
        <v>606</v>
      </c>
      <c r="G307" s="654"/>
      <c r="H307" s="582"/>
      <c r="I307" s="583"/>
      <c r="J307" s="662"/>
      <c r="K307" s="663"/>
      <c r="L307" s="582"/>
      <c r="M307" s="583"/>
    </row>
    <row r="308" spans="1:31" ht="18" customHeight="1">
      <c r="B308" s="640" t="s">
        <v>426</v>
      </c>
      <c r="C308" s="641"/>
      <c r="D308" s="597"/>
      <c r="E308" s="598"/>
      <c r="F308" s="599"/>
      <c r="G308" s="600"/>
      <c r="H308" s="628">
        <v>0</v>
      </c>
      <c r="I308" s="629"/>
      <c r="J308" s="766">
        <v>0</v>
      </c>
      <c r="K308" s="741"/>
      <c r="L308" s="576">
        <f t="shared" ref="L308:L313" si="0">H308-J308</f>
        <v>0</v>
      </c>
      <c r="M308" s="577"/>
    </row>
    <row r="309" spans="1:31" s="74" customFormat="1" ht="18" customHeight="1">
      <c r="A309" s="1"/>
      <c r="B309" s="611" t="s">
        <v>427</v>
      </c>
      <c r="C309" s="612"/>
      <c r="D309" s="593"/>
      <c r="E309" s="594"/>
      <c r="F309" s="639"/>
      <c r="G309" s="594"/>
      <c r="H309" s="613">
        <v>0</v>
      </c>
      <c r="I309" s="614"/>
      <c r="J309" s="658">
        <v>0</v>
      </c>
      <c r="K309" s="659"/>
      <c r="L309" s="618">
        <f t="shared" si="0"/>
        <v>0</v>
      </c>
      <c r="M309" s="619"/>
      <c r="N309" s="398"/>
      <c r="O309" s="398"/>
      <c r="P309" s="114"/>
      <c r="Q309" s="114"/>
      <c r="R309" s="114"/>
      <c r="S309" s="114"/>
      <c r="T309" s="114"/>
      <c r="U309" s="114"/>
      <c r="V309" s="114"/>
      <c r="W309" s="114"/>
      <c r="X309" s="114"/>
      <c r="Y309" s="81"/>
      <c r="Z309" s="81"/>
      <c r="AA309" s="81"/>
      <c r="AB309" s="81"/>
      <c r="AC309" s="81"/>
      <c r="AD309" s="81"/>
      <c r="AE309" s="81"/>
    </row>
    <row r="310" spans="1:31" s="74" customFormat="1" ht="18" customHeight="1">
      <c r="A310" s="1"/>
      <c r="B310" s="611" t="s">
        <v>429</v>
      </c>
      <c r="C310" s="612"/>
      <c r="D310" s="593"/>
      <c r="E310" s="594"/>
      <c r="F310" s="639"/>
      <c r="G310" s="594"/>
      <c r="H310" s="613">
        <v>0</v>
      </c>
      <c r="I310" s="614"/>
      <c r="J310" s="658">
        <v>0</v>
      </c>
      <c r="K310" s="659"/>
      <c r="L310" s="618">
        <f t="shared" si="0"/>
        <v>0</v>
      </c>
      <c r="M310" s="619"/>
      <c r="N310" s="398"/>
      <c r="O310" s="398"/>
      <c r="P310" s="114"/>
      <c r="Q310" s="114"/>
      <c r="R310" s="114"/>
      <c r="S310" s="114"/>
      <c r="T310" s="114"/>
      <c r="U310" s="114"/>
      <c r="V310" s="114"/>
      <c r="W310" s="114"/>
      <c r="X310" s="114"/>
      <c r="Y310" s="81"/>
      <c r="Z310" s="81"/>
      <c r="AA310" s="81"/>
      <c r="AB310" s="81"/>
      <c r="AC310" s="81"/>
      <c r="AD310" s="81"/>
      <c r="AE310" s="81"/>
    </row>
    <row r="311" spans="1:31" s="74" customFormat="1" ht="18" customHeight="1">
      <c r="A311" s="1"/>
      <c r="B311" s="611" t="s">
        <v>430</v>
      </c>
      <c r="C311" s="612"/>
      <c r="D311" s="593"/>
      <c r="E311" s="594"/>
      <c r="F311" s="639"/>
      <c r="G311" s="594"/>
      <c r="H311" s="613">
        <v>0</v>
      </c>
      <c r="I311" s="614"/>
      <c r="J311" s="658">
        <v>0</v>
      </c>
      <c r="K311" s="659"/>
      <c r="L311" s="618">
        <f t="shared" si="0"/>
        <v>0</v>
      </c>
      <c r="M311" s="619"/>
      <c r="N311" s="398"/>
      <c r="O311" s="398"/>
      <c r="P311" s="114"/>
      <c r="Q311" s="114"/>
      <c r="R311" s="114"/>
      <c r="S311" s="114"/>
      <c r="T311" s="114"/>
      <c r="U311" s="114"/>
      <c r="V311" s="114"/>
      <c r="W311" s="114"/>
      <c r="X311" s="114"/>
      <c r="Y311" s="81"/>
      <c r="Z311" s="81"/>
      <c r="AA311" s="81"/>
      <c r="AB311" s="81"/>
      <c r="AC311" s="81"/>
      <c r="AD311" s="81"/>
      <c r="AE311" s="81"/>
    </row>
    <row r="312" spans="1:31" s="74" customFormat="1" ht="18" customHeight="1">
      <c r="A312" s="1"/>
      <c r="B312" s="609" t="s">
        <v>431</v>
      </c>
      <c r="C312" s="610"/>
      <c r="D312" s="653"/>
      <c r="E312" s="608"/>
      <c r="F312" s="607"/>
      <c r="G312" s="608"/>
      <c r="H312" s="749">
        <v>0</v>
      </c>
      <c r="I312" s="750"/>
      <c r="J312" s="649">
        <v>0</v>
      </c>
      <c r="K312" s="650"/>
      <c r="L312" s="574">
        <f t="shared" si="0"/>
        <v>0</v>
      </c>
      <c r="M312" s="575"/>
      <c r="N312" s="398"/>
      <c r="O312" s="398"/>
      <c r="P312" s="114"/>
      <c r="Q312" s="114"/>
      <c r="R312" s="114"/>
      <c r="S312" s="114"/>
      <c r="T312" s="114"/>
      <c r="U312" s="114"/>
      <c r="V312" s="114"/>
      <c r="W312" s="114"/>
      <c r="X312" s="114"/>
      <c r="Y312" s="81"/>
      <c r="Z312" s="81"/>
      <c r="AA312" s="81"/>
      <c r="AB312" s="81"/>
      <c r="AC312" s="81"/>
      <c r="AD312" s="81"/>
      <c r="AE312" s="81"/>
    </row>
    <row r="313" spans="1:31" s="74" customFormat="1" ht="19.5" customHeight="1">
      <c r="A313" s="1"/>
      <c r="B313" s="804" t="s">
        <v>434</v>
      </c>
      <c r="C313" s="804"/>
      <c r="D313" s="651">
        <f>SUM(D308:D312)</f>
        <v>0</v>
      </c>
      <c r="E313" s="652"/>
      <c r="F313" s="854">
        <f>SUM(E308:G312)</f>
        <v>0</v>
      </c>
      <c r="G313" s="854"/>
      <c r="H313" s="852">
        <f>SUM(H308:I312)</f>
        <v>0</v>
      </c>
      <c r="I313" s="853"/>
      <c r="J313" s="605">
        <f>SUM(J308:K312)</f>
        <v>0</v>
      </c>
      <c r="K313" s="740"/>
      <c r="L313" s="578">
        <f t="shared" si="0"/>
        <v>0</v>
      </c>
      <c r="M313" s="579"/>
      <c r="N313" s="398"/>
      <c r="O313" s="398"/>
      <c r="P313" s="114"/>
      <c r="Q313" s="114"/>
      <c r="R313" s="114"/>
      <c r="S313" s="114"/>
      <c r="T313" s="114"/>
      <c r="U313" s="114"/>
      <c r="V313" s="114"/>
      <c r="W313" s="114"/>
      <c r="X313" s="114"/>
      <c r="Y313" s="81"/>
      <c r="Z313" s="81"/>
      <c r="AA313" s="81"/>
      <c r="AB313" s="81"/>
      <c r="AC313" s="81"/>
      <c r="AD313" s="81"/>
      <c r="AE313" s="81"/>
    </row>
    <row r="314" spans="1:31" s="74" customFormat="1" ht="10.5" customHeight="1">
      <c r="A314" s="1"/>
      <c r="B314" s="176"/>
      <c r="C314" s="176"/>
      <c r="D314" s="138"/>
      <c r="E314" s="176"/>
      <c r="F314" s="176"/>
      <c r="G314" s="176"/>
      <c r="H314" s="176"/>
      <c r="I314" s="176"/>
      <c r="J314" s="176"/>
      <c r="K314" s="355"/>
      <c r="L314" s="355"/>
      <c r="M314" s="355"/>
      <c r="N314" s="398"/>
      <c r="O314" s="398"/>
      <c r="P314" s="114"/>
      <c r="Q314" s="114"/>
      <c r="R314" s="114"/>
      <c r="S314" s="114"/>
      <c r="T314" s="114"/>
      <c r="U314" s="114"/>
      <c r="V314" s="114"/>
      <c r="W314" s="114"/>
      <c r="X314" s="114"/>
      <c r="Y314" s="81"/>
      <c r="Z314" s="81"/>
      <c r="AA314" s="81"/>
      <c r="AB314" s="81"/>
      <c r="AC314" s="81"/>
      <c r="AD314" s="81"/>
    </row>
    <row r="315" spans="1:31" s="74" customFormat="1" ht="18" customHeight="1">
      <c r="A315" s="1"/>
      <c r="B315" s="134" t="s">
        <v>470</v>
      </c>
      <c r="C315" s="136"/>
      <c r="D315" s="366"/>
      <c r="E315" s="176"/>
      <c r="F315" s="364"/>
      <c r="G315" s="367"/>
      <c r="H315" s="367"/>
      <c r="I315" s="368"/>
      <c r="J315" s="136"/>
      <c r="K315" s="355"/>
      <c r="L315" s="584"/>
      <c r="M315" s="584"/>
      <c r="N315" s="398"/>
      <c r="O315" s="114"/>
      <c r="P315" s="114"/>
      <c r="Q315" s="114"/>
      <c r="R315" s="114"/>
      <c r="S315" s="114"/>
      <c r="T315" s="114"/>
      <c r="U315" s="114"/>
      <c r="V315" s="114"/>
      <c r="W315" s="114"/>
      <c r="X315" s="114"/>
      <c r="Y315" s="81"/>
      <c r="Z315" s="81"/>
      <c r="AA315" s="81"/>
      <c r="AB315" s="81"/>
      <c r="AC315" s="81"/>
      <c r="AD315" s="81"/>
    </row>
    <row r="316" spans="1:31" ht="12.75" customHeight="1">
      <c r="B316" s="239"/>
      <c r="G316" s="149"/>
      <c r="H316" s="149"/>
      <c r="K316" s="355"/>
      <c r="L316" s="355"/>
      <c r="M316" s="355"/>
      <c r="O316" s="114"/>
      <c r="AE316" s="1"/>
    </row>
    <row r="317" spans="1:31" ht="18" customHeight="1">
      <c r="B317" s="239"/>
      <c r="C317" s="395"/>
      <c r="D317" s="395"/>
      <c r="E317" s="395"/>
      <c r="F317" s="595" t="s">
        <v>473</v>
      </c>
      <c r="G317" s="596"/>
      <c r="H317" s="218"/>
      <c r="I317" s="149" t="s">
        <v>441</v>
      </c>
      <c r="L317" s="357"/>
      <c r="M317" s="357"/>
      <c r="N317" s="357"/>
      <c r="O317" s="114"/>
      <c r="Y317" s="114"/>
    </row>
    <row r="318" spans="1:31" ht="12.75" customHeight="1">
      <c r="B318" s="239"/>
      <c r="G318" s="149"/>
      <c r="H318" s="149"/>
      <c r="K318" s="357"/>
      <c r="L318" s="357"/>
      <c r="M318" s="357"/>
      <c r="AE318" s="1"/>
    </row>
    <row r="319" spans="1:31" ht="20.100000000000001" customHeight="1">
      <c r="B319" s="601" t="s">
        <v>433</v>
      </c>
      <c r="C319" s="602"/>
      <c r="D319" s="642" t="s">
        <v>605</v>
      </c>
      <c r="E319" s="643"/>
      <c r="F319" s="496"/>
      <c r="G319" s="495"/>
      <c r="H319" s="580" t="s">
        <v>428</v>
      </c>
      <c r="I319" s="581"/>
      <c r="J319" s="745" t="s">
        <v>432</v>
      </c>
      <c r="K319" s="746"/>
      <c r="L319" s="580" t="s">
        <v>532</v>
      </c>
      <c r="M319" s="581"/>
      <c r="O319" s="114"/>
    </row>
    <row r="320" spans="1:31" ht="20.100000000000001" customHeight="1">
      <c r="B320" s="603"/>
      <c r="C320" s="604"/>
      <c r="D320" s="644"/>
      <c r="E320" s="645"/>
      <c r="F320" s="644" t="s">
        <v>606</v>
      </c>
      <c r="G320" s="654"/>
      <c r="H320" s="582"/>
      <c r="I320" s="583"/>
      <c r="J320" s="747"/>
      <c r="K320" s="748"/>
      <c r="L320" s="582"/>
      <c r="M320" s="583"/>
    </row>
    <row r="321" spans="1:31" ht="18" customHeight="1">
      <c r="B321" s="640" t="s">
        <v>426</v>
      </c>
      <c r="C321" s="641"/>
      <c r="D321" s="597"/>
      <c r="E321" s="598"/>
      <c r="F321" s="599"/>
      <c r="G321" s="600"/>
      <c r="H321" s="628">
        <v>0</v>
      </c>
      <c r="I321" s="629"/>
      <c r="J321" s="741">
        <v>0</v>
      </c>
      <c r="K321" s="742"/>
      <c r="L321" s="576">
        <f t="shared" ref="L321:L326" si="1">H321-J321</f>
        <v>0</v>
      </c>
      <c r="M321" s="577"/>
    </row>
    <row r="322" spans="1:31" s="74" customFormat="1" ht="18" customHeight="1">
      <c r="A322" s="1"/>
      <c r="B322" s="611" t="s">
        <v>427</v>
      </c>
      <c r="C322" s="612"/>
      <c r="D322" s="593"/>
      <c r="E322" s="594"/>
      <c r="F322" s="639"/>
      <c r="G322" s="594"/>
      <c r="H322" s="613">
        <v>0</v>
      </c>
      <c r="I322" s="614"/>
      <c r="J322" s="587">
        <v>0</v>
      </c>
      <c r="K322" s="588"/>
      <c r="L322" s="618">
        <f t="shared" si="1"/>
        <v>0</v>
      </c>
      <c r="M322" s="619"/>
      <c r="N322" s="398"/>
      <c r="O322" s="398"/>
      <c r="P322" s="114"/>
      <c r="Q322" s="114"/>
      <c r="R322" s="114"/>
      <c r="S322" s="114"/>
      <c r="T322" s="114"/>
      <c r="U322" s="114"/>
      <c r="V322" s="114"/>
      <c r="W322" s="114"/>
      <c r="X322" s="114"/>
      <c r="Y322" s="81"/>
      <c r="Z322" s="81"/>
      <c r="AA322" s="81"/>
      <c r="AB322" s="81"/>
      <c r="AC322" s="81"/>
      <c r="AD322" s="81"/>
      <c r="AE322" s="81"/>
    </row>
    <row r="323" spans="1:31" s="74" customFormat="1" ht="18" customHeight="1">
      <c r="A323" s="1"/>
      <c r="B323" s="611" t="s">
        <v>429</v>
      </c>
      <c r="C323" s="612"/>
      <c r="D323" s="593"/>
      <c r="E323" s="594"/>
      <c r="F323" s="639"/>
      <c r="G323" s="594"/>
      <c r="H323" s="613">
        <v>0</v>
      </c>
      <c r="I323" s="614"/>
      <c r="J323" s="587">
        <v>0</v>
      </c>
      <c r="K323" s="588"/>
      <c r="L323" s="618">
        <f t="shared" si="1"/>
        <v>0</v>
      </c>
      <c r="M323" s="619"/>
      <c r="N323" s="398"/>
      <c r="O323" s="398"/>
      <c r="P323" s="114"/>
      <c r="Q323" s="114"/>
      <c r="R323" s="114"/>
      <c r="S323" s="114"/>
      <c r="T323" s="114"/>
      <c r="U323" s="114"/>
      <c r="V323" s="114"/>
      <c r="W323" s="114"/>
      <c r="X323" s="114"/>
      <c r="Y323" s="81"/>
      <c r="Z323" s="81"/>
      <c r="AA323" s="81"/>
      <c r="AB323" s="81"/>
      <c r="AC323" s="81"/>
      <c r="AD323" s="81"/>
      <c r="AE323" s="81"/>
    </row>
    <row r="324" spans="1:31" s="74" customFormat="1" ht="18" customHeight="1">
      <c r="A324" s="1"/>
      <c r="B324" s="611" t="s">
        <v>34</v>
      </c>
      <c r="C324" s="612"/>
      <c r="D324" s="593"/>
      <c r="E324" s="594"/>
      <c r="F324" s="639"/>
      <c r="G324" s="594"/>
      <c r="H324" s="613">
        <v>0</v>
      </c>
      <c r="I324" s="614"/>
      <c r="J324" s="587">
        <v>0</v>
      </c>
      <c r="K324" s="588"/>
      <c r="L324" s="618">
        <f t="shared" si="1"/>
        <v>0</v>
      </c>
      <c r="M324" s="619"/>
      <c r="N324" s="398"/>
      <c r="O324" s="398"/>
      <c r="P324" s="114"/>
      <c r="Q324" s="114"/>
      <c r="R324" s="114"/>
      <c r="S324" s="114"/>
      <c r="T324" s="114"/>
      <c r="U324" s="114"/>
      <c r="V324" s="114"/>
      <c r="W324" s="114"/>
      <c r="X324" s="114"/>
      <c r="Y324" s="81"/>
      <c r="Z324" s="81"/>
      <c r="AA324" s="81"/>
      <c r="AB324" s="81"/>
      <c r="AC324" s="81"/>
      <c r="AD324" s="81"/>
      <c r="AE324" s="81"/>
    </row>
    <row r="325" spans="1:31" s="74" customFormat="1" ht="18" customHeight="1">
      <c r="A325" s="1"/>
      <c r="B325" s="609" t="s">
        <v>3</v>
      </c>
      <c r="C325" s="610"/>
      <c r="D325" s="653"/>
      <c r="E325" s="608"/>
      <c r="F325" s="607"/>
      <c r="G325" s="608"/>
      <c r="H325" s="749">
        <v>0</v>
      </c>
      <c r="I325" s="750"/>
      <c r="J325" s="649">
        <v>0</v>
      </c>
      <c r="K325" s="807"/>
      <c r="L325" s="574">
        <f t="shared" si="1"/>
        <v>0</v>
      </c>
      <c r="M325" s="575"/>
      <c r="N325" s="398"/>
      <c r="O325" s="398"/>
      <c r="P325" s="114"/>
      <c r="Q325" s="114"/>
      <c r="R325" s="114"/>
      <c r="S325" s="114"/>
      <c r="T325" s="114"/>
      <c r="U325" s="114"/>
      <c r="V325" s="114"/>
      <c r="W325" s="114"/>
      <c r="X325" s="114"/>
      <c r="Y325" s="81"/>
      <c r="Z325" s="81"/>
      <c r="AA325" s="81"/>
      <c r="AB325" s="81"/>
      <c r="AC325" s="81"/>
      <c r="AD325" s="81"/>
      <c r="AE325" s="81"/>
    </row>
    <row r="326" spans="1:31" s="74" customFormat="1" ht="15" customHeight="1">
      <c r="A326" s="1"/>
      <c r="B326" s="804" t="s">
        <v>4</v>
      </c>
      <c r="C326" s="804"/>
      <c r="D326" s="651">
        <f>SUM(D321:D325)</f>
        <v>0</v>
      </c>
      <c r="E326" s="652"/>
      <c r="F326" s="854">
        <f>SUM(E321:G325)</f>
        <v>0</v>
      </c>
      <c r="G326" s="854"/>
      <c r="H326" s="852">
        <f>SUM(H321:I325)</f>
        <v>0</v>
      </c>
      <c r="I326" s="853"/>
      <c r="J326" s="605">
        <f>SUM(J321:K325)</f>
        <v>0</v>
      </c>
      <c r="K326" s="606"/>
      <c r="L326" s="578">
        <f t="shared" si="1"/>
        <v>0</v>
      </c>
      <c r="M326" s="579"/>
      <c r="N326" s="398"/>
      <c r="O326" s="398"/>
      <c r="P326" s="114"/>
      <c r="Q326" s="114"/>
      <c r="R326" s="114"/>
      <c r="S326" s="114"/>
      <c r="T326" s="114"/>
      <c r="U326" s="114"/>
      <c r="V326" s="114"/>
      <c r="W326" s="114"/>
      <c r="X326" s="114"/>
      <c r="Y326" s="81"/>
      <c r="Z326" s="81"/>
      <c r="AA326" s="81"/>
      <c r="AB326" s="81"/>
      <c r="AC326" s="81"/>
      <c r="AD326" s="81"/>
      <c r="AE326" s="81"/>
    </row>
    <row r="327" spans="1:31" ht="12.75" customHeight="1">
      <c r="B327" s="239"/>
      <c r="G327" s="149"/>
      <c r="H327" s="149"/>
      <c r="K327" s="355"/>
      <c r="L327" s="435"/>
      <c r="M327" s="435"/>
      <c r="AE327" s="1"/>
    </row>
    <row r="328" spans="1:31" ht="9.75" customHeight="1">
      <c r="B328" s="239"/>
      <c r="G328" s="149"/>
      <c r="H328" s="149"/>
      <c r="K328" s="355"/>
      <c r="L328" s="355"/>
      <c r="M328" s="355"/>
      <c r="O328" s="114"/>
      <c r="AE328" s="1"/>
    </row>
    <row r="329" spans="1:31" ht="18" customHeight="1">
      <c r="C329" s="4"/>
      <c r="D329" s="4"/>
      <c r="E329" s="4"/>
      <c r="F329" s="4"/>
      <c r="G329" s="149"/>
      <c r="H329" s="149"/>
      <c r="K329" s="355"/>
      <c r="L329" s="355"/>
      <c r="M329" s="355"/>
      <c r="AE329" s="1"/>
    </row>
    <row r="330" spans="1:31" ht="14.25" customHeight="1">
      <c r="C330" s="4"/>
      <c r="D330" s="4"/>
      <c r="E330" s="4"/>
      <c r="F330" s="4"/>
      <c r="G330" s="149"/>
      <c r="H330" s="149"/>
      <c r="K330" s="355"/>
      <c r="L330" s="355"/>
      <c r="M330" s="355"/>
      <c r="O330" s="114"/>
      <c r="AE330" s="1"/>
    </row>
    <row r="331" spans="1:31" s="31" customFormat="1" ht="24.95" customHeight="1">
      <c r="A331" s="74"/>
      <c r="B331" s="416" t="s">
        <v>442</v>
      </c>
      <c r="C331" s="74"/>
      <c r="D331" s="74"/>
      <c r="E331" s="74"/>
      <c r="F331" s="74"/>
      <c r="G331" s="74"/>
      <c r="H331" s="74"/>
      <c r="I331" s="74"/>
      <c r="J331" s="74"/>
      <c r="K331" s="353"/>
      <c r="L331" s="353"/>
      <c r="M331" s="353"/>
      <c r="N331" s="398"/>
      <c r="O331" s="114"/>
      <c r="P331" s="114"/>
      <c r="Q331" s="114"/>
      <c r="R331" s="114"/>
      <c r="S331" s="114"/>
      <c r="T331" s="114"/>
      <c r="U331" s="114"/>
      <c r="V331" s="114"/>
      <c r="W331" s="114"/>
      <c r="X331" s="114"/>
      <c r="Y331" s="34"/>
      <c r="Z331" s="34"/>
      <c r="AA331" s="34"/>
      <c r="AB331" s="34"/>
      <c r="AC331" s="34"/>
      <c r="AD331" s="34"/>
    </row>
    <row r="332" spans="1:31" s="74" customFormat="1" ht="18" customHeight="1">
      <c r="A332" s="1"/>
      <c r="B332" s="134" t="s">
        <v>421</v>
      </c>
      <c r="C332" s="136"/>
      <c r="D332" s="138"/>
      <c r="E332" s="138"/>
      <c r="F332" s="369"/>
      <c r="G332" s="367"/>
      <c r="H332" s="367"/>
      <c r="I332" s="370"/>
      <c r="J332" s="176"/>
      <c r="K332" s="355"/>
      <c r="L332" s="355"/>
      <c r="M332" s="355"/>
      <c r="N332" s="398"/>
      <c r="O332" s="114"/>
      <c r="P332" s="114"/>
      <c r="Q332" s="114"/>
      <c r="R332" s="114"/>
      <c r="S332" s="114"/>
      <c r="T332" s="114"/>
      <c r="U332" s="114"/>
      <c r="V332" s="114"/>
      <c r="W332" s="114"/>
      <c r="X332" s="114"/>
      <c r="Y332" s="81"/>
      <c r="Z332" s="81"/>
      <c r="AA332" s="81"/>
      <c r="AB332" s="81"/>
      <c r="AC332" s="81"/>
      <c r="AD332" s="81"/>
    </row>
    <row r="333" spans="1:31" ht="11.25" customHeight="1">
      <c r="B333" s="239"/>
      <c r="G333" s="149"/>
      <c r="H333" s="149"/>
      <c r="K333" s="355"/>
      <c r="L333" s="355"/>
      <c r="M333" s="355"/>
      <c r="O333" s="114"/>
      <c r="AE333" s="1"/>
    </row>
    <row r="334" spans="1:31" ht="18" customHeight="1">
      <c r="B334" s="239"/>
      <c r="C334" s="395"/>
      <c r="D334" s="395"/>
      <c r="E334" s="395"/>
      <c r="F334" s="595" t="s">
        <v>473</v>
      </c>
      <c r="G334" s="596"/>
      <c r="H334" s="218"/>
      <c r="I334" s="149" t="s">
        <v>441</v>
      </c>
      <c r="L334" s="357"/>
      <c r="M334" s="357"/>
      <c r="N334" s="357"/>
      <c r="O334" s="114"/>
      <c r="Y334" s="114"/>
    </row>
    <row r="335" spans="1:31" ht="12.75" customHeight="1">
      <c r="B335" s="239"/>
      <c r="G335" s="149"/>
      <c r="H335" s="149"/>
      <c r="K335" s="355"/>
      <c r="L335" s="355"/>
      <c r="M335" s="355"/>
      <c r="AE335" s="1"/>
    </row>
    <row r="336" spans="1:31" ht="20.100000000000001" customHeight="1">
      <c r="B336" s="601" t="s">
        <v>433</v>
      </c>
      <c r="C336" s="602"/>
      <c r="D336" s="642" t="s">
        <v>605</v>
      </c>
      <c r="E336" s="643"/>
      <c r="F336" s="496"/>
      <c r="G336" s="495"/>
      <c r="H336" s="580" t="s">
        <v>428</v>
      </c>
      <c r="I336" s="581"/>
      <c r="J336" s="745" t="s">
        <v>432</v>
      </c>
      <c r="K336" s="746"/>
      <c r="L336" s="580" t="s">
        <v>532</v>
      </c>
      <c r="M336" s="581"/>
      <c r="O336" s="114"/>
    </row>
    <row r="337" spans="1:31" ht="20.100000000000001" customHeight="1">
      <c r="B337" s="603"/>
      <c r="C337" s="604"/>
      <c r="D337" s="644"/>
      <c r="E337" s="645"/>
      <c r="F337" s="644" t="s">
        <v>606</v>
      </c>
      <c r="G337" s="654"/>
      <c r="H337" s="582"/>
      <c r="I337" s="583"/>
      <c r="J337" s="747"/>
      <c r="K337" s="748"/>
      <c r="L337" s="582"/>
      <c r="M337" s="583"/>
    </row>
    <row r="338" spans="1:31" ht="18" customHeight="1">
      <c r="B338" s="640" t="s">
        <v>426</v>
      </c>
      <c r="C338" s="641"/>
      <c r="D338" s="597"/>
      <c r="E338" s="598"/>
      <c r="F338" s="599"/>
      <c r="G338" s="600"/>
      <c r="H338" s="808"/>
      <c r="I338" s="809"/>
      <c r="J338" s="591">
        <v>0</v>
      </c>
      <c r="K338" s="592"/>
      <c r="L338" s="620">
        <f t="shared" ref="L338:L343" si="2">H338-J338</f>
        <v>0</v>
      </c>
      <c r="M338" s="621"/>
    </row>
    <row r="339" spans="1:31" s="74" customFormat="1" ht="18" customHeight="1">
      <c r="A339" s="1"/>
      <c r="B339" s="611" t="s">
        <v>427</v>
      </c>
      <c r="C339" s="612"/>
      <c r="D339" s="593"/>
      <c r="E339" s="594"/>
      <c r="F339" s="639"/>
      <c r="G339" s="594"/>
      <c r="H339" s="637"/>
      <c r="I339" s="638"/>
      <c r="J339" s="589">
        <v>0</v>
      </c>
      <c r="K339" s="590"/>
      <c r="L339" s="622">
        <f t="shared" si="2"/>
        <v>0</v>
      </c>
      <c r="M339" s="623"/>
      <c r="N339" s="398"/>
      <c r="O339" s="398"/>
      <c r="P339" s="114"/>
      <c r="Q339" s="114"/>
      <c r="R339" s="114"/>
      <c r="S339" s="114"/>
      <c r="T339" s="114"/>
      <c r="U339" s="114"/>
      <c r="V339" s="114"/>
      <c r="W339" s="114"/>
      <c r="X339" s="114"/>
      <c r="Y339" s="81"/>
      <c r="Z339" s="81"/>
      <c r="AA339" s="81"/>
      <c r="AB339" s="81"/>
      <c r="AC339" s="81"/>
      <c r="AD339" s="81"/>
      <c r="AE339" s="81"/>
    </row>
    <row r="340" spans="1:31" s="74" customFormat="1" ht="18" customHeight="1">
      <c r="A340" s="1"/>
      <c r="B340" s="611" t="s">
        <v>429</v>
      </c>
      <c r="C340" s="612"/>
      <c r="D340" s="593"/>
      <c r="E340" s="594"/>
      <c r="F340" s="639"/>
      <c r="G340" s="594"/>
      <c r="H340" s="637"/>
      <c r="I340" s="638"/>
      <c r="J340" s="589">
        <v>0</v>
      </c>
      <c r="K340" s="590"/>
      <c r="L340" s="622">
        <f t="shared" si="2"/>
        <v>0</v>
      </c>
      <c r="M340" s="623"/>
      <c r="N340" s="398"/>
      <c r="O340" s="398"/>
      <c r="P340" s="114"/>
      <c r="Q340" s="114"/>
      <c r="R340" s="114"/>
      <c r="S340" s="114"/>
      <c r="T340" s="114"/>
      <c r="U340" s="114"/>
      <c r="V340" s="114"/>
      <c r="W340" s="114"/>
      <c r="X340" s="114"/>
      <c r="Y340" s="81"/>
      <c r="Z340" s="81"/>
      <c r="AA340" s="81"/>
      <c r="AB340" s="81"/>
      <c r="AC340" s="81"/>
      <c r="AD340" s="81"/>
      <c r="AE340" s="81"/>
    </row>
    <row r="341" spans="1:31" s="74" customFormat="1" ht="18" customHeight="1">
      <c r="A341" s="1"/>
      <c r="B341" s="611" t="s">
        <v>34</v>
      </c>
      <c r="C341" s="612"/>
      <c r="D341" s="593"/>
      <c r="E341" s="594"/>
      <c r="F341" s="639"/>
      <c r="G341" s="594"/>
      <c r="H341" s="637"/>
      <c r="I341" s="638"/>
      <c r="J341" s="589">
        <v>0</v>
      </c>
      <c r="K341" s="590"/>
      <c r="L341" s="622">
        <f t="shared" si="2"/>
        <v>0</v>
      </c>
      <c r="M341" s="623"/>
      <c r="N341" s="398"/>
      <c r="O341" s="398"/>
      <c r="P341" s="114"/>
      <c r="Q341" s="114"/>
      <c r="R341" s="114"/>
      <c r="S341" s="114"/>
      <c r="T341" s="114"/>
      <c r="U341" s="114"/>
      <c r="V341" s="114"/>
      <c r="W341" s="114"/>
      <c r="X341" s="114"/>
      <c r="Y341" s="81"/>
      <c r="Z341" s="81"/>
      <c r="AA341" s="81"/>
      <c r="AB341" s="81"/>
      <c r="AC341" s="81"/>
      <c r="AD341" s="81"/>
      <c r="AE341" s="81"/>
    </row>
    <row r="342" spans="1:31" s="74" customFormat="1" ht="18" customHeight="1">
      <c r="A342" s="1"/>
      <c r="B342" s="609" t="s">
        <v>3</v>
      </c>
      <c r="C342" s="610"/>
      <c r="D342" s="653"/>
      <c r="E342" s="608"/>
      <c r="F342" s="607"/>
      <c r="G342" s="608"/>
      <c r="H342" s="635"/>
      <c r="I342" s="636"/>
      <c r="J342" s="805">
        <v>0</v>
      </c>
      <c r="K342" s="806"/>
      <c r="L342" s="616">
        <f t="shared" si="2"/>
        <v>0</v>
      </c>
      <c r="M342" s="617"/>
      <c r="N342" s="398"/>
      <c r="O342" s="398"/>
      <c r="P342" s="114"/>
      <c r="Q342" s="114"/>
      <c r="R342" s="114"/>
      <c r="S342" s="114"/>
      <c r="T342" s="114"/>
      <c r="U342" s="114"/>
      <c r="V342" s="114"/>
      <c r="W342" s="114"/>
      <c r="X342" s="114"/>
      <c r="Y342" s="81"/>
      <c r="Z342" s="81"/>
      <c r="AA342" s="81"/>
      <c r="AB342" s="81"/>
      <c r="AC342" s="81"/>
      <c r="AD342" s="81"/>
      <c r="AE342" s="81"/>
    </row>
    <row r="343" spans="1:31" s="74" customFormat="1" ht="15" customHeight="1">
      <c r="A343" s="1"/>
      <c r="B343" s="804" t="s">
        <v>4</v>
      </c>
      <c r="C343" s="804"/>
      <c r="D343" s="651">
        <f>SUM(D338:D342)</f>
        <v>0</v>
      </c>
      <c r="E343" s="652"/>
      <c r="F343" s="854">
        <f>SUM(E338:G342)</f>
        <v>0</v>
      </c>
      <c r="G343" s="854"/>
      <c r="H343" s="626">
        <f>SUM(H338:I342)</f>
        <v>0</v>
      </c>
      <c r="I343" s="627"/>
      <c r="J343" s="810">
        <f>SUM(J338:K342)</f>
        <v>0</v>
      </c>
      <c r="K343" s="810"/>
      <c r="L343" s="743">
        <f t="shared" si="2"/>
        <v>0</v>
      </c>
      <c r="M343" s="744"/>
      <c r="N343" s="398"/>
      <c r="O343" s="398"/>
      <c r="P343" s="114"/>
      <c r="Q343" s="114"/>
      <c r="R343" s="114"/>
      <c r="S343" s="114"/>
      <c r="T343" s="114"/>
      <c r="U343" s="114"/>
      <c r="V343" s="114"/>
      <c r="W343" s="114"/>
      <c r="X343" s="114"/>
      <c r="Y343" s="81"/>
      <c r="Z343" s="81"/>
      <c r="AA343" s="81"/>
      <c r="AB343" s="81"/>
      <c r="AC343" s="81"/>
      <c r="AD343" s="81"/>
      <c r="AE343" s="81"/>
    </row>
    <row r="344" spans="1:31" ht="9.75" customHeight="1">
      <c r="B344" s="239"/>
      <c r="G344" s="149"/>
      <c r="H344" s="114"/>
      <c r="I344" s="118"/>
      <c r="J344" s="118"/>
      <c r="K344" s="356"/>
      <c r="L344" s="355"/>
      <c r="M344" s="355"/>
      <c r="O344" s="114"/>
      <c r="AE344" s="1"/>
    </row>
    <row r="345" spans="1:31" ht="16.5" customHeight="1">
      <c r="B345" s="373" t="s">
        <v>663</v>
      </c>
      <c r="C345" s="563"/>
      <c r="D345" s="563"/>
      <c r="E345" s="563"/>
      <c r="F345" s="563"/>
      <c r="G345" s="567"/>
      <c r="H345" s="123"/>
      <c r="I345" s="568"/>
      <c r="J345" s="568"/>
      <c r="K345" s="543"/>
      <c r="L345" s="569"/>
      <c r="M345" s="533"/>
      <c r="N345" s="516"/>
      <c r="O345" s="114"/>
      <c r="AE345" s="1"/>
    </row>
    <row r="346" spans="1:31" ht="38.25" customHeight="1">
      <c r="B346" s="585" t="s">
        <v>664</v>
      </c>
      <c r="C346" s="586"/>
      <c r="D346" s="586"/>
      <c r="E346" s="586"/>
      <c r="F346" s="586"/>
      <c r="G346" s="586"/>
      <c r="H346" s="586"/>
      <c r="I346" s="586"/>
      <c r="J346" s="586"/>
      <c r="K346" s="586"/>
      <c r="L346" s="586"/>
      <c r="M346" s="533"/>
      <c r="N346" s="516"/>
      <c r="O346" s="114"/>
      <c r="AE346" s="1"/>
    </row>
    <row r="347" spans="1:31" s="74" customFormat="1" ht="27.75" customHeight="1">
      <c r="A347" s="1"/>
      <c r="B347" s="157"/>
      <c r="C347" s="335" t="s">
        <v>665</v>
      </c>
      <c r="D347" s="78"/>
      <c r="E347" s="78"/>
      <c r="F347" s="79"/>
      <c r="G347" s="79"/>
      <c r="H347" s="868" t="s">
        <v>666</v>
      </c>
      <c r="I347" s="869"/>
      <c r="J347" s="355"/>
      <c r="K347" s="355"/>
      <c r="L347" s="355"/>
      <c r="M347" s="398"/>
      <c r="N347" s="398"/>
      <c r="O347" s="114"/>
      <c r="P347" s="114"/>
      <c r="Q347" s="114"/>
      <c r="R347" s="114"/>
      <c r="S347" s="114"/>
      <c r="T347" s="114"/>
      <c r="U347" s="114"/>
      <c r="V347" s="114"/>
      <c r="W347" s="114"/>
      <c r="X347" s="81"/>
      <c r="Y347" s="81"/>
      <c r="Z347" s="81"/>
      <c r="AA347" s="81"/>
      <c r="AB347" s="81"/>
      <c r="AC347" s="81"/>
    </row>
    <row r="348" spans="1:31" s="74" customFormat="1" ht="18" customHeight="1">
      <c r="A348" s="1"/>
      <c r="B348" s="157"/>
      <c r="C348" s="176"/>
      <c r="D348" s="369"/>
      <c r="E348" s="369"/>
      <c r="F348" s="367"/>
      <c r="G348" s="365"/>
      <c r="H348" s="365"/>
      <c r="I348" s="370"/>
      <c r="J348" s="136"/>
      <c r="K348" s="355"/>
      <c r="L348" s="355"/>
      <c r="M348" s="355"/>
      <c r="N348" s="398"/>
      <c r="O348" s="114"/>
      <c r="P348" s="114"/>
      <c r="Q348" s="114"/>
      <c r="R348" s="114"/>
      <c r="S348" s="114"/>
      <c r="T348" s="114"/>
      <c r="U348" s="114"/>
      <c r="V348" s="114"/>
      <c r="W348" s="114"/>
      <c r="X348" s="114"/>
      <c r="Y348" s="81"/>
      <c r="Z348" s="81"/>
      <c r="AA348" s="81"/>
      <c r="AB348" s="81"/>
      <c r="AC348" s="81"/>
      <c r="AD348" s="81"/>
    </row>
    <row r="349" spans="1:31" s="74" customFormat="1" ht="18" customHeight="1">
      <c r="A349" s="1"/>
      <c r="B349" s="376" t="s">
        <v>422</v>
      </c>
      <c r="C349" s="176"/>
      <c r="D349" s="369"/>
      <c r="E349" s="369"/>
      <c r="F349" s="367"/>
      <c r="G349" s="365"/>
      <c r="H349" s="365"/>
      <c r="I349" s="370"/>
      <c r="J349" s="136"/>
      <c r="K349" s="355"/>
      <c r="L349" s="355"/>
      <c r="M349" s="355"/>
      <c r="N349" s="398"/>
      <c r="O349" s="114"/>
      <c r="P349" s="114"/>
      <c r="Q349" s="114"/>
      <c r="R349" s="114"/>
      <c r="S349" s="114"/>
      <c r="T349" s="114"/>
      <c r="U349" s="114"/>
      <c r="V349" s="114"/>
      <c r="W349" s="114"/>
      <c r="X349" s="114"/>
      <c r="Y349" s="81"/>
      <c r="Z349" s="81"/>
      <c r="AA349" s="81"/>
      <c r="AB349" s="81"/>
      <c r="AC349" s="81"/>
      <c r="AD349" s="81"/>
    </row>
    <row r="350" spans="1:31" ht="11.25" customHeight="1">
      <c r="B350" s="239"/>
      <c r="G350" s="149"/>
      <c r="H350" s="149"/>
      <c r="K350" s="355"/>
      <c r="L350" s="355"/>
      <c r="M350" s="355"/>
      <c r="O350" s="114"/>
      <c r="AE350" s="1"/>
    </row>
    <row r="351" spans="1:31" ht="18" customHeight="1">
      <c r="B351" s="239"/>
      <c r="C351" s="395"/>
      <c r="D351" s="395"/>
      <c r="E351" s="395"/>
      <c r="F351" s="595" t="s">
        <v>473</v>
      </c>
      <c r="G351" s="596"/>
      <c r="H351" s="218"/>
      <c r="I351" s="149" t="s">
        <v>441</v>
      </c>
      <c r="L351" s="357"/>
      <c r="M351" s="357"/>
      <c r="N351" s="357"/>
      <c r="O351" s="114"/>
      <c r="Y351" s="114"/>
    </row>
    <row r="352" spans="1:31" ht="12.75" customHeight="1">
      <c r="B352" s="239"/>
      <c r="G352" s="149"/>
      <c r="H352" s="149"/>
      <c r="K352" s="355"/>
      <c r="L352" s="436"/>
      <c r="M352" s="436"/>
      <c r="AE352" s="1"/>
    </row>
    <row r="353" spans="1:31" ht="20.100000000000001" customHeight="1">
      <c r="B353" s="601" t="s">
        <v>433</v>
      </c>
      <c r="C353" s="602"/>
      <c r="D353" s="642" t="s">
        <v>605</v>
      </c>
      <c r="E353" s="643"/>
      <c r="F353" s="496"/>
      <c r="G353" s="495"/>
      <c r="H353" s="580" t="s">
        <v>428</v>
      </c>
      <c r="I353" s="581"/>
      <c r="J353" s="745" t="s">
        <v>432</v>
      </c>
      <c r="K353" s="746"/>
      <c r="L353" s="580" t="s">
        <v>532</v>
      </c>
      <c r="M353" s="581"/>
      <c r="O353" s="114"/>
    </row>
    <row r="354" spans="1:31" ht="20.100000000000001" customHeight="1">
      <c r="B354" s="603"/>
      <c r="C354" s="604"/>
      <c r="D354" s="644"/>
      <c r="E354" s="645"/>
      <c r="F354" s="644" t="s">
        <v>606</v>
      </c>
      <c r="G354" s="654"/>
      <c r="H354" s="582"/>
      <c r="I354" s="583"/>
      <c r="J354" s="747"/>
      <c r="K354" s="748"/>
      <c r="L354" s="582"/>
      <c r="M354" s="583"/>
    </row>
    <row r="355" spans="1:31" ht="18" customHeight="1">
      <c r="B355" s="640" t="s">
        <v>426</v>
      </c>
      <c r="C355" s="641"/>
      <c r="D355" s="597"/>
      <c r="E355" s="598"/>
      <c r="F355" s="599"/>
      <c r="G355" s="600"/>
      <c r="H355" s="628">
        <v>0</v>
      </c>
      <c r="I355" s="629"/>
      <c r="J355" s="741">
        <v>0</v>
      </c>
      <c r="K355" s="742"/>
      <c r="L355" s="576">
        <f t="shared" ref="L355:L360" si="3">H355-J355</f>
        <v>0</v>
      </c>
      <c r="M355" s="577"/>
    </row>
    <row r="356" spans="1:31" s="74" customFormat="1" ht="18" customHeight="1">
      <c r="A356" s="1"/>
      <c r="B356" s="611" t="s">
        <v>427</v>
      </c>
      <c r="C356" s="612"/>
      <c r="D356" s="593"/>
      <c r="E356" s="594"/>
      <c r="F356" s="639"/>
      <c r="G356" s="594"/>
      <c r="H356" s="613">
        <v>0</v>
      </c>
      <c r="I356" s="614"/>
      <c r="J356" s="587">
        <v>0</v>
      </c>
      <c r="K356" s="588"/>
      <c r="L356" s="618">
        <f t="shared" si="3"/>
        <v>0</v>
      </c>
      <c r="M356" s="619"/>
      <c r="N356" s="398"/>
      <c r="O356" s="398"/>
      <c r="P356" s="114"/>
      <c r="Q356" s="114"/>
      <c r="R356" s="114"/>
      <c r="S356" s="114"/>
      <c r="T356" s="114"/>
      <c r="U356" s="114"/>
      <c r="V356" s="114"/>
      <c r="W356" s="114"/>
      <c r="X356" s="114"/>
      <c r="Y356" s="81"/>
      <c r="Z356" s="81"/>
      <c r="AA356" s="81"/>
      <c r="AB356" s="81"/>
      <c r="AC356" s="81"/>
      <c r="AD356" s="81"/>
      <c r="AE356" s="81"/>
    </row>
    <row r="357" spans="1:31" s="74" customFormat="1" ht="18" customHeight="1">
      <c r="A357" s="1"/>
      <c r="B357" s="611" t="s">
        <v>429</v>
      </c>
      <c r="C357" s="612"/>
      <c r="D357" s="593"/>
      <c r="E357" s="594"/>
      <c r="F357" s="639"/>
      <c r="G357" s="594"/>
      <c r="H357" s="613">
        <v>0</v>
      </c>
      <c r="I357" s="614"/>
      <c r="J357" s="587">
        <v>0</v>
      </c>
      <c r="K357" s="588"/>
      <c r="L357" s="618">
        <f t="shared" si="3"/>
        <v>0</v>
      </c>
      <c r="M357" s="619"/>
      <c r="N357" s="398"/>
      <c r="O357" s="398"/>
      <c r="P357" s="114"/>
      <c r="Q357" s="114"/>
      <c r="R357" s="114"/>
      <c r="S357" s="114"/>
      <c r="T357" s="114"/>
      <c r="U357" s="114"/>
      <c r="V357" s="114"/>
      <c r="W357" s="114"/>
      <c r="X357" s="114"/>
      <c r="Y357" s="81"/>
      <c r="Z357" s="81"/>
      <c r="AA357" s="81"/>
      <c r="AB357" s="81"/>
      <c r="AC357" s="81"/>
      <c r="AD357" s="81"/>
      <c r="AE357" s="81"/>
    </row>
    <row r="358" spans="1:31" s="74" customFormat="1" ht="18" customHeight="1">
      <c r="A358" s="1"/>
      <c r="B358" s="611" t="s">
        <v>34</v>
      </c>
      <c r="C358" s="612"/>
      <c r="D358" s="593"/>
      <c r="E358" s="594"/>
      <c r="F358" s="639"/>
      <c r="G358" s="594"/>
      <c r="H358" s="613">
        <v>0</v>
      </c>
      <c r="I358" s="614"/>
      <c r="J358" s="587">
        <v>0</v>
      </c>
      <c r="K358" s="588"/>
      <c r="L358" s="618">
        <f t="shared" si="3"/>
        <v>0</v>
      </c>
      <c r="M358" s="619"/>
      <c r="N358" s="398"/>
      <c r="O358" s="398"/>
      <c r="P358" s="114"/>
      <c r="Q358" s="114"/>
      <c r="R358" s="114"/>
      <c r="S358" s="114"/>
      <c r="T358" s="114"/>
      <c r="U358" s="114"/>
      <c r="V358" s="114"/>
      <c r="W358" s="114"/>
      <c r="X358" s="114"/>
      <c r="Y358" s="81"/>
      <c r="Z358" s="81"/>
      <c r="AA358" s="81"/>
      <c r="AB358" s="81"/>
      <c r="AC358" s="81"/>
      <c r="AD358" s="81"/>
      <c r="AE358" s="81"/>
    </row>
    <row r="359" spans="1:31" s="74" customFormat="1" ht="18" customHeight="1">
      <c r="A359" s="1"/>
      <c r="B359" s="609" t="s">
        <v>3</v>
      </c>
      <c r="C359" s="610"/>
      <c r="D359" s="653"/>
      <c r="E359" s="608"/>
      <c r="F359" s="607"/>
      <c r="G359" s="608"/>
      <c r="H359" s="749">
        <v>0</v>
      </c>
      <c r="I359" s="750"/>
      <c r="J359" s="649">
        <v>0</v>
      </c>
      <c r="K359" s="807"/>
      <c r="L359" s="574">
        <f t="shared" si="3"/>
        <v>0</v>
      </c>
      <c r="M359" s="575"/>
      <c r="N359" s="398"/>
      <c r="O359" s="398"/>
      <c r="P359" s="114"/>
      <c r="Q359" s="114"/>
      <c r="R359" s="114"/>
      <c r="S359" s="114"/>
      <c r="T359" s="114"/>
      <c r="U359" s="114"/>
      <c r="V359" s="114"/>
      <c r="W359" s="114"/>
      <c r="X359" s="114"/>
      <c r="Y359" s="81"/>
      <c r="Z359" s="81"/>
      <c r="AA359" s="81"/>
      <c r="AB359" s="81"/>
      <c r="AC359" s="81"/>
      <c r="AD359" s="81"/>
      <c r="AE359" s="81"/>
    </row>
    <row r="360" spans="1:31" s="74" customFormat="1" ht="15" customHeight="1">
      <c r="A360" s="1"/>
      <c r="B360" s="804" t="s">
        <v>4</v>
      </c>
      <c r="C360" s="804"/>
      <c r="D360" s="651">
        <f>SUM(D355:D359)</f>
        <v>0</v>
      </c>
      <c r="E360" s="652"/>
      <c r="F360" s="854">
        <f>SUM(E355:G359)</f>
        <v>0</v>
      </c>
      <c r="G360" s="854"/>
      <c r="H360" s="852">
        <f>SUM(H355:I359)</f>
        <v>0</v>
      </c>
      <c r="I360" s="853"/>
      <c r="J360" s="605">
        <f>SUM(J355:K359)</f>
        <v>0</v>
      </c>
      <c r="K360" s="606"/>
      <c r="L360" s="578">
        <f t="shared" si="3"/>
        <v>0</v>
      </c>
      <c r="M360" s="579"/>
      <c r="N360" s="398"/>
      <c r="O360" s="398"/>
      <c r="P360" s="114"/>
      <c r="Q360" s="114"/>
      <c r="R360" s="114"/>
      <c r="S360" s="114"/>
      <c r="T360" s="114"/>
      <c r="U360" s="114"/>
      <c r="V360" s="114"/>
      <c r="W360" s="114"/>
      <c r="X360" s="114"/>
      <c r="Y360" s="81"/>
      <c r="Z360" s="81"/>
      <c r="AA360" s="81"/>
      <c r="AB360" s="81"/>
      <c r="AC360" s="81"/>
      <c r="AD360" s="81"/>
      <c r="AE360" s="81"/>
    </row>
    <row r="361" spans="1:31" ht="9.75" customHeight="1">
      <c r="B361" s="239"/>
      <c r="G361" s="149"/>
      <c r="H361" s="149"/>
      <c r="K361" s="355"/>
      <c r="L361" s="355"/>
      <c r="M361" s="355"/>
      <c r="O361" s="114"/>
      <c r="AE361" s="1"/>
    </row>
    <row r="362" spans="1:31" s="25" customFormat="1" ht="18" customHeight="1">
      <c r="A362" s="1"/>
      <c r="B362" s="136"/>
      <c r="C362" s="136"/>
      <c r="D362" s="367"/>
      <c r="E362" s="367"/>
      <c r="F362" s="367"/>
      <c r="G362" s="367"/>
      <c r="H362" s="367"/>
      <c r="I362" s="136"/>
      <c r="J362" s="136"/>
      <c r="K362" s="355"/>
      <c r="L362" s="355"/>
      <c r="M362" s="355"/>
      <c r="N362" s="398"/>
      <c r="O362" s="398"/>
      <c r="P362" s="114"/>
      <c r="Q362" s="114"/>
      <c r="R362" s="114"/>
      <c r="S362" s="114"/>
      <c r="T362" s="114"/>
      <c r="U362" s="114"/>
      <c r="V362" s="114"/>
      <c r="W362" s="114"/>
      <c r="X362" s="114"/>
      <c r="Y362" s="36"/>
      <c r="Z362" s="36"/>
      <c r="AA362" s="36"/>
      <c r="AB362" s="36"/>
      <c r="AC362" s="36"/>
      <c r="AD362" s="36"/>
    </row>
    <row r="363" spans="1:31" s="74" customFormat="1" ht="18" customHeight="1">
      <c r="A363" s="1"/>
      <c r="B363" s="1"/>
      <c r="C363" s="1"/>
      <c r="D363" s="1"/>
      <c r="E363" s="1"/>
      <c r="F363" s="371"/>
      <c r="G363" s="371"/>
      <c r="H363" s="371"/>
      <c r="I363" s="371"/>
      <c r="J363" s="371"/>
      <c r="K363" s="176"/>
      <c r="L363" s="355"/>
      <c r="M363" s="355"/>
      <c r="N363" s="398"/>
      <c r="O363" s="114"/>
      <c r="P363" s="114"/>
      <c r="Q363" s="114"/>
      <c r="R363" s="114"/>
      <c r="S363" s="114"/>
      <c r="T363" s="114"/>
      <c r="U363" s="114"/>
      <c r="V363" s="114"/>
      <c r="W363" s="114"/>
      <c r="X363" s="114"/>
      <c r="Y363" s="81"/>
      <c r="Z363" s="81"/>
      <c r="AA363" s="81"/>
      <c r="AB363" s="81"/>
      <c r="AC363" s="81"/>
      <c r="AD363" s="81"/>
    </row>
    <row r="364" spans="1:31" s="74" customFormat="1" ht="26.25" customHeight="1">
      <c r="B364" s="416" t="s">
        <v>669</v>
      </c>
      <c r="C364" s="1"/>
      <c r="D364" s="1"/>
      <c r="E364" s="371"/>
      <c r="F364" s="371"/>
      <c r="G364" s="371"/>
      <c r="H364" s="371"/>
      <c r="I364" s="371"/>
      <c r="J364" s="176"/>
      <c r="K364" s="355"/>
      <c r="L364" s="355"/>
      <c r="M364" s="150"/>
      <c r="N364" s="114"/>
      <c r="O364" s="114"/>
      <c r="P364" s="114"/>
      <c r="Q364" s="114"/>
      <c r="R364" s="114"/>
      <c r="S364" s="114"/>
      <c r="T364" s="114"/>
      <c r="U364" s="114"/>
      <c r="V364" s="114"/>
      <c r="W364" s="114"/>
      <c r="X364" s="114"/>
      <c r="Y364" s="81"/>
      <c r="Z364" s="81"/>
      <c r="AA364" s="81"/>
      <c r="AB364" s="81"/>
      <c r="AC364" s="81"/>
    </row>
    <row r="365" spans="1:31" s="74" customFormat="1" ht="18" customHeight="1">
      <c r="A365" s="1"/>
      <c r="B365" s="1" t="s">
        <v>672</v>
      </c>
      <c r="C365" s="1"/>
      <c r="D365" s="1"/>
      <c r="E365" s="371"/>
      <c r="F365" s="371"/>
      <c r="G365" s="371"/>
      <c r="H365" s="371"/>
      <c r="I365" s="371"/>
      <c r="J365" s="176"/>
      <c r="K365" s="355"/>
      <c r="L365" s="355"/>
      <c r="M365" s="233"/>
      <c r="N365" s="114"/>
      <c r="O365" s="114"/>
      <c r="P365" s="114"/>
      <c r="Q365" s="114"/>
      <c r="R365" s="114"/>
      <c r="S365" s="114"/>
      <c r="T365" s="114"/>
      <c r="U365" s="114"/>
      <c r="V365" s="114"/>
      <c r="W365" s="114"/>
      <c r="X365" s="114"/>
      <c r="Y365" s="81"/>
      <c r="Z365" s="81"/>
      <c r="AA365" s="81"/>
      <c r="AB365" s="81"/>
      <c r="AC365" s="81"/>
    </row>
    <row r="366" spans="1:31" s="74" customFormat="1" ht="38.25" customHeight="1">
      <c r="A366" s="557"/>
      <c r="B366" s="557"/>
      <c r="C366" s="856"/>
      <c r="D366" s="857"/>
      <c r="E366" s="157" t="s">
        <v>673</v>
      </c>
      <c r="F366" s="855" t="s">
        <v>674</v>
      </c>
      <c r="G366" s="855"/>
      <c r="H366" s="855"/>
      <c r="I366" s="855"/>
      <c r="J366" s="855"/>
      <c r="K366" s="855"/>
      <c r="L366" s="855"/>
      <c r="M366" s="855"/>
      <c r="N366" s="557"/>
      <c r="O366" s="114"/>
      <c r="P366" s="114"/>
      <c r="Q366" s="114"/>
      <c r="R366" s="114"/>
      <c r="S366" s="114"/>
      <c r="T366" s="114"/>
      <c r="U366" s="114"/>
      <c r="V366" s="114"/>
      <c r="W366" s="114"/>
      <c r="X366" s="114"/>
      <c r="Y366" s="114"/>
      <c r="Z366" s="81"/>
      <c r="AA366" s="81"/>
      <c r="AB366" s="81"/>
      <c r="AC366" s="81"/>
    </row>
    <row r="367" spans="1:31" s="74" customFormat="1" ht="12.75" customHeight="1">
      <c r="A367" s="557"/>
      <c r="B367" s="557"/>
      <c r="C367" s="557"/>
      <c r="D367" s="557"/>
      <c r="E367" s="557"/>
      <c r="F367" s="557"/>
      <c r="G367" s="557"/>
      <c r="H367" s="557"/>
      <c r="I367" s="557"/>
      <c r="J367" s="557"/>
      <c r="K367" s="557"/>
      <c r="L367" s="557"/>
      <c r="M367" s="557"/>
      <c r="N367" s="114"/>
      <c r="O367" s="114"/>
      <c r="P367" s="114"/>
      <c r="Q367" s="114"/>
      <c r="R367" s="114"/>
      <c r="S367" s="114"/>
      <c r="T367" s="114"/>
      <c r="U367" s="114"/>
      <c r="V367" s="114"/>
      <c r="W367" s="114"/>
      <c r="X367" s="114"/>
      <c r="Y367" s="81"/>
      <c r="Z367" s="81"/>
      <c r="AA367" s="81"/>
      <c r="AB367" s="81"/>
    </row>
    <row r="368" spans="1:31" s="74" customFormat="1" ht="18" customHeight="1">
      <c r="B368" s="1" t="s">
        <v>675</v>
      </c>
      <c r="C368" s="1"/>
      <c r="D368" s="1"/>
      <c r="E368" s="1"/>
      <c r="F368" s="1"/>
      <c r="G368" s="1"/>
      <c r="H368" s="1"/>
      <c r="I368" s="1"/>
      <c r="J368" s="361"/>
      <c r="K368" s="361"/>
      <c r="L368" s="361"/>
      <c r="M368" s="356"/>
      <c r="N368" s="114"/>
      <c r="O368" s="114"/>
      <c r="P368" s="114"/>
      <c r="Q368" s="114"/>
      <c r="R368" s="114"/>
      <c r="S368" s="114"/>
      <c r="T368" s="114"/>
      <c r="U368" s="114"/>
      <c r="V368" s="114"/>
      <c r="W368" s="114"/>
      <c r="X368" s="114"/>
      <c r="Y368" s="81"/>
      <c r="Z368" s="81"/>
      <c r="AA368" s="81"/>
      <c r="AB368" s="81"/>
      <c r="AC368" s="81"/>
    </row>
    <row r="369" spans="1:30" s="74" customFormat="1" ht="38.25" customHeight="1">
      <c r="B369" s="82"/>
      <c r="C369" s="856"/>
      <c r="D369" s="857"/>
      <c r="E369" s="157" t="s">
        <v>673</v>
      </c>
      <c r="F369" s="82"/>
      <c r="G369" s="82"/>
      <c r="H369" s="556"/>
      <c r="I369" s="556"/>
      <c r="J369" s="556"/>
      <c r="K369" s="523"/>
      <c r="L369" s="150"/>
      <c r="M369" s="150"/>
      <c r="N369" s="398"/>
      <c r="O369" s="114"/>
      <c r="P369" s="114"/>
      <c r="Q369" s="114"/>
      <c r="R369" s="114"/>
      <c r="S369" s="114"/>
      <c r="T369" s="114"/>
      <c r="U369" s="114"/>
      <c r="V369" s="114"/>
      <c r="W369" s="114"/>
      <c r="X369" s="114"/>
      <c r="Y369" s="81"/>
      <c r="Z369" s="81"/>
      <c r="AA369" s="81"/>
      <c r="AB369" s="81"/>
      <c r="AC369" s="81"/>
      <c r="AD369" s="81"/>
    </row>
    <row r="370" spans="1:30" s="74" customFormat="1" ht="12" customHeight="1">
      <c r="B370" s="176"/>
      <c r="C370" s="176"/>
      <c r="D370" s="176"/>
      <c r="E370" s="176"/>
      <c r="F370" s="176"/>
      <c r="G370" s="176"/>
      <c r="H370" s="176"/>
      <c r="I370" s="176"/>
      <c r="J370" s="244"/>
      <c r="K370" s="244"/>
      <c r="L370" s="251"/>
      <c r="M370" s="251"/>
      <c r="N370" s="398"/>
      <c r="O370" s="114"/>
      <c r="P370" s="114"/>
      <c r="Q370" s="114"/>
      <c r="R370" s="114"/>
      <c r="S370" s="114"/>
      <c r="T370" s="114"/>
      <c r="U370" s="114"/>
      <c r="V370" s="114"/>
      <c r="W370" s="114"/>
      <c r="X370" s="114"/>
      <c r="Y370" s="81"/>
      <c r="Z370" s="81"/>
      <c r="AA370" s="81"/>
      <c r="AB370" s="81"/>
      <c r="AC370" s="81"/>
      <c r="AD370" s="81"/>
    </row>
    <row r="371" spans="1:30" s="74" customFormat="1" ht="9" customHeight="1">
      <c r="A371" s="31"/>
      <c r="B371" s="31"/>
      <c r="C371" s="31"/>
      <c r="D371" s="109"/>
      <c r="E371" s="109"/>
      <c r="F371" s="109"/>
      <c r="G371" s="109"/>
      <c r="H371" s="109"/>
      <c r="I371" s="31"/>
      <c r="J371" s="109"/>
      <c r="K371" s="37"/>
      <c r="L371" s="150"/>
      <c r="M371" s="150"/>
      <c r="N371" s="398"/>
      <c r="O371" s="114"/>
      <c r="P371" s="114"/>
      <c r="Q371" s="114"/>
      <c r="R371" s="114"/>
      <c r="S371" s="114"/>
      <c r="T371" s="114"/>
      <c r="U371" s="114"/>
      <c r="V371" s="114"/>
      <c r="W371" s="114"/>
      <c r="X371" s="114"/>
      <c r="Y371" s="81"/>
      <c r="Z371" s="81"/>
      <c r="AA371" s="81"/>
      <c r="AB371" s="81"/>
      <c r="AC371" s="81"/>
      <c r="AD371" s="81"/>
    </row>
    <row r="372" spans="1:30" s="74" customFormat="1" ht="20.100000000000001" customHeight="1">
      <c r="A372" s="31"/>
      <c r="B372" s="269" t="s">
        <v>400</v>
      </c>
      <c r="C372" s="147"/>
      <c r="D372" s="31"/>
      <c r="E372" s="229"/>
      <c r="F372" s="31"/>
      <c r="G372" s="31"/>
      <c r="H372" s="31"/>
      <c r="I372" s="24"/>
      <c r="J372" s="24"/>
      <c r="K372" s="31"/>
      <c r="L372" s="150"/>
      <c r="M372" s="150"/>
      <c r="N372" s="398"/>
      <c r="O372" s="114"/>
      <c r="P372" s="114"/>
      <c r="Q372" s="114"/>
      <c r="R372" s="114"/>
      <c r="S372" s="114"/>
      <c r="T372" s="114"/>
      <c r="U372" s="114"/>
      <c r="V372" s="114"/>
      <c r="W372" s="114"/>
      <c r="X372" s="114"/>
      <c r="Y372" s="81"/>
      <c r="Z372" s="81"/>
      <c r="AA372" s="81"/>
      <c r="AB372" s="81"/>
      <c r="AC372" s="81"/>
      <c r="AD372" s="81"/>
    </row>
    <row r="373" spans="1:30" s="74" customFormat="1" ht="9.75" customHeight="1">
      <c r="A373" s="31"/>
      <c r="B373" s="207"/>
      <c r="C373" s="147"/>
      <c r="D373" s="31"/>
      <c r="E373" s="229"/>
      <c r="F373" s="31"/>
      <c r="G373" s="31"/>
      <c r="H373" s="31"/>
      <c r="I373" s="24"/>
      <c r="J373" s="24"/>
      <c r="K373" s="31"/>
      <c r="L373" s="251"/>
      <c r="M373" s="251"/>
      <c r="N373" s="398"/>
      <c r="O373" s="114"/>
      <c r="P373" s="114"/>
      <c r="Q373" s="114"/>
      <c r="R373" s="114"/>
      <c r="S373" s="114"/>
      <c r="T373" s="114"/>
      <c r="U373" s="114"/>
      <c r="V373" s="114"/>
      <c r="W373" s="114"/>
      <c r="X373" s="114"/>
      <c r="Y373" s="81"/>
      <c r="Z373" s="81"/>
      <c r="AA373" s="81"/>
      <c r="AB373" s="81"/>
      <c r="AC373" s="81"/>
      <c r="AD373" s="81"/>
    </row>
    <row r="374" spans="1:30" s="74" customFormat="1" ht="17.25" customHeight="1">
      <c r="A374" s="25"/>
      <c r="B374" s="1" t="s">
        <v>308</v>
      </c>
      <c r="C374" s="24"/>
      <c r="D374" s="24"/>
      <c r="E374" s="24"/>
      <c r="F374" s="24"/>
      <c r="G374" s="24"/>
      <c r="H374" s="24"/>
      <c r="I374" s="24"/>
      <c r="J374" s="24"/>
      <c r="K374" s="254"/>
      <c r="L374" s="251"/>
      <c r="M374" s="251"/>
      <c r="N374" s="398"/>
      <c r="O374" s="114"/>
      <c r="P374" s="114"/>
      <c r="Q374" s="114"/>
      <c r="R374" s="114"/>
      <c r="S374" s="114"/>
      <c r="T374" s="114"/>
      <c r="U374" s="114"/>
      <c r="V374" s="114"/>
      <c r="W374" s="114"/>
      <c r="X374" s="114"/>
      <c r="Y374" s="81"/>
      <c r="Z374" s="81"/>
      <c r="AA374" s="81"/>
      <c r="AB374" s="81"/>
      <c r="AC374" s="81"/>
      <c r="AD374" s="81"/>
    </row>
    <row r="375" spans="1:30" s="74" customFormat="1" ht="24.75" customHeight="1">
      <c r="A375" s="25"/>
      <c r="B375" s="252"/>
      <c r="C375" s="187"/>
      <c r="D375" s="188"/>
      <c r="E375" s="110"/>
      <c r="F375" s="94"/>
      <c r="G375" s="94"/>
      <c r="H375" s="94"/>
      <c r="I375" s="189"/>
      <c r="J375" s="190"/>
      <c r="K375" s="254"/>
      <c r="L375" s="251"/>
      <c r="M375" s="251"/>
      <c r="N375" s="398"/>
      <c r="O375" s="114"/>
      <c r="P375" s="114"/>
      <c r="Q375" s="114"/>
      <c r="R375" s="114"/>
      <c r="S375" s="114"/>
      <c r="T375" s="114"/>
      <c r="U375" s="114"/>
      <c r="V375" s="114"/>
      <c r="W375" s="114"/>
      <c r="X375" s="114"/>
      <c r="Y375" s="81"/>
      <c r="Z375" s="81"/>
      <c r="AA375" s="81"/>
      <c r="AB375" s="81"/>
      <c r="AC375" s="81"/>
      <c r="AD375" s="81"/>
    </row>
    <row r="376" spans="1:30" s="74" customFormat="1" ht="15" customHeight="1">
      <c r="A376" s="31"/>
      <c r="B376" s="31"/>
      <c r="C376" s="24"/>
      <c r="D376" s="24"/>
      <c r="E376" s="24"/>
      <c r="F376" s="24"/>
      <c r="G376" s="24"/>
      <c r="H376" s="24"/>
      <c r="I376" s="24"/>
      <c r="J376" s="24"/>
      <c r="K376" s="31"/>
      <c r="L376" s="251"/>
      <c r="M376" s="251"/>
      <c r="N376" s="398"/>
      <c r="O376" s="114"/>
      <c r="P376" s="114"/>
      <c r="Q376" s="114"/>
      <c r="R376" s="114"/>
      <c r="S376" s="114"/>
      <c r="T376" s="114"/>
      <c r="U376" s="114"/>
      <c r="V376" s="114"/>
      <c r="W376" s="114"/>
      <c r="X376" s="114"/>
      <c r="Y376" s="81"/>
      <c r="Z376" s="81"/>
      <c r="AA376" s="81"/>
      <c r="AB376" s="81"/>
      <c r="AC376" s="81"/>
      <c r="AD376" s="81"/>
    </row>
    <row r="377" spans="1:30" s="74" customFormat="1" ht="17.25" customHeight="1" thickBot="1">
      <c r="A377" s="25"/>
      <c r="B377" s="563" t="s">
        <v>678</v>
      </c>
      <c r="C377" s="24"/>
      <c r="D377" s="24"/>
      <c r="E377" s="24"/>
      <c r="F377" s="24"/>
      <c r="G377" s="24"/>
      <c r="H377" s="24"/>
      <c r="I377" s="24"/>
      <c r="J377" s="24"/>
      <c r="K377" s="254"/>
      <c r="L377" s="251"/>
      <c r="M377" s="251"/>
      <c r="N377" s="398"/>
      <c r="O377" s="114"/>
      <c r="P377" s="114"/>
      <c r="Q377" s="114"/>
      <c r="R377" s="114"/>
      <c r="S377" s="114"/>
      <c r="T377" s="114"/>
      <c r="U377" s="114"/>
      <c r="V377" s="114"/>
      <c r="W377" s="114"/>
      <c r="X377" s="114"/>
      <c r="Y377" s="81"/>
      <c r="Z377" s="81"/>
      <c r="AA377" s="81"/>
      <c r="AB377" s="81"/>
      <c r="AC377" s="81"/>
      <c r="AD377" s="81"/>
    </row>
    <row r="378" spans="1:30" s="74" customFormat="1" ht="24.75" customHeight="1" thickBot="1">
      <c r="A378" s="25"/>
      <c r="B378" s="230"/>
      <c r="C378" s="231"/>
      <c r="D378" s="231"/>
      <c r="E378" s="231"/>
      <c r="F378" s="231"/>
      <c r="G378" s="231"/>
      <c r="H378" s="341"/>
      <c r="I378" s="738" t="s">
        <v>414</v>
      </c>
      <c r="J378" s="738"/>
      <c r="K378" s="739"/>
      <c r="L378" s="516"/>
      <c r="M378" s="251"/>
      <c r="N378" s="398"/>
      <c r="O378" s="114"/>
      <c r="P378" s="114"/>
      <c r="Q378" s="114"/>
      <c r="R378" s="114"/>
      <c r="S378" s="114"/>
      <c r="T378" s="114"/>
      <c r="U378" s="114"/>
      <c r="V378" s="114"/>
      <c r="W378" s="114"/>
      <c r="X378" s="114"/>
      <c r="Y378" s="81"/>
      <c r="Z378" s="81"/>
      <c r="AA378" s="81"/>
      <c r="AB378" s="81"/>
      <c r="AC378" s="81"/>
      <c r="AD378" s="81"/>
    </row>
    <row r="379" spans="1:30" s="74" customFormat="1" ht="15" customHeight="1">
      <c r="A379" s="31"/>
      <c r="B379" s="31"/>
      <c r="C379" s="24"/>
      <c r="D379" s="24"/>
      <c r="E379" s="24"/>
      <c r="F379" s="24"/>
      <c r="G379" s="24"/>
      <c r="H379" s="24"/>
      <c r="I379" s="24"/>
      <c r="J379" s="24"/>
      <c r="K379" s="31"/>
      <c r="L379" s="251"/>
      <c r="M379" s="251"/>
      <c r="N379" s="398"/>
      <c r="O379" s="114"/>
      <c r="P379" s="114"/>
      <c r="Q379" s="114"/>
      <c r="R379" s="114"/>
      <c r="S379" s="114"/>
      <c r="T379" s="114"/>
      <c r="U379" s="114"/>
      <c r="V379" s="114"/>
      <c r="W379" s="114"/>
      <c r="X379" s="114"/>
      <c r="Y379" s="81"/>
      <c r="Z379" s="81"/>
      <c r="AA379" s="81"/>
      <c r="AB379" s="81"/>
      <c r="AC379" s="81"/>
      <c r="AD379" s="81"/>
    </row>
    <row r="380" spans="1:30" s="74" customFormat="1" ht="17.25" customHeight="1">
      <c r="A380" s="25"/>
      <c r="B380" s="1" t="s">
        <v>679</v>
      </c>
      <c r="C380" s="24"/>
      <c r="D380" s="24"/>
      <c r="E380" s="24"/>
      <c r="F380" s="24"/>
      <c r="G380" s="24"/>
      <c r="H380" s="24"/>
      <c r="I380" s="24"/>
      <c r="J380" s="24"/>
      <c r="K380" s="254"/>
      <c r="L380" s="251"/>
      <c r="M380" s="251"/>
      <c r="N380" s="398"/>
      <c r="O380" s="114"/>
      <c r="P380" s="114"/>
      <c r="Q380" s="114"/>
      <c r="R380" s="114"/>
      <c r="S380" s="114"/>
      <c r="T380" s="114"/>
      <c r="U380" s="114"/>
      <c r="V380" s="114"/>
      <c r="W380" s="114"/>
      <c r="X380" s="114"/>
      <c r="Y380" s="81"/>
      <c r="Z380" s="81"/>
      <c r="AA380" s="81"/>
      <c r="AB380" s="81"/>
      <c r="AC380" s="81"/>
      <c r="AD380" s="81"/>
    </row>
    <row r="381" spans="1:30" s="74" customFormat="1" ht="24.75" customHeight="1">
      <c r="A381" s="25"/>
      <c r="B381" s="252"/>
      <c r="C381" s="187"/>
      <c r="D381" s="188"/>
      <c r="E381" s="110"/>
      <c r="F381" s="94"/>
      <c r="G381" s="94"/>
      <c r="H381" s="94"/>
      <c r="I381" s="189"/>
      <c r="J381" s="342"/>
      <c r="K381" s="254"/>
      <c r="L381" s="251"/>
      <c r="M381" s="251"/>
      <c r="N381" s="398"/>
      <c r="O381" s="114"/>
      <c r="P381" s="114"/>
      <c r="Q381" s="114"/>
      <c r="R381" s="114"/>
      <c r="S381" s="114"/>
      <c r="T381" s="114"/>
      <c r="U381" s="114"/>
      <c r="V381" s="114"/>
      <c r="W381" s="114"/>
      <c r="X381" s="114"/>
      <c r="Y381" s="81"/>
      <c r="Z381" s="81"/>
      <c r="AA381" s="81"/>
      <c r="AB381" s="81"/>
      <c r="AC381" s="81"/>
      <c r="AD381" s="81"/>
    </row>
    <row r="382" spans="1:30" s="74" customFormat="1" ht="15" customHeight="1">
      <c r="A382" s="31"/>
      <c r="B382" s="31"/>
      <c r="C382" s="24"/>
      <c r="D382" s="24"/>
      <c r="E382" s="24"/>
      <c r="F382" s="24"/>
      <c r="G382" s="24"/>
      <c r="H382" s="24"/>
      <c r="I382" s="24"/>
      <c r="J382" s="24"/>
      <c r="K382" s="31"/>
      <c r="L382" s="251"/>
      <c r="M382" s="251"/>
      <c r="N382" s="398"/>
      <c r="O382" s="114"/>
      <c r="P382" s="114"/>
      <c r="Q382" s="114"/>
      <c r="R382" s="114"/>
      <c r="S382" s="114"/>
      <c r="T382" s="114"/>
      <c r="U382" s="114"/>
      <c r="V382" s="114"/>
      <c r="W382" s="114"/>
      <c r="X382" s="114"/>
      <c r="Y382" s="81"/>
      <c r="Z382" s="81"/>
      <c r="AA382" s="81"/>
      <c r="AB382" s="81"/>
      <c r="AC382" s="81"/>
      <c r="AD382" s="81"/>
    </row>
    <row r="383" spans="1:30" s="74" customFormat="1" ht="17.25" customHeight="1" thickBot="1">
      <c r="A383" s="25"/>
      <c r="B383" s="563" t="s">
        <v>680</v>
      </c>
      <c r="C383" s="24"/>
      <c r="D383" s="239"/>
      <c r="E383" s="239"/>
      <c r="F383" s="239"/>
      <c r="G383" s="239"/>
      <c r="H383" s="239"/>
      <c r="I383" s="239"/>
      <c r="J383" s="24"/>
      <c r="K383" s="254"/>
      <c r="L383" s="251"/>
      <c r="M383" s="251"/>
      <c r="N383" s="398"/>
      <c r="O383" s="114"/>
      <c r="P383" s="114"/>
      <c r="Q383" s="114"/>
      <c r="R383" s="114"/>
      <c r="S383" s="114"/>
      <c r="T383" s="114"/>
      <c r="U383" s="114"/>
      <c r="V383" s="114"/>
      <c r="W383" s="114"/>
      <c r="X383" s="114"/>
      <c r="Y383" s="81"/>
      <c r="Z383" s="81"/>
      <c r="AA383" s="81"/>
      <c r="AB383" s="81"/>
      <c r="AC383" s="81"/>
      <c r="AD383" s="81"/>
    </row>
    <row r="384" spans="1:30" s="74" customFormat="1" ht="24.75" customHeight="1" thickBot="1">
      <c r="A384" s="31"/>
      <c r="B384" s="230"/>
      <c r="C384" s="231"/>
      <c r="D384" s="231"/>
      <c r="E384" s="231"/>
      <c r="F384" s="231"/>
      <c r="G384" s="231"/>
      <c r="H384" s="341"/>
      <c r="I384" s="738" t="s">
        <v>414</v>
      </c>
      <c r="J384" s="738"/>
      <c r="K384" s="739"/>
      <c r="L384" s="251"/>
      <c r="M384" s="251"/>
      <c r="N384" s="398"/>
      <c r="O384" s="114"/>
      <c r="P384" s="114"/>
      <c r="Q384" s="114"/>
      <c r="R384" s="114"/>
      <c r="S384" s="114"/>
      <c r="T384" s="114"/>
      <c r="U384" s="114"/>
      <c r="V384" s="114"/>
      <c r="W384" s="114"/>
      <c r="X384" s="114"/>
      <c r="Y384" s="81"/>
      <c r="Z384" s="81"/>
      <c r="AA384" s="81"/>
      <c r="AB384" s="81"/>
      <c r="AC384" s="81"/>
      <c r="AD384" s="81"/>
    </row>
    <row r="385" spans="1:31" s="74" customFormat="1" ht="15" customHeight="1">
      <c r="A385" s="31"/>
      <c r="B385" s="31"/>
      <c r="C385" s="24"/>
      <c r="D385" s="24"/>
      <c r="E385" s="24"/>
      <c r="F385" s="24"/>
      <c r="G385" s="24"/>
      <c r="H385" s="24"/>
      <c r="I385" s="24"/>
      <c r="J385" s="24"/>
      <c r="K385" s="31"/>
      <c r="L385" s="251"/>
      <c r="M385" s="251"/>
      <c r="N385" s="398"/>
      <c r="O385" s="114"/>
      <c r="P385" s="114"/>
      <c r="Q385" s="114"/>
      <c r="R385" s="114"/>
      <c r="S385" s="114"/>
      <c r="T385" s="114"/>
      <c r="U385" s="114"/>
      <c r="V385" s="114"/>
      <c r="W385" s="114"/>
      <c r="X385" s="114"/>
      <c r="Y385" s="81"/>
      <c r="Z385" s="81"/>
      <c r="AA385" s="81"/>
      <c r="AB385" s="81"/>
      <c r="AC385" s="81"/>
      <c r="AD385" s="81"/>
    </row>
    <row r="386" spans="1:31" s="74" customFormat="1" ht="17.25" customHeight="1" thickBot="1">
      <c r="A386" s="25"/>
      <c r="B386" s="563" t="s">
        <v>681</v>
      </c>
      <c r="C386" s="24"/>
      <c r="D386" s="24"/>
      <c r="E386" s="24"/>
      <c r="F386" s="24"/>
      <c r="G386" s="24"/>
      <c r="H386" s="24"/>
      <c r="I386" s="24"/>
      <c r="J386" s="24"/>
      <c r="K386" s="254"/>
      <c r="L386" s="251"/>
      <c r="M386" s="251"/>
      <c r="N386" s="398"/>
      <c r="O386" s="114"/>
      <c r="P386" s="114"/>
      <c r="Q386" s="114"/>
      <c r="R386" s="114"/>
      <c r="S386" s="114"/>
      <c r="T386" s="114"/>
      <c r="U386" s="114"/>
      <c r="V386" s="114"/>
      <c r="W386" s="114"/>
      <c r="X386" s="114"/>
      <c r="Y386" s="81"/>
      <c r="Z386" s="81"/>
      <c r="AA386" s="81"/>
      <c r="AB386" s="81"/>
      <c r="AC386" s="81"/>
      <c r="AD386" s="81"/>
    </row>
    <row r="387" spans="1:31" s="74" customFormat="1" ht="24.75" customHeight="1" thickBot="1">
      <c r="A387" s="25"/>
      <c r="B387" s="230"/>
      <c r="C387" s="231"/>
      <c r="D387" s="231"/>
      <c r="E387" s="231"/>
      <c r="F387" s="231"/>
      <c r="G387" s="231"/>
      <c r="H387" s="341"/>
      <c r="I387" s="738" t="s">
        <v>415</v>
      </c>
      <c r="J387" s="738"/>
      <c r="K387" s="739"/>
      <c r="L387" s="251"/>
      <c r="M387" s="251"/>
      <c r="N387" s="398"/>
      <c r="O387" s="114"/>
      <c r="P387" s="114"/>
      <c r="Q387" s="114"/>
      <c r="R387" s="114"/>
      <c r="S387" s="114"/>
      <c r="T387" s="114"/>
      <c r="U387" s="114"/>
      <c r="V387" s="114"/>
      <c r="W387" s="114"/>
      <c r="X387" s="114"/>
      <c r="Y387" s="81"/>
      <c r="Z387" s="81"/>
      <c r="AA387" s="81"/>
      <c r="AB387" s="81"/>
      <c r="AC387" s="81"/>
      <c r="AD387" s="81"/>
    </row>
    <row r="388" spans="1:31" s="111" customFormat="1" ht="12.75" customHeight="1">
      <c r="A388" s="60"/>
      <c r="B388" s="344"/>
      <c r="C388" s="344"/>
      <c r="D388" s="344"/>
      <c r="E388" s="344"/>
      <c r="F388" s="344"/>
      <c r="G388" s="344"/>
      <c r="H388" s="345"/>
      <c r="I388" s="346"/>
      <c r="J388" s="346"/>
      <c r="K388" s="346"/>
      <c r="L388" s="124"/>
      <c r="M388" s="124"/>
      <c r="N388" s="398"/>
      <c r="O388" s="114"/>
      <c r="P388" s="114"/>
      <c r="Q388" s="115"/>
      <c r="R388" s="115"/>
      <c r="S388" s="115"/>
      <c r="T388" s="115"/>
      <c r="U388" s="115"/>
      <c r="V388" s="115"/>
      <c r="W388" s="115"/>
      <c r="X388" s="115"/>
      <c r="Y388" s="347"/>
      <c r="Z388" s="347"/>
      <c r="AA388" s="347"/>
      <c r="AB388" s="347"/>
      <c r="AC388" s="347"/>
      <c r="AD388" s="347"/>
    </row>
    <row r="389" spans="1:31" s="111" customFormat="1" ht="7.5" customHeight="1">
      <c r="B389" s="392"/>
      <c r="C389" s="392"/>
      <c r="D389" s="392"/>
      <c r="E389" s="392"/>
      <c r="F389" s="392"/>
      <c r="G389" s="392"/>
      <c r="K389" s="362"/>
      <c r="L389" s="124"/>
      <c r="M389" s="124"/>
      <c r="N389" s="124"/>
      <c r="O389" s="115"/>
      <c r="P389" s="115"/>
      <c r="Q389" s="115"/>
      <c r="R389" s="115"/>
      <c r="S389" s="115"/>
      <c r="T389" s="115"/>
      <c r="U389" s="115"/>
      <c r="V389" s="115"/>
      <c r="W389" s="115"/>
      <c r="X389" s="115"/>
      <c r="Y389" s="347"/>
      <c r="Z389" s="347"/>
      <c r="AA389" s="347"/>
      <c r="AB389" s="347"/>
      <c r="AC389" s="347"/>
      <c r="AD389" s="347"/>
    </row>
    <row r="390" spans="1:31" s="111" customFormat="1" ht="7.5" customHeight="1">
      <c r="B390" s="392"/>
      <c r="C390" s="392"/>
      <c r="D390" s="392"/>
      <c r="E390" s="392"/>
      <c r="F390" s="392"/>
      <c r="G390" s="392"/>
      <c r="K390" s="401"/>
      <c r="L390" s="509"/>
      <c r="M390" s="509"/>
      <c r="N390" s="509"/>
      <c r="O390" s="115"/>
      <c r="P390" s="115"/>
      <c r="Q390" s="115"/>
      <c r="R390" s="115"/>
      <c r="S390" s="115"/>
      <c r="T390" s="115"/>
      <c r="U390" s="115"/>
      <c r="V390" s="115"/>
      <c r="W390" s="115"/>
      <c r="X390" s="115"/>
      <c r="Y390" s="347"/>
      <c r="Z390" s="347"/>
      <c r="AA390" s="347"/>
      <c r="AB390" s="347"/>
      <c r="AC390" s="347"/>
      <c r="AD390" s="347"/>
    </row>
    <row r="391" spans="1:31" s="111" customFormat="1" ht="25.5" customHeight="1">
      <c r="B391" s="513" t="s">
        <v>617</v>
      </c>
      <c r="C391" s="392"/>
      <c r="D391" s="392"/>
      <c r="E391" s="392"/>
      <c r="F391" s="392"/>
      <c r="G391" s="392"/>
      <c r="K391" s="401"/>
      <c r="L391" s="124"/>
      <c r="M391" s="124"/>
      <c r="N391" s="124"/>
      <c r="O391" s="115"/>
      <c r="P391" s="115"/>
      <c r="Q391" s="115"/>
      <c r="R391" s="115"/>
      <c r="S391" s="115"/>
      <c r="T391" s="115"/>
      <c r="U391" s="115"/>
      <c r="V391" s="115"/>
      <c r="W391" s="115"/>
      <c r="X391" s="115"/>
      <c r="Y391" s="347"/>
      <c r="Z391" s="347"/>
      <c r="AA391" s="347"/>
      <c r="AB391" s="347"/>
      <c r="AC391" s="347"/>
      <c r="AD391" s="347"/>
    </row>
    <row r="392" spans="1:31" s="111" customFormat="1" ht="59.25" customHeight="1">
      <c r="B392" s="858" t="s">
        <v>676</v>
      </c>
      <c r="C392" s="858"/>
      <c r="D392" s="858"/>
      <c r="E392" s="858"/>
      <c r="F392" s="858"/>
      <c r="G392" s="858"/>
      <c r="H392" s="858"/>
      <c r="I392" s="858"/>
      <c r="J392" s="858"/>
      <c r="K392" s="858"/>
      <c r="L392" s="412"/>
      <c r="M392" s="124"/>
      <c r="N392" s="124"/>
      <c r="O392" s="115"/>
      <c r="P392" s="115"/>
      <c r="Q392" s="115"/>
      <c r="R392" s="115"/>
      <c r="S392" s="115"/>
      <c r="T392" s="115"/>
      <c r="U392" s="115"/>
      <c r="V392" s="115"/>
      <c r="W392" s="115"/>
      <c r="X392" s="115"/>
      <c r="Y392" s="347"/>
      <c r="Z392" s="347"/>
      <c r="AA392" s="347"/>
      <c r="AB392" s="347"/>
      <c r="AC392" s="347"/>
      <c r="AD392" s="347"/>
    </row>
    <row r="393" spans="1:31" s="111" customFormat="1" ht="18" customHeight="1">
      <c r="B393" s="859"/>
      <c r="C393" s="860"/>
      <c r="D393" s="860"/>
      <c r="E393" s="860"/>
      <c r="F393" s="860"/>
      <c r="G393" s="860"/>
      <c r="H393" s="860"/>
      <c r="I393" s="860"/>
      <c r="J393" s="860"/>
      <c r="K393" s="861"/>
      <c r="L393" s="414"/>
      <c r="M393" s="124"/>
      <c r="N393" s="124"/>
      <c r="O393" s="115"/>
      <c r="P393" s="115"/>
      <c r="Q393" s="115"/>
      <c r="R393" s="115"/>
      <c r="S393" s="115"/>
      <c r="T393" s="115"/>
      <c r="U393" s="115"/>
      <c r="V393" s="115"/>
      <c r="W393" s="115"/>
      <c r="X393" s="115"/>
      <c r="Y393" s="347"/>
      <c r="Z393" s="347"/>
      <c r="AA393" s="347"/>
      <c r="AB393" s="347"/>
      <c r="AC393" s="347"/>
      <c r="AD393" s="347"/>
    </row>
    <row r="394" spans="1:31" s="111" customFormat="1" ht="18" customHeight="1">
      <c r="B394" s="862"/>
      <c r="C394" s="863"/>
      <c r="D394" s="863"/>
      <c r="E394" s="863"/>
      <c r="F394" s="863"/>
      <c r="G394" s="863"/>
      <c r="H394" s="863"/>
      <c r="I394" s="863"/>
      <c r="J394" s="863"/>
      <c r="K394" s="864"/>
      <c r="L394" s="414"/>
      <c r="M394" s="124"/>
      <c r="N394" s="124"/>
      <c r="O394" s="115"/>
      <c r="P394" s="115"/>
      <c r="Q394" s="115"/>
      <c r="R394" s="115"/>
      <c r="S394" s="115"/>
      <c r="T394" s="115"/>
      <c r="U394" s="115"/>
      <c r="V394" s="115"/>
      <c r="W394" s="115"/>
      <c r="X394" s="115"/>
      <c r="Y394" s="347"/>
      <c r="Z394" s="347"/>
      <c r="AA394" s="347"/>
      <c r="AB394" s="347"/>
      <c r="AC394" s="347"/>
      <c r="AD394" s="347"/>
    </row>
    <row r="395" spans="1:31" s="111" customFormat="1" ht="18" customHeight="1">
      <c r="B395" s="862"/>
      <c r="C395" s="863"/>
      <c r="D395" s="863"/>
      <c r="E395" s="863"/>
      <c r="F395" s="863"/>
      <c r="G395" s="863"/>
      <c r="H395" s="863"/>
      <c r="I395" s="863"/>
      <c r="J395" s="863"/>
      <c r="K395" s="864"/>
      <c r="L395" s="124"/>
      <c r="M395" s="124"/>
      <c r="N395" s="124"/>
      <c r="O395" s="115"/>
      <c r="P395" s="115"/>
      <c r="Q395" s="115"/>
      <c r="R395" s="115"/>
      <c r="S395" s="115"/>
      <c r="T395" s="115"/>
      <c r="U395" s="115"/>
      <c r="V395" s="115"/>
      <c r="W395" s="115"/>
      <c r="X395" s="115"/>
      <c r="Y395" s="347"/>
      <c r="Z395" s="347"/>
      <c r="AA395" s="347"/>
      <c r="AB395" s="347"/>
      <c r="AC395" s="347"/>
      <c r="AD395" s="347"/>
    </row>
    <row r="396" spans="1:31" s="111" customFormat="1" ht="18" customHeight="1">
      <c r="B396" s="862"/>
      <c r="C396" s="863"/>
      <c r="D396" s="863"/>
      <c r="E396" s="863"/>
      <c r="F396" s="863"/>
      <c r="G396" s="863"/>
      <c r="H396" s="863"/>
      <c r="I396" s="863"/>
      <c r="J396" s="863"/>
      <c r="K396" s="864"/>
      <c r="L396" s="124"/>
      <c r="M396" s="124"/>
      <c r="N396" s="124"/>
      <c r="O396" s="115"/>
      <c r="P396" s="115"/>
      <c r="Q396" s="115"/>
      <c r="R396" s="115"/>
      <c r="S396" s="115"/>
      <c r="T396" s="115"/>
      <c r="U396" s="115"/>
      <c r="V396" s="115"/>
      <c r="W396" s="115"/>
      <c r="X396" s="115"/>
      <c r="Y396" s="347"/>
      <c r="Z396" s="347"/>
      <c r="AA396" s="347"/>
      <c r="AB396" s="347"/>
      <c r="AC396" s="347"/>
      <c r="AD396" s="347"/>
    </row>
    <row r="397" spans="1:31" s="111" customFormat="1" ht="18" customHeight="1">
      <c r="B397" s="865"/>
      <c r="C397" s="866"/>
      <c r="D397" s="866"/>
      <c r="E397" s="866"/>
      <c r="F397" s="866"/>
      <c r="G397" s="866"/>
      <c r="H397" s="866"/>
      <c r="I397" s="866"/>
      <c r="J397" s="866"/>
      <c r="K397" s="867"/>
      <c r="L397" s="124"/>
      <c r="M397" s="124"/>
      <c r="N397" s="124"/>
      <c r="O397" s="115"/>
      <c r="P397" s="115"/>
      <c r="Q397" s="115"/>
      <c r="R397" s="115"/>
      <c r="S397" s="115"/>
      <c r="T397" s="115"/>
      <c r="U397" s="115"/>
      <c r="V397" s="115"/>
      <c r="W397" s="115"/>
      <c r="X397" s="115"/>
      <c r="Y397" s="347"/>
      <c r="Z397" s="347"/>
      <c r="AA397" s="347"/>
      <c r="AB397" s="347"/>
      <c r="AC397" s="347"/>
      <c r="AD397" s="347"/>
    </row>
    <row r="398" spans="1:31" s="111" customFormat="1" ht="10.5" customHeight="1">
      <c r="B398" s="415"/>
      <c r="C398" s="415"/>
      <c r="D398" s="415"/>
      <c r="E398" s="415"/>
      <c r="F398" s="415"/>
      <c r="G398" s="415"/>
      <c r="H398" s="415"/>
      <c r="I398" s="415"/>
      <c r="J398" s="415"/>
      <c r="K398" s="413"/>
      <c r="L398" s="124"/>
      <c r="M398" s="124"/>
      <c r="N398" s="124"/>
      <c r="O398" s="115"/>
      <c r="P398" s="115"/>
      <c r="Q398" s="115"/>
      <c r="R398" s="115"/>
      <c r="S398" s="115"/>
      <c r="T398" s="115"/>
      <c r="U398" s="115"/>
      <c r="V398" s="115"/>
      <c r="W398" s="115"/>
      <c r="X398" s="115"/>
      <c r="Y398" s="347"/>
      <c r="Z398" s="347"/>
      <c r="AA398" s="347"/>
      <c r="AB398" s="347"/>
      <c r="AC398" s="347"/>
      <c r="AD398" s="347"/>
    </row>
    <row r="399" spans="1:31" s="31" customFormat="1" ht="30" customHeight="1">
      <c r="B399" s="559" t="s">
        <v>677</v>
      </c>
      <c r="C399" s="558"/>
      <c r="D399" s="558"/>
      <c r="E399" s="558"/>
      <c r="F399" s="558"/>
      <c r="G399" s="558"/>
      <c r="H399" s="558"/>
      <c r="I399" s="558"/>
      <c r="J399" s="558"/>
      <c r="K399" s="401"/>
      <c r="L399" s="400"/>
      <c r="M399" s="398"/>
      <c r="N399" s="398"/>
      <c r="O399" s="398"/>
      <c r="P399" s="114"/>
      <c r="Q399" s="114"/>
      <c r="R399" s="114"/>
      <c r="S399" s="114"/>
      <c r="T399" s="114"/>
      <c r="U399" s="114"/>
      <c r="V399" s="114"/>
      <c r="W399" s="114"/>
      <c r="X399" s="114"/>
      <c r="Y399" s="34"/>
      <c r="Z399" s="34"/>
      <c r="AA399" s="34"/>
      <c r="AB399" s="34"/>
      <c r="AC399" s="34"/>
      <c r="AD399" s="34"/>
      <c r="AE399" s="34"/>
    </row>
    <row r="400" spans="1:31" s="31" customFormat="1" ht="20.100000000000001" customHeight="1">
      <c r="B400" s="111"/>
      <c r="C400" s="143"/>
      <c r="D400" s="143"/>
      <c r="E400" s="143"/>
      <c r="F400" s="143"/>
      <c r="G400" s="143"/>
      <c r="H400" s="143"/>
      <c r="I400" s="143"/>
      <c r="J400" s="143"/>
      <c r="K400" s="143"/>
      <c r="L400" s="400"/>
      <c r="M400" s="398"/>
      <c r="N400" s="398"/>
      <c r="O400" s="398"/>
      <c r="P400" s="114"/>
      <c r="Q400" s="114"/>
      <c r="R400" s="114"/>
      <c r="S400" s="114"/>
      <c r="T400" s="114"/>
      <c r="U400" s="114"/>
      <c r="V400" s="114"/>
      <c r="W400" s="114"/>
      <c r="X400" s="114"/>
      <c r="Y400" s="34"/>
      <c r="Z400" s="34"/>
      <c r="AA400" s="34"/>
      <c r="AB400" s="34"/>
      <c r="AC400" s="34"/>
      <c r="AD400" s="34"/>
      <c r="AE400" s="34"/>
    </row>
    <row r="401" spans="2:31" s="31" customFormat="1" ht="20.100000000000001" customHeight="1">
      <c r="B401" s="74"/>
      <c r="C401" s="112"/>
      <c r="D401" s="112"/>
      <c r="E401" s="112"/>
      <c r="F401" s="112"/>
      <c r="G401" s="112"/>
      <c r="H401" s="112"/>
      <c r="I401" s="112"/>
      <c r="J401" s="112"/>
      <c r="K401" s="112"/>
      <c r="L401" s="400"/>
      <c r="M401" s="398"/>
      <c r="N401" s="398"/>
      <c r="O401" s="398"/>
      <c r="P401" s="114"/>
      <c r="Q401" s="114"/>
      <c r="R401" s="114"/>
      <c r="S401" s="114"/>
      <c r="T401" s="114"/>
      <c r="U401" s="114"/>
      <c r="V401" s="114"/>
      <c r="W401" s="114"/>
      <c r="X401" s="114"/>
      <c r="Y401" s="34"/>
      <c r="Z401" s="34"/>
      <c r="AA401" s="34"/>
      <c r="AB401" s="34"/>
      <c r="AC401" s="34"/>
      <c r="AD401" s="34"/>
      <c r="AE401" s="34"/>
    </row>
    <row r="402" spans="2:31" s="31" customFormat="1" ht="20.100000000000001" customHeight="1">
      <c r="B402" s="74"/>
      <c r="C402" s="112"/>
      <c r="D402" s="112"/>
      <c r="E402" s="112"/>
      <c r="F402" s="112"/>
      <c r="G402" s="112"/>
      <c r="H402" s="112"/>
      <c r="I402" s="112"/>
      <c r="J402" s="112"/>
      <c r="K402" s="112"/>
      <c r="L402" s="400"/>
      <c r="M402" s="398"/>
      <c r="N402" s="398"/>
      <c r="O402" s="398"/>
      <c r="P402" s="114"/>
      <c r="Q402" s="114"/>
      <c r="R402" s="114"/>
      <c r="S402" s="114"/>
      <c r="T402" s="114"/>
      <c r="U402" s="114"/>
      <c r="V402" s="114"/>
      <c r="W402" s="114"/>
      <c r="X402" s="114"/>
      <c r="Y402" s="34"/>
      <c r="Z402" s="34"/>
      <c r="AA402" s="34"/>
      <c r="AB402" s="34"/>
      <c r="AC402" s="34"/>
      <c r="AD402" s="34"/>
      <c r="AE402" s="34"/>
    </row>
    <row r="403" spans="2:31" s="31" customFormat="1" ht="20.100000000000001" customHeight="1">
      <c r="C403" s="82"/>
      <c r="D403" s="82"/>
      <c r="E403" s="82"/>
      <c r="F403" s="82"/>
      <c r="G403" s="82"/>
      <c r="H403" s="82"/>
      <c r="I403" s="82"/>
      <c r="J403" s="82"/>
      <c r="K403" s="82"/>
      <c r="L403" s="400"/>
      <c r="M403" s="398"/>
      <c r="N403" s="398"/>
      <c r="O403" s="398"/>
      <c r="P403" s="114"/>
      <c r="Q403" s="114"/>
      <c r="R403" s="114"/>
      <c r="S403" s="114"/>
      <c r="T403" s="114"/>
      <c r="U403" s="114"/>
      <c r="V403" s="114"/>
      <c r="W403" s="114"/>
      <c r="X403" s="114"/>
      <c r="Y403" s="34"/>
      <c r="Z403" s="34"/>
      <c r="AA403" s="34"/>
      <c r="AB403" s="34"/>
      <c r="AC403" s="34"/>
      <c r="AD403" s="34"/>
      <c r="AE403" s="34"/>
    </row>
    <row r="404" spans="2:31" s="31" customFormat="1" ht="20.100000000000001" customHeight="1">
      <c r="C404" s="82"/>
      <c r="D404" s="82"/>
      <c r="E404" s="82"/>
      <c r="F404" s="82"/>
      <c r="G404" s="82"/>
      <c r="H404" s="82"/>
      <c r="I404" s="82"/>
      <c r="J404" s="82"/>
      <c r="K404" s="82"/>
      <c r="L404" s="400"/>
      <c r="M404" s="398"/>
      <c r="N404" s="398"/>
      <c r="O404" s="398"/>
      <c r="P404" s="114"/>
      <c r="Q404" s="114"/>
      <c r="R404" s="114"/>
      <c r="S404" s="114"/>
      <c r="T404" s="114"/>
      <c r="U404" s="114"/>
      <c r="V404" s="114"/>
      <c r="W404" s="114"/>
      <c r="X404" s="114"/>
      <c r="Y404" s="34"/>
      <c r="Z404" s="34"/>
      <c r="AA404" s="34"/>
      <c r="AB404" s="34"/>
      <c r="AC404" s="34"/>
      <c r="AD404" s="34"/>
      <c r="AE404" s="34"/>
    </row>
    <row r="405" spans="2:31" s="31" customFormat="1" ht="20.100000000000001" customHeight="1">
      <c r="C405" s="30"/>
      <c r="D405" s="30"/>
      <c r="E405" s="30"/>
      <c r="F405" s="30"/>
      <c r="G405" s="30"/>
      <c r="H405" s="30"/>
      <c r="I405" s="30"/>
      <c r="J405" s="30"/>
      <c r="K405" s="30"/>
      <c r="L405" s="400"/>
      <c r="M405" s="398"/>
      <c r="N405" s="398"/>
      <c r="O405" s="398"/>
      <c r="P405" s="114"/>
      <c r="Q405" s="114"/>
      <c r="R405" s="114"/>
      <c r="S405" s="114"/>
      <c r="T405" s="114"/>
      <c r="U405" s="114"/>
      <c r="V405" s="114"/>
      <c r="W405" s="114"/>
      <c r="X405" s="114"/>
      <c r="Y405" s="34"/>
      <c r="Z405" s="34"/>
      <c r="AA405" s="34"/>
      <c r="AB405" s="34"/>
      <c r="AC405" s="34"/>
      <c r="AD405" s="34"/>
      <c r="AE405" s="34"/>
    </row>
    <row r="406" spans="2:31" s="31" customFormat="1" ht="20.100000000000001" customHeight="1">
      <c r="C406" s="30"/>
      <c r="D406" s="30"/>
      <c r="E406" s="30"/>
      <c r="F406" s="30"/>
      <c r="G406" s="30"/>
      <c r="H406" s="30"/>
      <c r="I406" s="30"/>
      <c r="J406" s="30"/>
      <c r="K406" s="30"/>
      <c r="L406" s="400"/>
      <c r="M406" s="398"/>
      <c r="N406" s="398"/>
      <c r="O406" s="398"/>
      <c r="P406" s="114"/>
      <c r="Q406" s="114"/>
      <c r="R406" s="114"/>
      <c r="S406" s="114"/>
      <c r="T406" s="114"/>
      <c r="U406" s="114"/>
      <c r="V406" s="114"/>
      <c r="W406" s="114"/>
      <c r="X406" s="114"/>
      <c r="Y406" s="34"/>
      <c r="Z406" s="34"/>
      <c r="AA406" s="34"/>
      <c r="AB406" s="34"/>
      <c r="AC406" s="34"/>
      <c r="AD406" s="34"/>
      <c r="AE406" s="34"/>
    </row>
    <row r="407" spans="2:31" s="31" customFormat="1" ht="20.100000000000001" customHeight="1">
      <c r="C407" s="30"/>
      <c r="D407" s="30"/>
      <c r="E407" s="30"/>
      <c r="F407" s="30"/>
      <c r="G407" s="30"/>
      <c r="H407" s="30"/>
      <c r="I407" s="30"/>
      <c r="J407" s="30"/>
      <c r="K407" s="30"/>
      <c r="L407" s="400"/>
      <c r="M407" s="398"/>
      <c r="N407" s="398"/>
      <c r="O407" s="398"/>
      <c r="P407" s="114"/>
      <c r="Q407" s="114"/>
      <c r="R407" s="114"/>
      <c r="S407" s="114"/>
      <c r="T407" s="114"/>
      <c r="U407" s="114"/>
      <c r="V407" s="114"/>
      <c r="W407" s="114"/>
      <c r="X407" s="114"/>
      <c r="Y407" s="34"/>
      <c r="Z407" s="34"/>
      <c r="AA407" s="34"/>
      <c r="AB407" s="34"/>
      <c r="AC407" s="34"/>
      <c r="AD407" s="34"/>
      <c r="AE407" s="34"/>
    </row>
    <row r="408" spans="2:31" s="31" customFormat="1" ht="20.100000000000001" customHeight="1">
      <c r="C408" s="30"/>
      <c r="D408" s="30"/>
      <c r="E408" s="30"/>
      <c r="F408" s="30"/>
      <c r="G408" s="30"/>
      <c r="H408" s="30"/>
      <c r="I408" s="30"/>
      <c r="J408" s="30"/>
      <c r="K408" s="30"/>
      <c r="L408" s="400"/>
      <c r="M408" s="398"/>
      <c r="N408" s="398"/>
      <c r="O408" s="398"/>
      <c r="P408" s="114"/>
      <c r="Q408" s="114"/>
      <c r="R408" s="114"/>
      <c r="S408" s="114"/>
      <c r="T408" s="114"/>
      <c r="U408" s="114"/>
      <c r="V408" s="114"/>
      <c r="W408" s="114"/>
      <c r="X408" s="114"/>
      <c r="Y408" s="34"/>
      <c r="Z408" s="34"/>
      <c r="AA408" s="34"/>
      <c r="AB408" s="34"/>
      <c r="AC408" s="34"/>
      <c r="AD408" s="34"/>
      <c r="AE408" s="34"/>
    </row>
    <row r="409" spans="2:31" s="31" customFormat="1" ht="20.100000000000001" customHeight="1">
      <c r="C409" s="30"/>
      <c r="D409" s="30"/>
      <c r="E409" s="30"/>
      <c r="F409" s="30"/>
      <c r="G409" s="30"/>
      <c r="H409" s="30"/>
      <c r="I409" s="30"/>
      <c r="J409" s="30"/>
      <c r="K409" s="30"/>
      <c r="L409" s="400"/>
      <c r="M409" s="398"/>
      <c r="N409" s="398"/>
      <c r="O409" s="398"/>
      <c r="P409" s="114"/>
      <c r="Q409" s="114"/>
      <c r="R409" s="114"/>
      <c r="S409" s="114"/>
      <c r="T409" s="114"/>
      <c r="U409" s="114"/>
      <c r="V409" s="114"/>
      <c r="W409" s="114"/>
      <c r="X409" s="114"/>
      <c r="Y409" s="34"/>
      <c r="Z409" s="34"/>
      <c r="AA409" s="34"/>
      <c r="AB409" s="34"/>
      <c r="AC409" s="34"/>
      <c r="AD409" s="34"/>
      <c r="AE409" s="34"/>
    </row>
    <row r="410" spans="2:31" s="31" customFormat="1" ht="20.100000000000001" customHeight="1">
      <c r="C410" s="30"/>
      <c r="D410" s="30"/>
      <c r="E410" s="30"/>
      <c r="F410" s="30"/>
      <c r="G410" s="30"/>
      <c r="H410" s="30"/>
      <c r="I410" s="30"/>
      <c r="J410" s="30"/>
      <c r="K410" s="30"/>
      <c r="L410" s="400"/>
      <c r="M410" s="400"/>
      <c r="N410" s="398"/>
      <c r="O410" s="398"/>
      <c r="P410" s="114"/>
      <c r="Q410" s="114"/>
      <c r="R410" s="114"/>
      <c r="S410" s="114"/>
      <c r="T410" s="114"/>
      <c r="U410" s="114"/>
      <c r="V410" s="114"/>
      <c r="W410" s="114"/>
      <c r="X410" s="114"/>
      <c r="Y410" s="34"/>
      <c r="Z410" s="34"/>
      <c r="AA410" s="34"/>
      <c r="AB410" s="34"/>
      <c r="AC410" s="34"/>
      <c r="AD410" s="34"/>
      <c r="AE410" s="34"/>
    </row>
    <row r="411" spans="2:31" ht="24">
      <c r="B411" s="31"/>
      <c r="C411" s="30"/>
      <c r="D411" s="30"/>
      <c r="E411" s="30"/>
      <c r="F411" s="30"/>
      <c r="G411" s="30"/>
      <c r="H411" s="30"/>
      <c r="I411" s="30"/>
      <c r="J411" s="30"/>
      <c r="K411" s="30"/>
    </row>
    <row r="412" spans="2:31" ht="24">
      <c r="B412" s="31"/>
      <c r="C412" s="30"/>
      <c r="D412" s="31"/>
      <c r="E412" s="30"/>
      <c r="F412" s="30"/>
      <c r="G412" s="30"/>
      <c r="H412" s="30"/>
      <c r="I412" s="30"/>
      <c r="J412" s="30"/>
      <c r="K412" s="30"/>
    </row>
    <row r="413" spans="2:31" ht="24">
      <c r="C413" s="31"/>
      <c r="D413" s="30"/>
      <c r="E413" s="30"/>
      <c r="F413" s="30"/>
      <c r="G413" s="30"/>
      <c r="H413" s="30"/>
      <c r="I413" s="30"/>
      <c r="J413" s="30"/>
      <c r="K413" s="30"/>
    </row>
    <row r="414" spans="2:31" ht="24">
      <c r="C414" s="31"/>
      <c r="D414" s="31"/>
      <c r="E414" s="31"/>
      <c r="F414" s="31"/>
      <c r="G414" s="31"/>
      <c r="H414" s="31"/>
      <c r="I414" s="31"/>
      <c r="J414" s="31"/>
      <c r="K414" s="31"/>
    </row>
  </sheetData>
  <mergeCells count="382">
    <mergeCell ref="F366:M366"/>
    <mergeCell ref="C366:D366"/>
    <mergeCell ref="C369:D369"/>
    <mergeCell ref="B392:K392"/>
    <mergeCell ref="B393:K397"/>
    <mergeCell ref="I378:K378"/>
    <mergeCell ref="B360:C360"/>
    <mergeCell ref="F357:G357"/>
    <mergeCell ref="B239:C239"/>
    <mergeCell ref="B324:C324"/>
    <mergeCell ref="D324:E324"/>
    <mergeCell ref="H347:I347"/>
    <mergeCell ref="F354:G354"/>
    <mergeCell ref="B356:C356"/>
    <mergeCell ref="B357:C357"/>
    <mergeCell ref="B358:C358"/>
    <mergeCell ref="D356:E356"/>
    <mergeCell ref="D357:E357"/>
    <mergeCell ref="B306:C307"/>
    <mergeCell ref="D360:E360"/>
    <mergeCell ref="F360:G360"/>
    <mergeCell ref="H360:I360"/>
    <mergeCell ref="J360:K360"/>
    <mergeCell ref="B325:C325"/>
    <mergeCell ref="F324:G324"/>
    <mergeCell ref="H313:I313"/>
    <mergeCell ref="F313:G313"/>
    <mergeCell ref="B313:C313"/>
    <mergeCell ref="F343:G343"/>
    <mergeCell ref="D343:E343"/>
    <mergeCell ref="B341:C341"/>
    <mergeCell ref="B339:C339"/>
    <mergeCell ref="B340:C340"/>
    <mergeCell ref="D341:E341"/>
    <mergeCell ref="D325:E325"/>
    <mergeCell ref="B326:C326"/>
    <mergeCell ref="D326:E326"/>
    <mergeCell ref="F326:G326"/>
    <mergeCell ref="H326:I326"/>
    <mergeCell ref="D322:E322"/>
    <mergeCell ref="F322:G322"/>
    <mergeCell ref="H322:I322"/>
    <mergeCell ref="H325:I325"/>
    <mergeCell ref="H339:I339"/>
    <mergeCell ref="D340:E340"/>
    <mergeCell ref="B9:C10"/>
    <mergeCell ref="D9:H10"/>
    <mergeCell ref="I30:K30"/>
    <mergeCell ref="I29:K29"/>
    <mergeCell ref="I34:K34"/>
    <mergeCell ref="I33:K33"/>
    <mergeCell ref="A2:M2"/>
    <mergeCell ref="J9:L9"/>
    <mergeCell ref="J10:L10"/>
    <mergeCell ref="J11:L11"/>
    <mergeCell ref="J12:L12"/>
    <mergeCell ref="K13:L14"/>
    <mergeCell ref="H15:L15"/>
    <mergeCell ref="H16:L16"/>
    <mergeCell ref="D3:J3"/>
    <mergeCell ref="F5:I5"/>
    <mergeCell ref="B11:C12"/>
    <mergeCell ref="D11:H12"/>
    <mergeCell ref="J325:K325"/>
    <mergeCell ref="B338:C338"/>
    <mergeCell ref="D338:E338"/>
    <mergeCell ref="B353:C354"/>
    <mergeCell ref="D353:E354"/>
    <mergeCell ref="J355:K355"/>
    <mergeCell ref="N5:O5"/>
    <mergeCell ref="J323:K323"/>
    <mergeCell ref="D192:E192"/>
    <mergeCell ref="F192:G192"/>
    <mergeCell ref="H192:I192"/>
    <mergeCell ref="J192:K192"/>
    <mergeCell ref="D193:E193"/>
    <mergeCell ref="F193:G193"/>
    <mergeCell ref="H324:I324"/>
    <mergeCell ref="F257:G258"/>
    <mergeCell ref="D256:E256"/>
    <mergeCell ref="F256:G256"/>
    <mergeCell ref="H256:I256"/>
    <mergeCell ref="D257:E258"/>
    <mergeCell ref="D309:E309"/>
    <mergeCell ref="B295:I295"/>
    <mergeCell ref="E64:G64"/>
    <mergeCell ref="G52:K52"/>
    <mergeCell ref="B359:C359"/>
    <mergeCell ref="B343:C343"/>
    <mergeCell ref="J342:K342"/>
    <mergeCell ref="J340:K340"/>
    <mergeCell ref="F358:G358"/>
    <mergeCell ref="D359:E359"/>
    <mergeCell ref="F359:G359"/>
    <mergeCell ref="H359:I359"/>
    <mergeCell ref="B336:C337"/>
    <mergeCell ref="J359:K359"/>
    <mergeCell ref="F356:G356"/>
    <mergeCell ref="F338:G338"/>
    <mergeCell ref="H338:I338"/>
    <mergeCell ref="J336:K337"/>
    <mergeCell ref="J353:K354"/>
    <mergeCell ref="J343:K343"/>
    <mergeCell ref="D358:E358"/>
    <mergeCell ref="D342:E342"/>
    <mergeCell ref="F342:G342"/>
    <mergeCell ref="F337:G337"/>
    <mergeCell ref="H340:I340"/>
    <mergeCell ref="H336:I337"/>
    <mergeCell ref="D15:G15"/>
    <mergeCell ref="D16:G16"/>
    <mergeCell ref="F51:G51"/>
    <mergeCell ref="B189:C189"/>
    <mergeCell ref="D189:E189"/>
    <mergeCell ref="B42:F42"/>
    <mergeCell ref="B50:E50"/>
    <mergeCell ref="H51:J51"/>
    <mergeCell ref="B15:C16"/>
    <mergeCell ref="B21:K22"/>
    <mergeCell ref="B23:D23"/>
    <mergeCell ref="B24:D24"/>
    <mergeCell ref="B38:F38"/>
    <mergeCell ref="B43:F43"/>
    <mergeCell ref="G43:K43"/>
    <mergeCell ref="B27:K28"/>
    <mergeCell ref="B29:E29"/>
    <mergeCell ref="D77:E77"/>
    <mergeCell ref="B76:C76"/>
    <mergeCell ref="J82:J83"/>
    <mergeCell ref="F77:G77"/>
    <mergeCell ref="I76:J76"/>
    <mergeCell ref="I77:J77"/>
    <mergeCell ref="H82:H83"/>
    <mergeCell ref="B77:C77"/>
    <mergeCell ref="J31:J32"/>
    <mergeCell ref="B13:C14"/>
    <mergeCell ref="B192:C192"/>
    <mergeCell ref="F58:F59"/>
    <mergeCell ref="H64:J64"/>
    <mergeCell ref="E82:G82"/>
    <mergeCell ref="Y282:Z282"/>
    <mergeCell ref="Q282:R282"/>
    <mergeCell ref="S282:T282"/>
    <mergeCell ref="U282:V282"/>
    <mergeCell ref="Y114:AD114"/>
    <mergeCell ref="H243:I243"/>
    <mergeCell ref="J243:K243"/>
    <mergeCell ref="D242:E242"/>
    <mergeCell ref="C275:D275"/>
    <mergeCell ref="D253:E254"/>
    <mergeCell ref="S106:T106"/>
    <mergeCell ref="N112:S112"/>
    <mergeCell ref="F189:G189"/>
    <mergeCell ref="B242:C242"/>
    <mergeCell ref="C266:D266"/>
    <mergeCell ref="D239:E239"/>
    <mergeCell ref="P283:Q283"/>
    <mergeCell ref="H311:I311"/>
    <mergeCell ref="W282:X282"/>
    <mergeCell ref="N302:O302"/>
    <mergeCell ref="J308:K308"/>
    <mergeCell ref="G291:H291"/>
    <mergeCell ref="R283:S283"/>
    <mergeCell ref="H309:I309"/>
    <mergeCell ref="F252:G252"/>
    <mergeCell ref="F307:G307"/>
    <mergeCell ref="F309:G309"/>
    <mergeCell ref="J310:K310"/>
    <mergeCell ref="H257:I258"/>
    <mergeCell ref="T283:U283"/>
    <mergeCell ref="V283:W283"/>
    <mergeCell ref="O282:P282"/>
    <mergeCell ref="U215:V215"/>
    <mergeCell ref="W215:X215"/>
    <mergeCell ref="J193:K193"/>
    <mergeCell ref="J242:K242"/>
    <mergeCell ref="J240:K240"/>
    <mergeCell ref="H253:I254"/>
    <mergeCell ref="F239:G239"/>
    <mergeCell ref="H239:I239"/>
    <mergeCell ref="W153:X153"/>
    <mergeCell ref="J190:K190"/>
    <mergeCell ref="H321:I321"/>
    <mergeCell ref="H319:I320"/>
    <mergeCell ref="J319:K320"/>
    <mergeCell ref="H312:I312"/>
    <mergeCell ref="L306:M307"/>
    <mergeCell ref="H252:I252"/>
    <mergeCell ref="F253:G254"/>
    <mergeCell ref="F240:G240"/>
    <mergeCell ref="E132:F132"/>
    <mergeCell ref="D240:E240"/>
    <mergeCell ref="D243:E243"/>
    <mergeCell ref="H190:I190"/>
    <mergeCell ref="H189:I189"/>
    <mergeCell ref="J189:K189"/>
    <mergeCell ref="I103:J103"/>
    <mergeCell ref="I94:J94"/>
    <mergeCell ref="S271:T271"/>
    <mergeCell ref="I384:K384"/>
    <mergeCell ref="I387:K387"/>
    <mergeCell ref="V227:W227"/>
    <mergeCell ref="J239:K239"/>
    <mergeCell ref="J313:K313"/>
    <mergeCell ref="J321:K321"/>
    <mergeCell ref="K258:L258"/>
    <mergeCell ref="H356:I356"/>
    <mergeCell ref="J356:K356"/>
    <mergeCell ref="H358:I358"/>
    <mergeCell ref="J358:K358"/>
    <mergeCell ref="H357:I357"/>
    <mergeCell ref="L360:M360"/>
    <mergeCell ref="L343:M343"/>
    <mergeCell ref="L356:M356"/>
    <mergeCell ref="L357:M357"/>
    <mergeCell ref="L358:M358"/>
    <mergeCell ref="H240:I240"/>
    <mergeCell ref="Q94:T94"/>
    <mergeCell ref="U94:V94"/>
    <mergeCell ref="W111:AB111"/>
    <mergeCell ref="N94:O94"/>
    <mergeCell ref="V177:W177"/>
    <mergeCell ref="U165:V165"/>
    <mergeCell ref="W165:X165"/>
    <mergeCell ref="W203:X203"/>
    <mergeCell ref="U103:X103"/>
    <mergeCell ref="N106:Q106"/>
    <mergeCell ref="V118:W118"/>
    <mergeCell ref="U112:V112"/>
    <mergeCell ref="N138:Q138"/>
    <mergeCell ref="R32:S32"/>
    <mergeCell ref="N38:O38"/>
    <mergeCell ref="L131:M131"/>
    <mergeCell ref="B65:D66"/>
    <mergeCell ref="B64:D64"/>
    <mergeCell ref="C60:J60"/>
    <mergeCell ref="K82:K83"/>
    <mergeCell ref="B75:C75"/>
    <mergeCell ref="C82:C83"/>
    <mergeCell ref="B82:B83"/>
    <mergeCell ref="D75:E75"/>
    <mergeCell ref="D76:E76"/>
    <mergeCell ref="D82:D83"/>
    <mergeCell ref="E65:G66"/>
    <mergeCell ref="L82:L83"/>
    <mergeCell ref="J109:K109"/>
    <mergeCell ref="L112:M112"/>
    <mergeCell ref="J115:K115"/>
    <mergeCell ref="N56:P56"/>
    <mergeCell ref="H65:J66"/>
    <mergeCell ref="B69:D69"/>
    <mergeCell ref="F75:G75"/>
    <mergeCell ref="B80:L81"/>
    <mergeCell ref="I75:J75"/>
    <mergeCell ref="N6:O6"/>
    <mergeCell ref="N11:O11"/>
    <mergeCell ref="O269:P269"/>
    <mergeCell ref="B136:E136"/>
    <mergeCell ref="B190:C190"/>
    <mergeCell ref="M13:T13"/>
    <mergeCell ref="C61:J61"/>
    <mergeCell ref="B70:C71"/>
    <mergeCell ref="D70:D71"/>
    <mergeCell ref="N53:P53"/>
    <mergeCell ref="R53:U53"/>
    <mergeCell ref="L39:M39"/>
    <mergeCell ref="H50:J50"/>
    <mergeCell ref="F76:G76"/>
    <mergeCell ref="N45:P45"/>
    <mergeCell ref="Q11:X11"/>
    <mergeCell ref="F242:G242"/>
    <mergeCell ref="H242:I242"/>
    <mergeCell ref="F190:G190"/>
    <mergeCell ref="H193:I193"/>
    <mergeCell ref="B193:C193"/>
    <mergeCell ref="D190:E190"/>
    <mergeCell ref="B240:C240"/>
    <mergeCell ref="N32:P32"/>
    <mergeCell ref="J311:K311"/>
    <mergeCell ref="K254:L254"/>
    <mergeCell ref="J306:K307"/>
    <mergeCell ref="B284:H284"/>
    <mergeCell ref="F303:G303"/>
    <mergeCell ref="C274:D274"/>
    <mergeCell ref="C273:D273"/>
    <mergeCell ref="D252:E252"/>
    <mergeCell ref="E289:F289"/>
    <mergeCell ref="B252:C254"/>
    <mergeCell ref="L311:M311"/>
    <mergeCell ref="L310:M310"/>
    <mergeCell ref="H308:I308"/>
    <mergeCell ref="F311:G311"/>
    <mergeCell ref="D311:E311"/>
    <mergeCell ref="D310:E310"/>
    <mergeCell ref="J309:K309"/>
    <mergeCell ref="B280:F280"/>
    <mergeCell ref="B256:C258"/>
    <mergeCell ref="D319:E320"/>
    <mergeCell ref="D313:E313"/>
    <mergeCell ref="D312:E312"/>
    <mergeCell ref="F320:G320"/>
    <mergeCell ref="F310:G310"/>
    <mergeCell ref="E290:F290"/>
    <mergeCell ref="B310:C310"/>
    <mergeCell ref="B243:C243"/>
    <mergeCell ref="B309:C309"/>
    <mergeCell ref="B308:C308"/>
    <mergeCell ref="D308:E308"/>
    <mergeCell ref="B291:C291"/>
    <mergeCell ref="D306:E307"/>
    <mergeCell ref="L312:M312"/>
    <mergeCell ref="H342:I342"/>
    <mergeCell ref="H341:I341"/>
    <mergeCell ref="I125:J125"/>
    <mergeCell ref="F340:G340"/>
    <mergeCell ref="B342:C342"/>
    <mergeCell ref="B355:C355"/>
    <mergeCell ref="D355:E355"/>
    <mergeCell ref="F355:G355"/>
    <mergeCell ref="D339:E339"/>
    <mergeCell ref="D336:E337"/>
    <mergeCell ref="F341:G341"/>
    <mergeCell ref="F339:G339"/>
    <mergeCell ref="J322:K322"/>
    <mergeCell ref="F323:G323"/>
    <mergeCell ref="J324:K324"/>
    <mergeCell ref="F243:G243"/>
    <mergeCell ref="H310:I310"/>
    <mergeCell ref="H306:I307"/>
    <mergeCell ref="B288:G288"/>
    <mergeCell ref="J312:K312"/>
    <mergeCell ref="B321:C321"/>
    <mergeCell ref="F308:G308"/>
    <mergeCell ref="F312:G312"/>
    <mergeCell ref="J1:M1"/>
    <mergeCell ref="L342:M342"/>
    <mergeCell ref="L353:M354"/>
    <mergeCell ref="L355:M355"/>
    <mergeCell ref="L326:M326"/>
    <mergeCell ref="L325:M325"/>
    <mergeCell ref="L324:M324"/>
    <mergeCell ref="L323:M323"/>
    <mergeCell ref="L322:M322"/>
    <mergeCell ref="L336:M337"/>
    <mergeCell ref="L338:M338"/>
    <mergeCell ref="L339:M339"/>
    <mergeCell ref="L340:M340"/>
    <mergeCell ref="L341:M341"/>
    <mergeCell ref="L309:M309"/>
    <mergeCell ref="I97:J97"/>
    <mergeCell ref="H353:I354"/>
    <mergeCell ref="H343:I343"/>
    <mergeCell ref="H355:I355"/>
    <mergeCell ref="M252:N252"/>
    <mergeCell ref="N118:S118"/>
    <mergeCell ref="N124:O124"/>
    <mergeCell ref="Q124:R124"/>
    <mergeCell ref="J339:K339"/>
    <mergeCell ref="L359:M359"/>
    <mergeCell ref="L308:M308"/>
    <mergeCell ref="L313:M313"/>
    <mergeCell ref="L321:M321"/>
    <mergeCell ref="L319:M320"/>
    <mergeCell ref="L315:M315"/>
    <mergeCell ref="B346:L346"/>
    <mergeCell ref="J357:K357"/>
    <mergeCell ref="J341:K341"/>
    <mergeCell ref="J338:K338"/>
    <mergeCell ref="D323:E323"/>
    <mergeCell ref="F317:G317"/>
    <mergeCell ref="F334:G334"/>
    <mergeCell ref="F351:G351"/>
    <mergeCell ref="D321:E321"/>
    <mergeCell ref="F321:G321"/>
    <mergeCell ref="B319:C320"/>
    <mergeCell ref="J326:K326"/>
    <mergeCell ref="F325:G325"/>
    <mergeCell ref="B312:C312"/>
    <mergeCell ref="B311:C311"/>
    <mergeCell ref="B322:C322"/>
    <mergeCell ref="B323:C323"/>
    <mergeCell ref="H323:I323"/>
  </mergeCells>
  <phoneticPr fontId="2"/>
  <printOptions horizontalCentered="1"/>
  <pageMargins left="0.39370078740157483" right="0.39370078740157483" top="0.19685039370078741" bottom="7.874015748031496E-2" header="0.11811023622047245" footer="0"/>
  <pageSetup paperSize="9" scale="89" orientation="portrait" r:id="rId1"/>
  <headerFooter scaleWithDoc="0" alignWithMargins="0">
    <oddFooter>&amp;C&amp;"メイリオ,レギュラー"&amp;10&amp;P/&amp;Nページ</oddFooter>
  </headerFooter>
  <rowBreaks count="8" manualBreakCount="8">
    <brk id="45" max="13" man="1"/>
    <brk id="86" max="13" man="1"/>
    <brk id="134" max="13" man="1"/>
    <brk id="194" max="13" man="1"/>
    <brk id="259" max="13" man="1"/>
    <brk id="291" max="13" man="1"/>
    <brk id="329" max="13" man="1"/>
    <brk id="370" max="13" man="1"/>
  </rowBreaks>
  <drawing r:id="rId2"/>
  <legacyDrawing r:id="rId3"/>
</worksheet>
</file>

<file path=xl/worksheets/sheet2.xml><?xml version="1.0" encoding="utf-8"?>
<worksheet xmlns="http://schemas.openxmlformats.org/spreadsheetml/2006/main" xmlns:r="http://schemas.openxmlformats.org/officeDocument/2006/relationships">
  <sheetPr>
    <tabColor rgb="FFFF0000"/>
  </sheetPr>
  <dimension ref="A1:AK164"/>
  <sheetViews>
    <sheetView view="pageBreakPreview" zoomScale="85" zoomScaleNormal="100" zoomScaleSheetLayoutView="85" workbookViewId="0">
      <selection activeCell="D9" sqref="D9:H10"/>
    </sheetView>
  </sheetViews>
  <sheetFormatPr defaultRowHeight="18.75"/>
  <cols>
    <col min="1" max="1" width="4.5" style="1" customWidth="1"/>
    <col min="2" max="7" width="7.625" style="1" customWidth="1"/>
    <col min="8" max="8" width="8.75" style="1" customWidth="1"/>
    <col min="9" max="11" width="7.625" style="1" customWidth="1"/>
    <col min="12" max="13" width="7.625" style="516" customWidth="1"/>
    <col min="14" max="14" width="10.75" style="516" hidden="1" customWidth="1"/>
    <col min="15" max="15" width="16.125" style="516" hidden="1" customWidth="1"/>
    <col min="16" max="16" width="19.375" style="114" hidden="1" customWidth="1"/>
    <col min="17" max="17" width="24.875" style="114" hidden="1" customWidth="1"/>
    <col min="18" max="18" width="28.5" style="114" hidden="1" customWidth="1"/>
    <col min="19" max="19" width="23.5" style="114" hidden="1" customWidth="1"/>
    <col min="20" max="20" width="22.5" style="114" hidden="1" customWidth="1"/>
    <col min="21" max="21" width="23" style="114" hidden="1" customWidth="1"/>
    <col min="22" max="22" width="19.875" style="114" hidden="1" customWidth="1"/>
    <col min="23" max="23" width="23.375" style="114" hidden="1" customWidth="1"/>
    <col min="24" max="24" width="0.125" style="114" customWidth="1"/>
    <col min="25" max="25" width="14.375" style="149" customWidth="1"/>
    <col min="26" max="26" width="12.5" style="149" customWidth="1"/>
    <col min="27" max="27" width="16.125" style="149" customWidth="1"/>
    <col min="28" max="31" width="10.625" style="149" customWidth="1"/>
    <col min="32" max="36" width="10.625" style="1" customWidth="1"/>
    <col min="37" max="48" width="9" style="1" customWidth="1"/>
    <col min="49" max="51" width="9" style="1"/>
    <col min="52" max="52" width="9" style="1" customWidth="1"/>
    <col min="53" max="16384" width="9" style="1"/>
  </cols>
  <sheetData>
    <row r="1" spans="1:37" ht="19.5">
      <c r="J1" s="615"/>
      <c r="K1" s="615"/>
      <c r="L1" s="615"/>
      <c r="M1" s="615"/>
    </row>
    <row r="2" spans="1:37" s="38" customFormat="1" ht="27" customHeight="1">
      <c r="A2" s="835" t="s">
        <v>667</v>
      </c>
      <c r="B2" s="835"/>
      <c r="C2" s="835"/>
      <c r="D2" s="835"/>
      <c r="E2" s="835"/>
      <c r="F2" s="835"/>
      <c r="G2" s="835"/>
      <c r="H2" s="835"/>
      <c r="I2" s="835"/>
      <c r="J2" s="835"/>
      <c r="K2" s="835"/>
      <c r="L2" s="835"/>
      <c r="M2" s="835"/>
      <c r="N2" s="153"/>
      <c r="O2" s="516"/>
      <c r="P2" s="516"/>
      <c r="Q2" s="516"/>
      <c r="R2" s="516"/>
      <c r="S2" s="516"/>
      <c r="T2" s="516"/>
      <c r="U2" s="114"/>
      <c r="V2" s="114"/>
      <c r="W2" s="114"/>
      <c r="X2" s="114"/>
      <c r="Y2" s="39"/>
      <c r="Z2" s="39"/>
      <c r="AA2" s="39"/>
      <c r="AB2" s="39"/>
      <c r="AC2" s="39"/>
      <c r="AD2" s="39"/>
      <c r="AE2" s="39"/>
    </row>
    <row r="3" spans="1:37" s="24" customFormat="1" ht="18" customHeight="1">
      <c r="A3" s="109"/>
      <c r="B3" s="109"/>
      <c r="C3" s="109"/>
      <c r="D3" s="844" t="s">
        <v>618</v>
      </c>
      <c r="E3" s="844"/>
      <c r="F3" s="844"/>
      <c r="G3" s="844"/>
      <c r="H3" s="844"/>
      <c r="I3" s="844"/>
      <c r="J3" s="844"/>
      <c r="K3" s="109"/>
      <c r="L3" s="352"/>
      <c r="M3" s="352"/>
      <c r="N3" s="516"/>
      <c r="O3" s="516"/>
      <c r="P3" s="516"/>
      <c r="Q3" s="516"/>
      <c r="R3" s="516"/>
      <c r="S3" s="516"/>
      <c r="T3" s="516"/>
      <c r="U3" s="516"/>
      <c r="V3" s="516"/>
      <c r="W3" s="516"/>
      <c r="X3" s="114"/>
      <c r="Y3" s="94"/>
      <c r="Z3" s="94"/>
      <c r="AA3" s="94"/>
      <c r="AB3" s="94"/>
      <c r="AC3" s="94"/>
      <c r="AD3" s="94"/>
      <c r="AE3" s="94"/>
    </row>
    <row r="4" spans="1:37" s="38" customFormat="1" ht="8.25" customHeight="1">
      <c r="G4" s="40"/>
      <c r="H4" s="40"/>
      <c r="I4" s="40"/>
      <c r="J4" s="40"/>
      <c r="K4" s="40"/>
      <c r="L4" s="523"/>
      <c r="M4" s="523"/>
      <c r="N4" s="516"/>
      <c r="O4" s="516"/>
      <c r="P4" s="114"/>
      <c r="Q4" s="114"/>
      <c r="R4" s="114"/>
      <c r="S4" s="114"/>
      <c r="T4" s="114"/>
      <c r="U4" s="114"/>
      <c r="V4" s="114"/>
      <c r="W4" s="114"/>
      <c r="X4" s="114"/>
      <c r="Y4" s="39"/>
      <c r="Z4" s="39"/>
      <c r="AA4" s="39"/>
      <c r="AB4" s="39"/>
      <c r="AC4" s="39"/>
      <c r="AD4" s="39"/>
      <c r="AE4" s="39"/>
      <c r="AI4" s="39"/>
    </row>
    <row r="5" spans="1:37" s="31" customFormat="1" ht="21" customHeight="1">
      <c r="E5" s="214" t="s">
        <v>5</v>
      </c>
      <c r="F5" s="845"/>
      <c r="G5" s="845"/>
      <c r="H5" s="845"/>
      <c r="I5" s="845"/>
      <c r="J5" s="30"/>
      <c r="K5" s="37"/>
      <c r="L5" s="161" t="s">
        <v>346</v>
      </c>
      <c r="M5" s="161"/>
      <c r="N5" s="811" t="s">
        <v>445</v>
      </c>
      <c r="O5" s="811"/>
      <c r="P5" s="114"/>
      <c r="Q5" s="114"/>
      <c r="R5" s="114"/>
      <c r="S5" s="114"/>
      <c r="T5" s="114"/>
      <c r="U5" s="114"/>
      <c r="V5" s="114"/>
      <c r="W5" s="114"/>
      <c r="X5" s="114"/>
      <c r="Y5" s="34"/>
      <c r="Z5" s="34"/>
      <c r="AA5" s="34"/>
      <c r="AB5" s="34"/>
      <c r="AC5" s="34"/>
      <c r="AD5" s="34"/>
    </row>
    <row r="6" spans="1:37" s="118" customFormat="1" ht="18.75" customHeight="1">
      <c r="E6" s="427" t="s">
        <v>619</v>
      </c>
      <c r="F6" s="427"/>
      <c r="G6" s="427"/>
      <c r="H6" s="427"/>
      <c r="I6" s="427"/>
      <c r="J6" s="242"/>
      <c r="K6" s="113"/>
      <c r="L6" s="381"/>
      <c r="M6" s="381"/>
      <c r="N6" s="682" t="s">
        <v>270</v>
      </c>
      <c r="O6" s="682"/>
      <c r="P6" s="114"/>
      <c r="Q6" s="114"/>
      <c r="R6" s="114"/>
      <c r="S6" s="114"/>
      <c r="T6" s="114"/>
      <c r="U6" s="114"/>
      <c r="V6" s="114"/>
      <c r="W6" s="114"/>
      <c r="X6" s="114"/>
      <c r="Y6" s="114"/>
      <c r="Z6" s="114"/>
      <c r="AA6" s="114"/>
      <c r="AB6" s="114"/>
      <c r="AC6" s="114"/>
      <c r="AD6" s="114"/>
      <c r="AE6" s="114"/>
    </row>
    <row r="7" spans="1:37" s="118" customFormat="1" ht="14.25" customHeight="1">
      <c r="I7" s="242"/>
      <c r="J7" s="113"/>
      <c r="K7" s="253"/>
      <c r="L7" s="253"/>
      <c r="M7" s="253"/>
      <c r="N7" s="516" t="s">
        <v>447</v>
      </c>
      <c r="O7" s="114"/>
      <c r="P7" s="114"/>
      <c r="Q7" s="114" t="s">
        <v>240</v>
      </c>
      <c r="R7" s="114"/>
      <c r="S7" s="114"/>
      <c r="T7" s="114"/>
      <c r="U7" s="114"/>
      <c r="V7" s="114"/>
      <c r="W7" s="114"/>
      <c r="X7" s="114"/>
      <c r="Y7" s="114"/>
      <c r="Z7" s="114"/>
      <c r="AA7" s="114"/>
      <c r="AB7" s="114"/>
      <c r="AC7" s="114"/>
      <c r="AD7" s="114"/>
    </row>
    <row r="8" spans="1:37" s="26" customFormat="1" ht="21" customHeight="1">
      <c r="B8" s="75" t="s">
        <v>270</v>
      </c>
      <c r="C8" s="42"/>
      <c r="D8" s="41"/>
      <c r="E8" s="41"/>
      <c r="F8" s="41"/>
      <c r="G8" s="41"/>
      <c r="H8" s="41"/>
      <c r="K8" s="516"/>
      <c r="L8" s="523"/>
      <c r="M8" s="523"/>
      <c r="N8" s="528" t="s">
        <v>448</v>
      </c>
      <c r="O8" s="528" t="s">
        <v>449</v>
      </c>
      <c r="P8" s="114"/>
      <c r="Q8" s="528" t="s">
        <v>451</v>
      </c>
      <c r="R8" s="528" t="s">
        <v>452</v>
      </c>
      <c r="S8" s="528" t="s">
        <v>453</v>
      </c>
      <c r="T8" s="528" t="s">
        <v>454</v>
      </c>
      <c r="U8" s="528" t="s">
        <v>455</v>
      </c>
      <c r="V8" s="528" t="s">
        <v>456</v>
      </c>
      <c r="W8" s="528" t="s">
        <v>457</v>
      </c>
      <c r="X8" s="528"/>
      <c r="Y8" s="43"/>
      <c r="Z8" s="43"/>
      <c r="AA8" s="43"/>
      <c r="AB8" s="43"/>
      <c r="AC8" s="43"/>
      <c r="AD8" s="43"/>
      <c r="AE8" s="43"/>
      <c r="AF8" s="43"/>
    </row>
    <row r="9" spans="1:37" s="26" customFormat="1" ht="21" customHeight="1">
      <c r="B9" s="822" t="s">
        <v>80</v>
      </c>
      <c r="C9" s="823"/>
      <c r="D9" s="826"/>
      <c r="E9" s="827"/>
      <c r="F9" s="827"/>
      <c r="G9" s="827"/>
      <c r="H9" s="828"/>
      <c r="I9" s="528" t="s">
        <v>416</v>
      </c>
      <c r="J9" s="836"/>
      <c r="K9" s="836"/>
      <c r="L9" s="836"/>
      <c r="M9" s="523"/>
      <c r="N9" s="528" t="b">
        <v>0</v>
      </c>
      <c r="O9" s="383" t="b">
        <v>0</v>
      </c>
      <c r="P9" s="115"/>
      <c r="Q9" s="405"/>
      <c r="R9" s="405"/>
      <c r="S9" s="382"/>
      <c r="T9" s="382" t="b">
        <v>0</v>
      </c>
      <c r="U9" s="382"/>
      <c r="V9" s="382"/>
      <c r="W9" s="382" t="b">
        <v>0</v>
      </c>
      <c r="X9" s="382" t="b">
        <v>0</v>
      </c>
      <c r="Y9" s="43"/>
      <c r="Z9" s="43"/>
      <c r="AA9" s="43"/>
      <c r="AB9" s="43"/>
      <c r="AC9" s="43"/>
      <c r="AD9" s="43"/>
      <c r="AE9" s="43"/>
      <c r="AF9" s="43"/>
      <c r="AG9" s="43"/>
    </row>
    <row r="10" spans="1:37" s="31" customFormat="1" ht="25.5" customHeight="1">
      <c r="B10" s="824"/>
      <c r="C10" s="825"/>
      <c r="D10" s="829"/>
      <c r="E10" s="830"/>
      <c r="F10" s="830"/>
      <c r="G10" s="830"/>
      <c r="H10" s="831"/>
      <c r="I10" s="271" t="s">
        <v>337</v>
      </c>
      <c r="J10" s="837"/>
      <c r="K10" s="837"/>
      <c r="L10" s="837"/>
      <c r="M10" s="525"/>
      <c r="N10" s="383" t="str">
        <f>IF(N9=TRUE,"病院","")</f>
        <v/>
      </c>
      <c r="O10" s="383" t="str">
        <f>IF(O9=TRUE,"診療所","")</f>
        <v/>
      </c>
      <c r="P10" s="386"/>
      <c r="Q10" s="383" t="str">
        <f>IF(Q9=TRUE,"県北","")</f>
        <v/>
      </c>
      <c r="R10" s="383" t="str">
        <f>IF(R9=TRUE,"県中","")</f>
        <v/>
      </c>
      <c r="S10" s="383" t="str">
        <f>IF(S9=TRUE,"県南","")</f>
        <v/>
      </c>
      <c r="T10" s="383" t="str">
        <f>IF(T9=TRUE,"会津","")</f>
        <v/>
      </c>
      <c r="U10" s="383" t="str">
        <f>IF(U9=TRUE,"南会津","")</f>
        <v/>
      </c>
      <c r="V10" s="383" t="str">
        <f>IF(V9=TRUE,"相双","")</f>
        <v/>
      </c>
      <c r="W10" s="383" t="str">
        <f>IF(W9=TRUE,"郡山市","")</f>
        <v/>
      </c>
      <c r="X10" s="383" t="str">
        <f>IF(X9=TRUE,"いわき市","")</f>
        <v/>
      </c>
      <c r="Y10" s="34"/>
      <c r="Z10" s="34"/>
      <c r="AA10" s="34"/>
      <c r="AB10" s="34"/>
      <c r="AC10" s="34"/>
      <c r="AD10" s="34"/>
      <c r="AE10" s="34"/>
      <c r="AF10" s="34"/>
      <c r="AG10" s="34"/>
      <c r="AH10" s="34"/>
    </row>
    <row r="11" spans="1:37" s="31" customFormat="1" ht="19.5" customHeight="1">
      <c r="B11" s="758" t="s">
        <v>82</v>
      </c>
      <c r="C11" s="758"/>
      <c r="D11" s="846"/>
      <c r="E11" s="847"/>
      <c r="F11" s="847"/>
      <c r="G11" s="847"/>
      <c r="H11" s="848"/>
      <c r="I11" s="528" t="s">
        <v>81</v>
      </c>
      <c r="J11" s="837"/>
      <c r="K11" s="837"/>
      <c r="L11" s="837"/>
      <c r="M11" s="525"/>
      <c r="N11" s="683" t="str">
        <f>CONCATENATE(N10,O10)</f>
        <v/>
      </c>
      <c r="O11" s="684"/>
      <c r="P11" s="387"/>
      <c r="Q11" s="631" t="str">
        <f>CONCATENATE(Q10,R10,T10,S10,U10,V10,W10,X10)</f>
        <v/>
      </c>
      <c r="R11" s="632"/>
      <c r="S11" s="632"/>
      <c r="T11" s="632"/>
      <c r="U11" s="632"/>
      <c r="V11" s="632"/>
      <c r="W11" s="632"/>
      <c r="X11" s="633"/>
      <c r="Y11" s="34"/>
      <c r="Z11" s="34"/>
      <c r="AA11" s="34"/>
      <c r="AB11" s="34"/>
      <c r="AC11" s="34"/>
      <c r="AD11" s="34"/>
      <c r="AE11" s="34"/>
      <c r="AF11" s="34"/>
      <c r="AG11" s="34"/>
      <c r="AH11" s="34"/>
    </row>
    <row r="12" spans="1:37" s="31" customFormat="1" ht="19.5" customHeight="1">
      <c r="B12" s="758"/>
      <c r="C12" s="758"/>
      <c r="D12" s="849"/>
      <c r="E12" s="850"/>
      <c r="F12" s="850"/>
      <c r="G12" s="850"/>
      <c r="H12" s="851"/>
      <c r="I12" s="528" t="s">
        <v>338</v>
      </c>
      <c r="J12" s="837"/>
      <c r="K12" s="837"/>
      <c r="L12" s="837"/>
      <c r="M12" s="524"/>
      <c r="N12" s="524"/>
      <c r="O12" s="524"/>
      <c r="P12" s="524"/>
      <c r="Q12" s="524"/>
      <c r="R12" s="524"/>
      <c r="S12" s="524"/>
      <c r="T12" s="114"/>
      <c r="U12" s="114"/>
      <c r="V12" s="114"/>
      <c r="W12" s="114"/>
      <c r="X12" s="114"/>
      <c r="Y12" s="34"/>
      <c r="Z12" s="34"/>
      <c r="AA12" s="34"/>
      <c r="AB12" s="34"/>
      <c r="AC12" s="34"/>
      <c r="AD12" s="34"/>
      <c r="AE12" s="45"/>
      <c r="AF12" s="34"/>
      <c r="AG12" s="34"/>
      <c r="AH12" s="34"/>
    </row>
    <row r="13" spans="1:37" s="31" customFormat="1" ht="9" customHeight="1">
      <c r="B13" s="758" t="s">
        <v>240</v>
      </c>
      <c r="C13" s="702"/>
      <c r="D13" s="116"/>
      <c r="E13" s="90"/>
      <c r="F13" s="92"/>
      <c r="G13" s="92"/>
      <c r="H13" s="92"/>
      <c r="I13" s="92"/>
      <c r="J13" s="437"/>
      <c r="K13" s="838"/>
      <c r="L13" s="839"/>
      <c r="M13" s="688"/>
      <c r="N13" s="688"/>
      <c r="O13" s="688"/>
      <c r="P13" s="688"/>
      <c r="Q13" s="688"/>
      <c r="R13" s="688"/>
      <c r="S13" s="688"/>
      <c r="T13" s="688"/>
      <c r="U13" s="114"/>
      <c r="V13" s="114"/>
      <c r="W13" s="114"/>
      <c r="X13" s="114"/>
      <c r="Y13" s="34"/>
      <c r="Z13" s="34"/>
      <c r="AA13" s="34"/>
      <c r="AB13" s="34"/>
      <c r="AC13" s="34"/>
      <c r="AD13" s="34"/>
      <c r="AE13" s="34"/>
      <c r="AF13" s="121"/>
      <c r="AG13" s="114"/>
      <c r="AH13" s="114"/>
      <c r="AI13" s="114"/>
      <c r="AJ13" s="118"/>
      <c r="AK13" s="118"/>
    </row>
    <row r="14" spans="1:37" s="31" customFormat="1" ht="16.5" customHeight="1">
      <c r="B14" s="758"/>
      <c r="C14" s="702"/>
      <c r="D14" s="117"/>
      <c r="E14" s="91"/>
      <c r="F14" s="93"/>
      <c r="G14" s="93"/>
      <c r="H14" s="93"/>
      <c r="I14" s="93"/>
      <c r="J14" s="91"/>
      <c r="K14" s="840"/>
      <c r="L14" s="841"/>
      <c r="M14" s="536"/>
      <c r="N14" s="389"/>
      <c r="O14" s="389"/>
      <c r="P14" s="419"/>
      <c r="Q14" s="384"/>
      <c r="R14" s="384"/>
      <c r="S14" s="384"/>
      <c r="T14" s="384"/>
      <c r="U14" s="114"/>
      <c r="V14" s="114"/>
      <c r="W14" s="114"/>
      <c r="X14" s="114"/>
      <c r="Y14" s="34"/>
      <c r="Z14" s="34"/>
      <c r="AA14" s="34"/>
      <c r="AB14" s="34"/>
      <c r="AC14" s="34"/>
      <c r="AD14" s="34"/>
      <c r="AE14" s="34"/>
      <c r="AF14" s="114"/>
      <c r="AG14" s="114"/>
      <c r="AH14" s="114"/>
      <c r="AI14" s="114"/>
      <c r="AJ14" s="118"/>
      <c r="AK14" s="118"/>
    </row>
    <row r="15" spans="1:37" s="31" customFormat="1" ht="20.100000000000001" customHeight="1">
      <c r="B15" s="758" t="s">
        <v>83</v>
      </c>
      <c r="C15" s="758"/>
      <c r="D15" s="702" t="s">
        <v>339</v>
      </c>
      <c r="E15" s="712"/>
      <c r="F15" s="712"/>
      <c r="G15" s="703"/>
      <c r="H15" s="824" t="s">
        <v>340</v>
      </c>
      <c r="I15" s="842"/>
      <c r="J15" s="842"/>
      <c r="K15" s="842"/>
      <c r="L15" s="825"/>
      <c r="M15" s="162"/>
      <c r="N15" s="162"/>
      <c r="O15" s="389"/>
      <c r="P15" s="420"/>
      <c r="Q15" s="420"/>
      <c r="R15" s="420"/>
      <c r="S15" s="384"/>
      <c r="T15" s="385"/>
      <c r="U15" s="120"/>
      <c r="V15" s="120"/>
      <c r="W15" s="120"/>
      <c r="X15" s="120"/>
      <c r="Y15" s="46"/>
      <c r="Z15" s="46"/>
      <c r="AA15" s="46"/>
      <c r="AB15" s="34"/>
      <c r="AC15" s="34"/>
      <c r="AD15" s="34"/>
      <c r="AE15" s="34"/>
      <c r="AF15" s="114"/>
      <c r="AG15" s="114"/>
      <c r="AH15" s="114"/>
      <c r="AI15" s="114"/>
      <c r="AJ15" s="114"/>
      <c r="AK15" s="114"/>
    </row>
    <row r="16" spans="1:37" s="31" customFormat="1" ht="36" customHeight="1">
      <c r="B16" s="758"/>
      <c r="C16" s="758"/>
      <c r="D16" s="783"/>
      <c r="E16" s="784"/>
      <c r="F16" s="784"/>
      <c r="G16" s="785"/>
      <c r="H16" s="843"/>
      <c r="I16" s="840"/>
      <c r="J16" s="840"/>
      <c r="K16" s="840"/>
      <c r="L16" s="841"/>
      <c r="M16" s="162"/>
      <c r="N16" s="162"/>
      <c r="O16" s="389"/>
      <c r="P16" s="420"/>
      <c r="Q16" s="420"/>
      <c r="R16" s="420"/>
      <c r="S16" s="384"/>
      <c r="T16" s="384"/>
      <c r="U16" s="114"/>
      <c r="V16" s="114"/>
      <c r="W16" s="114"/>
      <c r="X16" s="114"/>
      <c r="Y16" s="34"/>
      <c r="Z16" s="34"/>
      <c r="AA16" s="34"/>
      <c r="AB16" s="34"/>
      <c r="AC16" s="34"/>
      <c r="AD16" s="34"/>
      <c r="AE16" s="34"/>
      <c r="AF16" s="114"/>
      <c r="AG16" s="114"/>
      <c r="AH16" s="114"/>
      <c r="AI16" s="114"/>
      <c r="AJ16" s="114"/>
      <c r="AK16" s="114"/>
    </row>
    <row r="17" spans="1:37" s="31" customFormat="1" ht="20.100000000000001" customHeight="1">
      <c r="B17" s="29"/>
      <c r="J17" s="31" t="s">
        <v>347</v>
      </c>
      <c r="L17" s="525"/>
      <c r="M17" s="516"/>
      <c r="N17" s="516"/>
      <c r="O17" s="525"/>
      <c r="P17" s="115"/>
      <c r="Q17" s="115"/>
      <c r="R17" s="115"/>
      <c r="S17" s="114"/>
      <c r="T17" s="114"/>
      <c r="U17" s="114"/>
      <c r="V17" s="114"/>
      <c r="W17" s="114"/>
      <c r="X17" s="114"/>
      <c r="Y17" s="34"/>
      <c r="Z17" s="34"/>
      <c r="AA17" s="34"/>
      <c r="AB17" s="34"/>
      <c r="AC17" s="34"/>
      <c r="AD17" s="34"/>
      <c r="AE17" s="34"/>
      <c r="AF17" s="114"/>
      <c r="AG17" s="114"/>
      <c r="AH17" s="114"/>
      <c r="AI17" s="114"/>
      <c r="AJ17" s="114"/>
      <c r="AK17" s="114"/>
    </row>
    <row r="18" spans="1:37" s="31" customFormat="1" ht="20.100000000000001" customHeight="1">
      <c r="C18" s="35"/>
      <c r="D18" s="32"/>
      <c r="E18" s="32"/>
      <c r="F18" s="32"/>
      <c r="G18" s="32"/>
      <c r="H18" s="32"/>
      <c r="I18" s="32"/>
      <c r="J18" s="32"/>
      <c r="K18" s="32"/>
      <c r="L18" s="516"/>
      <c r="M18" s="516"/>
      <c r="N18" s="516"/>
      <c r="O18" s="525"/>
      <c r="P18" s="159"/>
      <c r="Q18" s="159"/>
      <c r="R18" s="159"/>
      <c r="S18" s="114"/>
      <c r="T18" s="114"/>
      <c r="U18" s="114"/>
      <c r="V18" s="114"/>
      <c r="W18" s="114"/>
      <c r="X18" s="114"/>
      <c r="Y18" s="34"/>
      <c r="Z18" s="34"/>
      <c r="AA18" s="34"/>
      <c r="AB18" s="34"/>
      <c r="AC18" s="34"/>
      <c r="AD18" s="34"/>
      <c r="AE18" s="34"/>
      <c r="AF18" s="114"/>
      <c r="AG18" s="114"/>
      <c r="AH18" s="114"/>
      <c r="AI18" s="114"/>
      <c r="AJ18" s="114"/>
      <c r="AK18" s="114"/>
    </row>
    <row r="19" spans="1:37" s="31" customFormat="1" ht="8.25" customHeight="1">
      <c r="C19" s="35"/>
      <c r="D19" s="32"/>
      <c r="E19" s="32"/>
      <c r="F19" s="32"/>
      <c r="G19" s="32"/>
      <c r="H19" s="32"/>
      <c r="I19" s="32"/>
      <c r="J19" s="32"/>
      <c r="K19" s="32"/>
      <c r="L19" s="516"/>
      <c r="M19" s="516"/>
      <c r="N19" s="516"/>
      <c r="O19" s="525"/>
      <c r="P19" s="159"/>
      <c r="Q19" s="159"/>
      <c r="R19" s="159"/>
      <c r="S19" s="114"/>
      <c r="T19" s="114"/>
      <c r="U19" s="114"/>
      <c r="V19" s="114"/>
      <c r="W19" s="114"/>
      <c r="X19" s="114"/>
      <c r="Y19" s="34"/>
      <c r="Z19" s="34"/>
      <c r="AA19" s="34"/>
      <c r="AB19" s="34"/>
      <c r="AC19" s="34"/>
      <c r="AD19" s="34"/>
      <c r="AE19" s="34"/>
      <c r="AF19" s="114"/>
      <c r="AG19" s="114"/>
      <c r="AH19" s="114"/>
      <c r="AI19" s="114"/>
      <c r="AJ19" s="114"/>
      <c r="AK19" s="114"/>
    </row>
    <row r="20" spans="1:37" s="31" customFormat="1" ht="20.100000000000001" customHeight="1">
      <c r="B20" s="29" t="s">
        <v>622</v>
      </c>
      <c r="C20" s="35"/>
      <c r="D20" s="32"/>
      <c r="E20" s="32"/>
      <c r="F20" s="32"/>
      <c r="G20" s="32"/>
      <c r="H20" s="32"/>
      <c r="I20" s="32"/>
      <c r="J20" s="32"/>
      <c r="K20" s="32"/>
      <c r="L20" s="516"/>
      <c r="M20" s="516"/>
      <c r="N20" s="516"/>
      <c r="O20" s="525"/>
      <c r="P20" s="159"/>
      <c r="Q20" s="159"/>
      <c r="R20" s="159"/>
      <c r="S20" s="114"/>
      <c r="T20" s="114"/>
      <c r="U20" s="114"/>
      <c r="V20" s="114"/>
      <c r="W20" s="114"/>
      <c r="X20" s="114"/>
      <c r="Y20" s="34"/>
      <c r="Z20" s="34"/>
      <c r="AA20" s="34"/>
      <c r="AB20" s="34"/>
      <c r="AC20" s="34"/>
      <c r="AD20" s="34"/>
      <c r="AE20" s="34"/>
      <c r="AF20" s="114"/>
      <c r="AG20" s="114"/>
      <c r="AH20" s="114"/>
      <c r="AI20" s="114"/>
      <c r="AJ20" s="114"/>
      <c r="AK20" s="114"/>
    </row>
    <row r="21" spans="1:37" s="31" customFormat="1" ht="20.100000000000001" customHeight="1">
      <c r="B21" s="870" t="s">
        <v>624</v>
      </c>
      <c r="C21" s="870"/>
      <c r="D21" s="870"/>
      <c r="E21" s="870"/>
      <c r="F21" s="870"/>
      <c r="G21" s="870"/>
      <c r="H21" s="870"/>
      <c r="I21" s="870"/>
      <c r="J21" s="870"/>
      <c r="K21" s="870"/>
      <c r="L21" s="516"/>
      <c r="M21" s="516"/>
      <c r="N21" s="516"/>
      <c r="O21" s="525"/>
      <c r="P21" s="159"/>
      <c r="Q21" s="159"/>
      <c r="R21" s="159"/>
      <c r="S21" s="114"/>
      <c r="T21" s="114"/>
      <c r="U21" s="114"/>
      <c r="V21" s="114"/>
      <c r="W21" s="114"/>
      <c r="X21" s="114"/>
      <c r="Y21" s="34"/>
      <c r="Z21" s="34"/>
      <c r="AA21" s="34"/>
      <c r="AB21" s="34"/>
      <c r="AC21" s="34"/>
      <c r="AD21" s="34"/>
      <c r="AE21" s="34"/>
      <c r="AF21" s="114"/>
      <c r="AG21" s="114"/>
      <c r="AH21" s="114"/>
      <c r="AI21" s="114"/>
      <c r="AJ21" s="114"/>
      <c r="AK21" s="114"/>
    </row>
    <row r="22" spans="1:37" s="31" customFormat="1" ht="33.75" customHeight="1">
      <c r="B22" s="870"/>
      <c r="C22" s="870"/>
      <c r="D22" s="870"/>
      <c r="E22" s="870"/>
      <c r="F22" s="870"/>
      <c r="G22" s="870"/>
      <c r="H22" s="870"/>
      <c r="I22" s="870"/>
      <c r="J22" s="870"/>
      <c r="K22" s="870"/>
      <c r="L22" s="516"/>
      <c r="M22" s="516"/>
      <c r="N22" s="516"/>
      <c r="O22" s="525"/>
      <c r="P22" s="159"/>
      <c r="Q22" s="159"/>
      <c r="R22" s="159"/>
      <c r="S22" s="114"/>
      <c r="T22" s="114"/>
      <c r="U22" s="114"/>
      <c r="V22" s="114"/>
      <c r="W22" s="114"/>
      <c r="X22" s="114"/>
      <c r="Y22" s="34"/>
      <c r="Z22" s="34"/>
      <c r="AA22" s="34"/>
      <c r="AB22" s="34"/>
      <c r="AC22" s="34"/>
      <c r="AD22" s="34"/>
      <c r="AE22" s="34"/>
      <c r="AF22" s="114"/>
      <c r="AG22" s="114"/>
      <c r="AH22" s="114"/>
      <c r="AI22" s="114"/>
      <c r="AJ22" s="114"/>
      <c r="AK22" s="114"/>
    </row>
    <row r="23" spans="1:37" s="31" customFormat="1" ht="20.100000000000001" customHeight="1">
      <c r="B23" s="758" t="s">
        <v>623</v>
      </c>
      <c r="C23" s="758"/>
      <c r="D23" s="758"/>
      <c r="E23" s="537"/>
      <c r="F23" s="537"/>
      <c r="G23" s="537"/>
      <c r="H23" s="537"/>
      <c r="I23" s="537"/>
      <c r="J23" s="537"/>
      <c r="K23" s="537"/>
      <c r="L23" s="516"/>
      <c r="M23" s="516"/>
      <c r="N23" s="516"/>
      <c r="O23" s="525"/>
      <c r="P23" s="159"/>
      <c r="Q23" s="159"/>
      <c r="R23" s="159"/>
      <c r="S23" s="114"/>
      <c r="T23" s="114"/>
      <c r="U23" s="114"/>
      <c r="V23" s="114"/>
      <c r="W23" s="114"/>
      <c r="X23" s="114"/>
      <c r="Y23" s="34"/>
      <c r="Z23" s="34"/>
      <c r="AA23" s="34"/>
      <c r="AB23" s="34"/>
      <c r="AC23" s="34"/>
      <c r="AD23" s="34"/>
      <c r="AE23" s="34"/>
      <c r="AF23" s="114"/>
      <c r="AG23" s="114"/>
      <c r="AH23" s="114"/>
      <c r="AI23" s="114"/>
      <c r="AJ23" s="114"/>
      <c r="AK23" s="114"/>
    </row>
    <row r="24" spans="1:37" ht="21" customHeight="1">
      <c r="B24" s="794"/>
      <c r="C24" s="794"/>
      <c r="D24" s="794"/>
      <c r="E24" s="24"/>
      <c r="F24" s="24"/>
      <c r="G24" s="24"/>
      <c r="H24" s="24"/>
      <c r="AF24" s="118"/>
      <c r="AG24" s="118"/>
      <c r="AH24" s="118"/>
      <c r="AI24" s="118"/>
      <c r="AJ24" s="118"/>
      <c r="AK24" s="118"/>
    </row>
    <row r="25" spans="1:37" ht="21" customHeight="1">
      <c r="B25" s="24"/>
      <c r="C25" s="24"/>
      <c r="D25" s="24"/>
      <c r="E25" s="24"/>
      <c r="F25" s="24"/>
      <c r="G25" s="24"/>
      <c r="H25" s="24"/>
      <c r="AF25" s="118"/>
      <c r="AG25" s="118"/>
      <c r="AH25" s="118"/>
      <c r="AI25" s="118"/>
      <c r="AJ25" s="118"/>
      <c r="AK25" s="118"/>
    </row>
    <row r="26" spans="1:37" s="25" customFormat="1" ht="15" customHeight="1">
      <c r="L26" s="516"/>
      <c r="M26" s="516"/>
      <c r="N26" s="634" t="e">
        <f>CONCATENATE(#REF!,#REF!,#REF!)</f>
        <v>#REF!</v>
      </c>
      <c r="O26" s="634"/>
      <c r="P26" s="634"/>
      <c r="Q26" s="114"/>
      <c r="R26" s="114"/>
      <c r="S26" s="114"/>
      <c r="T26" s="114"/>
      <c r="U26" s="114"/>
      <c r="V26" s="114"/>
      <c r="W26" s="114"/>
      <c r="X26" s="114"/>
      <c r="Y26" s="36"/>
      <c r="Z26" s="36"/>
      <c r="AA26" s="36"/>
      <c r="AB26" s="36"/>
      <c r="AC26" s="36"/>
      <c r="AD26" s="36"/>
      <c r="AE26" s="36"/>
      <c r="AF26" s="36"/>
      <c r="AG26" s="36"/>
    </row>
    <row r="27" spans="1:37" s="74" customFormat="1" ht="26.25" customHeight="1">
      <c r="A27" s="416" t="s">
        <v>670</v>
      </c>
      <c r="B27" s="1"/>
      <c r="C27" s="1"/>
      <c r="D27" s="1"/>
      <c r="E27" s="371"/>
      <c r="F27" s="371"/>
      <c r="G27" s="371"/>
      <c r="H27" s="371"/>
      <c r="I27" s="371"/>
      <c r="J27" s="538"/>
      <c r="K27" s="533"/>
      <c r="L27" s="533"/>
      <c r="M27" s="516"/>
      <c r="N27" s="114"/>
      <c r="O27" s="114"/>
      <c r="P27" s="114"/>
      <c r="Q27" s="114"/>
      <c r="R27" s="114"/>
      <c r="S27" s="114"/>
      <c r="T27" s="114"/>
      <c r="U27" s="114"/>
      <c r="V27" s="114"/>
      <c r="W27" s="114"/>
      <c r="X27" s="114"/>
      <c r="Y27" s="81"/>
      <c r="Z27" s="81"/>
      <c r="AA27" s="81"/>
      <c r="AB27" s="81"/>
      <c r="AC27" s="81"/>
    </row>
    <row r="28" spans="1:37" s="74" customFormat="1" ht="4.5" customHeight="1">
      <c r="A28" s="1"/>
      <c r="B28" s="1"/>
      <c r="C28" s="1"/>
      <c r="D28" s="1"/>
      <c r="E28" s="371"/>
      <c r="F28" s="371"/>
      <c r="G28" s="371"/>
      <c r="H28" s="371"/>
      <c r="I28" s="371"/>
      <c r="J28" s="538"/>
      <c r="K28" s="533"/>
      <c r="L28" s="533"/>
      <c r="M28" s="516"/>
      <c r="N28" s="114"/>
      <c r="O28" s="114"/>
      <c r="P28" s="114"/>
      <c r="Q28" s="114"/>
      <c r="R28" s="114"/>
      <c r="S28" s="114"/>
      <c r="T28" s="114"/>
      <c r="U28" s="114"/>
      <c r="V28" s="114"/>
      <c r="W28" s="114"/>
      <c r="X28" s="114"/>
      <c r="Y28" s="81"/>
      <c r="Z28" s="81"/>
      <c r="AA28" s="81"/>
      <c r="AB28" s="81"/>
      <c r="AC28" s="81"/>
    </row>
    <row r="29" spans="1:37" s="74" customFormat="1" ht="28.5" customHeight="1">
      <c r="A29" s="855" t="s">
        <v>474</v>
      </c>
      <c r="B29" s="855"/>
      <c r="C29" s="855"/>
      <c r="D29" s="855"/>
      <c r="E29" s="855"/>
      <c r="F29" s="855"/>
      <c r="G29" s="855"/>
      <c r="H29" s="855"/>
      <c r="I29" s="855"/>
      <c r="J29" s="855"/>
      <c r="K29" s="855"/>
      <c r="L29" s="855"/>
      <c r="M29" s="855"/>
      <c r="N29" s="114"/>
      <c r="O29" s="114"/>
      <c r="P29" s="114"/>
      <c r="Q29" s="114"/>
      <c r="R29" s="114"/>
      <c r="S29" s="114"/>
      <c r="T29" s="114"/>
      <c r="U29" s="114"/>
      <c r="V29" s="114"/>
      <c r="W29" s="114"/>
      <c r="X29" s="114"/>
      <c r="Y29" s="81"/>
      <c r="Z29" s="81"/>
      <c r="AA29" s="81"/>
      <c r="AB29" s="81"/>
    </row>
    <row r="30" spans="1:37" s="74" customFormat="1" ht="12.75" customHeight="1">
      <c r="A30" s="855"/>
      <c r="B30" s="855"/>
      <c r="C30" s="855"/>
      <c r="D30" s="855"/>
      <c r="E30" s="855"/>
      <c r="F30" s="855"/>
      <c r="G30" s="855"/>
      <c r="H30" s="855"/>
      <c r="I30" s="855"/>
      <c r="J30" s="855"/>
      <c r="K30" s="855"/>
      <c r="L30" s="855"/>
      <c r="M30" s="855"/>
      <c r="N30" s="114"/>
      <c r="O30" s="114"/>
      <c r="P30" s="114"/>
      <c r="Q30" s="114"/>
      <c r="R30" s="114"/>
      <c r="S30" s="114"/>
      <c r="T30" s="114"/>
      <c r="U30" s="114"/>
      <c r="V30" s="114"/>
      <c r="W30" s="114"/>
      <c r="X30" s="114"/>
      <c r="Y30" s="81"/>
      <c r="Z30" s="81"/>
      <c r="AA30" s="81"/>
      <c r="AB30" s="81"/>
    </row>
    <row r="31" spans="1:37" s="74" customFormat="1" ht="6" customHeight="1">
      <c r="B31" s="118"/>
      <c r="C31" s="1"/>
      <c r="D31" s="1"/>
      <c r="E31" s="1"/>
      <c r="F31" s="1"/>
      <c r="G31" s="1"/>
      <c r="H31" s="1"/>
      <c r="I31" s="1"/>
      <c r="J31" s="523"/>
      <c r="K31" s="523"/>
      <c r="L31" s="523"/>
      <c r="M31" s="516"/>
      <c r="N31" s="114"/>
      <c r="O31" s="114"/>
      <c r="P31" s="114"/>
      <c r="Q31" s="114"/>
      <c r="R31" s="114"/>
      <c r="S31" s="114"/>
      <c r="T31" s="114"/>
      <c r="U31" s="114"/>
      <c r="V31" s="114"/>
      <c r="W31" s="114"/>
      <c r="X31" s="114"/>
      <c r="Y31" s="81"/>
      <c r="Z31" s="81"/>
      <c r="AA31" s="81"/>
      <c r="AB31" s="81"/>
      <c r="AC31" s="81"/>
    </row>
    <row r="32" spans="1:37" s="74" customFormat="1" ht="22.5" customHeight="1">
      <c r="D32" s="240" t="s">
        <v>266</v>
      </c>
      <c r="E32" s="83"/>
      <c r="F32" s="84"/>
      <c r="G32" s="85"/>
      <c r="H32" s="86"/>
      <c r="I32" s="87"/>
      <c r="J32" s="81"/>
      <c r="K32" s="516"/>
      <c r="L32" s="516"/>
      <c r="M32" s="516"/>
      <c r="N32" s="114"/>
      <c r="O32" s="114"/>
      <c r="P32" s="114"/>
      <c r="Q32" s="114"/>
      <c r="R32" s="114"/>
      <c r="S32" s="114"/>
      <c r="T32" s="114"/>
      <c r="U32" s="114"/>
      <c r="V32" s="114"/>
      <c r="W32" s="114"/>
      <c r="X32" s="114"/>
      <c r="Y32" s="81"/>
      <c r="Z32" s="81"/>
      <c r="AA32" s="81"/>
      <c r="AB32" s="81"/>
      <c r="AC32" s="81"/>
      <c r="AD32" s="81"/>
    </row>
    <row r="33" spans="1:30" s="74" customFormat="1" ht="8.25" customHeight="1">
      <c r="B33" s="82"/>
      <c r="C33" s="82"/>
      <c r="D33" s="82"/>
      <c r="E33" s="82"/>
      <c r="F33" s="82"/>
      <c r="G33" s="82"/>
      <c r="H33" s="132"/>
      <c r="I33" s="132"/>
      <c r="J33" s="132"/>
      <c r="K33" s="238"/>
      <c r="L33" s="516"/>
      <c r="M33" s="516"/>
      <c r="N33" s="516"/>
      <c r="O33" s="114"/>
      <c r="P33" s="114"/>
      <c r="Q33" s="114"/>
      <c r="R33" s="114"/>
      <c r="S33" s="114"/>
      <c r="T33" s="114"/>
      <c r="U33" s="114"/>
      <c r="V33" s="114"/>
      <c r="W33" s="114"/>
      <c r="X33" s="114"/>
      <c r="Y33" s="81"/>
      <c r="Z33" s="81"/>
      <c r="AA33" s="81"/>
      <c r="AB33" s="81"/>
      <c r="AC33" s="81"/>
      <c r="AD33" s="81"/>
    </row>
    <row r="34" spans="1:30" s="74" customFormat="1" ht="24.75" customHeight="1">
      <c r="A34" s="686" t="s">
        <v>55</v>
      </c>
      <c r="B34" s="871"/>
      <c r="C34" s="871"/>
      <c r="D34" s="871"/>
      <c r="E34" s="871"/>
      <c r="F34" s="687"/>
      <c r="G34" s="872" t="s">
        <v>269</v>
      </c>
      <c r="H34" s="873"/>
      <c r="I34" s="874" t="s">
        <v>607</v>
      </c>
      <c r="J34" s="875"/>
      <c r="K34" s="876" t="s">
        <v>608</v>
      </c>
      <c r="L34" s="877"/>
      <c r="M34" s="516"/>
      <c r="N34" s="114"/>
      <c r="O34" s="114"/>
      <c r="P34" s="114"/>
      <c r="Q34" s="114"/>
      <c r="R34" s="114"/>
      <c r="S34" s="114"/>
      <c r="T34" s="114"/>
      <c r="U34" s="114"/>
      <c r="V34" s="114"/>
      <c r="W34" s="114"/>
      <c r="X34" s="114"/>
      <c r="Y34" s="81"/>
      <c r="Z34" s="81"/>
      <c r="AA34" s="81"/>
      <c r="AB34" s="81"/>
      <c r="AC34" s="81"/>
    </row>
    <row r="35" spans="1:30" s="24" customFormat="1" ht="12.75" customHeight="1">
      <c r="A35" s="878" t="s">
        <v>49</v>
      </c>
      <c r="B35" s="880" t="s">
        <v>50</v>
      </c>
      <c r="C35" s="881"/>
      <c r="D35" s="881"/>
      <c r="E35" s="881"/>
      <c r="F35" s="882"/>
      <c r="G35" s="886" t="s">
        <v>309</v>
      </c>
      <c r="H35" s="887"/>
      <c r="I35" s="888"/>
      <c r="J35" s="889"/>
      <c r="K35" s="890"/>
      <c r="L35" s="891"/>
      <c r="M35" s="516"/>
      <c r="N35" s="114"/>
      <c r="O35" s="114"/>
      <c r="P35" s="114"/>
      <c r="Q35" s="114"/>
      <c r="R35" s="114"/>
      <c r="S35" s="114"/>
      <c r="T35" s="114"/>
      <c r="U35" s="114"/>
      <c r="V35" s="114"/>
      <c r="W35" s="114"/>
      <c r="X35" s="114"/>
      <c r="Y35" s="94"/>
      <c r="Z35" s="94"/>
      <c r="AA35" s="94"/>
      <c r="AB35" s="94"/>
      <c r="AC35" s="94"/>
    </row>
    <row r="36" spans="1:30" s="74" customFormat="1" ht="12.75" customHeight="1">
      <c r="A36" s="878"/>
      <c r="B36" s="883"/>
      <c r="C36" s="884"/>
      <c r="D36" s="884"/>
      <c r="E36" s="884"/>
      <c r="F36" s="885"/>
      <c r="G36" s="892" t="s">
        <v>310</v>
      </c>
      <c r="H36" s="893"/>
      <c r="I36" s="894"/>
      <c r="J36" s="895"/>
      <c r="K36" s="896"/>
      <c r="L36" s="897"/>
      <c r="M36" s="352"/>
      <c r="N36" s="114"/>
      <c r="O36" s="114"/>
      <c r="P36" s="114"/>
      <c r="Q36" s="114"/>
      <c r="R36" s="114"/>
      <c r="S36" s="114"/>
      <c r="T36" s="114"/>
      <c r="U36" s="114"/>
      <c r="V36" s="114"/>
      <c r="W36" s="114"/>
      <c r="X36" s="114"/>
      <c r="Y36" s="81"/>
      <c r="Z36" s="81"/>
      <c r="AA36" s="81"/>
      <c r="AB36" s="81"/>
      <c r="AC36" s="81"/>
    </row>
    <row r="37" spans="1:30" s="74" customFormat="1" ht="12.75" customHeight="1">
      <c r="A37" s="878"/>
      <c r="B37" s="898" t="s">
        <v>295</v>
      </c>
      <c r="C37" s="899"/>
      <c r="D37" s="899"/>
      <c r="E37" s="899"/>
      <c r="F37" s="900"/>
      <c r="G37" s="907" t="s">
        <v>467</v>
      </c>
      <c r="H37" s="908"/>
      <c r="I37" s="888"/>
      <c r="J37" s="889"/>
      <c r="K37" s="909"/>
      <c r="L37" s="910"/>
      <c r="M37" s="516"/>
      <c r="N37" s="114"/>
      <c r="O37" s="114"/>
      <c r="P37" s="114"/>
      <c r="Q37" s="114"/>
      <c r="R37" s="114"/>
      <c r="S37" s="114"/>
      <c r="T37" s="114"/>
      <c r="U37" s="114"/>
      <c r="V37" s="114"/>
      <c r="W37" s="114"/>
      <c r="X37" s="114"/>
      <c r="Y37" s="81"/>
      <c r="Z37" s="81"/>
      <c r="AA37" s="81"/>
      <c r="AB37" s="81"/>
      <c r="AC37" s="81"/>
    </row>
    <row r="38" spans="1:30" s="74" customFormat="1" ht="12.75" customHeight="1">
      <c r="A38" s="878"/>
      <c r="B38" s="901"/>
      <c r="C38" s="902"/>
      <c r="D38" s="902"/>
      <c r="E38" s="902"/>
      <c r="F38" s="903"/>
      <c r="G38" s="911" t="s">
        <v>275</v>
      </c>
      <c r="H38" s="912"/>
      <c r="I38" s="913"/>
      <c r="J38" s="914"/>
      <c r="K38" s="915"/>
      <c r="L38" s="916"/>
      <c r="M38" s="516"/>
      <c r="N38" s="114"/>
      <c r="O38" s="114"/>
      <c r="P38" s="114"/>
      <c r="Q38" s="114"/>
      <c r="R38" s="114"/>
      <c r="S38" s="114"/>
      <c r="T38" s="114"/>
      <c r="U38" s="114"/>
      <c r="V38" s="114"/>
      <c r="W38" s="114"/>
      <c r="X38" s="114"/>
      <c r="Y38" s="81"/>
      <c r="Z38" s="81"/>
      <c r="AA38" s="81"/>
      <c r="AB38" s="81"/>
      <c r="AC38" s="81"/>
    </row>
    <row r="39" spans="1:30" s="74" customFormat="1" ht="12.75" customHeight="1">
      <c r="A39" s="878"/>
      <c r="B39" s="901"/>
      <c r="C39" s="902"/>
      <c r="D39" s="902"/>
      <c r="E39" s="902"/>
      <c r="F39" s="903"/>
      <c r="G39" s="911" t="s">
        <v>277</v>
      </c>
      <c r="H39" s="912"/>
      <c r="I39" s="913"/>
      <c r="J39" s="914"/>
      <c r="K39" s="915"/>
      <c r="L39" s="916"/>
      <c r="M39" s="516"/>
      <c r="N39" s="114"/>
      <c r="O39" s="114"/>
      <c r="P39" s="114"/>
      <c r="Q39" s="114"/>
      <c r="R39" s="114"/>
      <c r="S39" s="114"/>
      <c r="T39" s="114"/>
      <c r="U39" s="114"/>
      <c r="V39" s="114"/>
      <c r="W39" s="114"/>
      <c r="X39" s="114"/>
      <c r="Y39" s="81"/>
      <c r="Z39" s="81"/>
      <c r="AA39" s="81"/>
      <c r="AB39" s="81"/>
      <c r="AC39" s="81"/>
    </row>
    <row r="40" spans="1:30" s="74" customFormat="1" ht="12.75" customHeight="1">
      <c r="A40" s="878"/>
      <c r="B40" s="901"/>
      <c r="C40" s="902"/>
      <c r="D40" s="902"/>
      <c r="E40" s="902"/>
      <c r="F40" s="903"/>
      <c r="G40" s="911" t="s">
        <v>279</v>
      </c>
      <c r="H40" s="912"/>
      <c r="I40" s="913"/>
      <c r="J40" s="914"/>
      <c r="K40" s="915"/>
      <c r="L40" s="916"/>
      <c r="M40" s="516"/>
      <c r="N40" s="114"/>
      <c r="O40" s="114"/>
      <c r="P40" s="114"/>
      <c r="Q40" s="114"/>
      <c r="R40" s="114"/>
      <c r="S40" s="114"/>
      <c r="T40" s="114"/>
      <c r="U40" s="114"/>
      <c r="V40" s="114"/>
      <c r="W40" s="114"/>
      <c r="X40" s="114"/>
      <c r="Y40" s="81"/>
      <c r="Z40" s="81"/>
      <c r="AA40" s="81"/>
      <c r="AB40" s="81"/>
      <c r="AC40" s="81"/>
    </row>
    <row r="41" spans="1:30" s="74" customFormat="1" ht="12.75" customHeight="1">
      <c r="A41" s="878"/>
      <c r="B41" s="901"/>
      <c r="C41" s="902"/>
      <c r="D41" s="902"/>
      <c r="E41" s="902"/>
      <c r="F41" s="903"/>
      <c r="G41" s="911" t="s">
        <v>276</v>
      </c>
      <c r="H41" s="912"/>
      <c r="I41" s="913"/>
      <c r="J41" s="914"/>
      <c r="K41" s="915"/>
      <c r="L41" s="916"/>
      <c r="M41" s="516"/>
      <c r="N41" s="114"/>
      <c r="O41" s="114"/>
      <c r="P41" s="114"/>
      <c r="Q41" s="114"/>
      <c r="R41" s="114"/>
      <c r="S41" s="114"/>
      <c r="T41" s="114"/>
      <c r="U41" s="114"/>
      <c r="V41" s="114"/>
      <c r="W41" s="114"/>
      <c r="X41" s="114"/>
      <c r="Y41" s="81"/>
      <c r="Z41" s="81"/>
      <c r="AA41" s="81"/>
      <c r="AB41" s="81"/>
      <c r="AC41" s="81"/>
    </row>
    <row r="42" spans="1:30" s="74" customFormat="1" ht="12.75" customHeight="1">
      <c r="A42" s="878"/>
      <c r="B42" s="904"/>
      <c r="C42" s="905"/>
      <c r="D42" s="905"/>
      <c r="E42" s="905"/>
      <c r="F42" s="906"/>
      <c r="G42" s="917" t="s">
        <v>278</v>
      </c>
      <c r="H42" s="893"/>
      <c r="I42" s="894"/>
      <c r="J42" s="895"/>
      <c r="K42" s="896"/>
      <c r="L42" s="897"/>
      <c r="M42" s="516"/>
      <c r="N42" s="114"/>
      <c r="O42" s="114"/>
      <c r="P42" s="114"/>
      <c r="Q42" s="114"/>
      <c r="R42" s="114"/>
      <c r="S42" s="114"/>
      <c r="T42" s="114"/>
      <c r="U42" s="114"/>
      <c r="V42" s="114"/>
      <c r="W42" s="114"/>
      <c r="X42" s="114"/>
      <c r="Y42" s="81"/>
      <c r="Z42" s="81"/>
      <c r="AA42" s="81"/>
      <c r="AB42" s="81"/>
      <c r="AC42" s="81"/>
    </row>
    <row r="43" spans="1:30" s="74" customFormat="1" ht="12.75" customHeight="1">
      <c r="A43" s="878"/>
      <c r="B43" s="880" t="s">
        <v>47</v>
      </c>
      <c r="C43" s="881"/>
      <c r="D43" s="881"/>
      <c r="E43" s="881"/>
      <c r="F43" s="882"/>
      <c r="G43" s="920" t="s">
        <v>467</v>
      </c>
      <c r="H43" s="887"/>
      <c r="I43" s="921"/>
      <c r="J43" s="922"/>
      <c r="K43" s="909"/>
      <c r="L43" s="910"/>
      <c r="M43" s="516"/>
      <c r="N43" s="114"/>
      <c r="O43" s="114"/>
      <c r="P43" s="114"/>
      <c r="Q43" s="114"/>
      <c r="R43" s="114"/>
      <c r="S43" s="114"/>
      <c r="T43" s="114"/>
      <c r="U43" s="114"/>
      <c r="V43" s="114"/>
      <c r="W43" s="114"/>
      <c r="X43" s="114"/>
      <c r="Y43" s="81"/>
      <c r="Z43" s="81"/>
      <c r="AA43" s="81"/>
      <c r="AB43" s="81"/>
      <c r="AC43" s="81"/>
    </row>
    <row r="44" spans="1:30" s="74" customFormat="1" ht="12.75" customHeight="1">
      <c r="A44" s="878"/>
      <c r="B44" s="918"/>
      <c r="C44" s="630"/>
      <c r="D44" s="630"/>
      <c r="E44" s="630"/>
      <c r="F44" s="919"/>
      <c r="G44" s="911" t="s">
        <v>275</v>
      </c>
      <c r="H44" s="912"/>
      <c r="I44" s="913"/>
      <c r="J44" s="914"/>
      <c r="K44" s="915"/>
      <c r="L44" s="916"/>
      <c r="M44" s="516"/>
      <c r="N44" s="114"/>
      <c r="O44" s="114"/>
      <c r="P44" s="114"/>
      <c r="Q44" s="114"/>
      <c r="R44" s="114"/>
      <c r="S44" s="114"/>
      <c r="T44" s="114"/>
      <c r="U44" s="114"/>
      <c r="V44" s="114"/>
      <c r="W44" s="114"/>
      <c r="X44" s="114"/>
      <c r="Y44" s="81"/>
      <c r="Z44" s="81"/>
      <c r="AA44" s="81"/>
      <c r="AB44" s="81"/>
      <c r="AC44" s="81"/>
    </row>
    <row r="45" spans="1:30" s="74" customFormat="1" ht="12.75" customHeight="1">
      <c r="A45" s="878"/>
      <c r="B45" s="918"/>
      <c r="C45" s="630"/>
      <c r="D45" s="630"/>
      <c r="E45" s="630"/>
      <c r="F45" s="919"/>
      <c r="G45" s="911" t="s">
        <v>277</v>
      </c>
      <c r="H45" s="912"/>
      <c r="I45" s="913"/>
      <c r="J45" s="914"/>
      <c r="K45" s="915"/>
      <c r="L45" s="916"/>
      <c r="M45" s="516"/>
      <c r="N45" s="114"/>
      <c r="O45" s="114"/>
      <c r="P45" s="114"/>
      <c r="Q45" s="114"/>
      <c r="R45" s="114"/>
      <c r="S45" s="114"/>
      <c r="T45" s="114"/>
      <c r="U45" s="114"/>
      <c r="V45" s="114"/>
      <c r="W45" s="114"/>
      <c r="X45" s="114"/>
      <c r="Y45" s="81"/>
      <c r="Z45" s="81"/>
      <c r="AA45" s="81"/>
      <c r="AB45" s="81"/>
      <c r="AC45" s="81"/>
    </row>
    <row r="46" spans="1:30" s="74" customFormat="1" ht="12.75" customHeight="1">
      <c r="A46" s="878"/>
      <c r="B46" s="918"/>
      <c r="C46" s="630"/>
      <c r="D46" s="630"/>
      <c r="E46" s="630"/>
      <c r="F46" s="919"/>
      <c r="G46" s="911" t="s">
        <v>279</v>
      </c>
      <c r="H46" s="912"/>
      <c r="I46" s="913"/>
      <c r="J46" s="914"/>
      <c r="K46" s="915"/>
      <c r="L46" s="916"/>
      <c r="M46" s="516"/>
      <c r="N46" s="114"/>
      <c r="O46" s="114"/>
      <c r="P46" s="114"/>
      <c r="Q46" s="114"/>
      <c r="R46" s="114"/>
      <c r="S46" s="114"/>
      <c r="T46" s="114"/>
      <c r="U46" s="114"/>
      <c r="V46" s="114"/>
      <c r="W46" s="114"/>
      <c r="X46" s="114"/>
      <c r="Y46" s="81"/>
      <c r="Z46" s="81"/>
      <c r="AA46" s="81"/>
      <c r="AB46" s="81"/>
      <c r="AC46" s="81"/>
    </row>
    <row r="47" spans="1:30" s="74" customFormat="1" ht="12.75" customHeight="1">
      <c r="A47" s="878"/>
      <c r="B47" s="918"/>
      <c r="C47" s="630"/>
      <c r="D47" s="630"/>
      <c r="E47" s="630"/>
      <c r="F47" s="919"/>
      <c r="G47" s="911" t="s">
        <v>276</v>
      </c>
      <c r="H47" s="912"/>
      <c r="I47" s="913"/>
      <c r="J47" s="914"/>
      <c r="K47" s="915"/>
      <c r="L47" s="916"/>
      <c r="M47" s="516"/>
      <c r="N47" s="114"/>
      <c r="O47" s="114"/>
      <c r="P47" s="114"/>
      <c r="Q47" s="114"/>
      <c r="R47" s="114"/>
      <c r="S47" s="114"/>
      <c r="T47" s="114"/>
      <c r="U47" s="114"/>
      <c r="V47" s="114"/>
      <c r="W47" s="114"/>
      <c r="X47" s="114"/>
      <c r="Y47" s="81"/>
      <c r="Z47" s="81"/>
      <c r="AA47" s="81"/>
      <c r="AB47" s="81"/>
      <c r="AC47" s="81"/>
    </row>
    <row r="48" spans="1:30" s="74" customFormat="1" ht="12.75" customHeight="1">
      <c r="A48" s="878"/>
      <c r="B48" s="883"/>
      <c r="C48" s="884"/>
      <c r="D48" s="884"/>
      <c r="E48" s="884"/>
      <c r="F48" s="885"/>
      <c r="G48" s="917" t="s">
        <v>278</v>
      </c>
      <c r="H48" s="893"/>
      <c r="I48" s="894"/>
      <c r="J48" s="895"/>
      <c r="K48" s="896"/>
      <c r="L48" s="897"/>
      <c r="M48" s="516"/>
      <c r="N48" s="114"/>
      <c r="O48" s="114"/>
      <c r="P48" s="114"/>
      <c r="Q48" s="114"/>
      <c r="R48" s="114"/>
      <c r="S48" s="114"/>
      <c r="T48" s="114"/>
      <c r="U48" s="114"/>
      <c r="V48" s="114"/>
      <c r="W48" s="114"/>
      <c r="X48" s="114"/>
      <c r="Y48" s="81"/>
      <c r="Z48" s="81"/>
      <c r="AA48" s="81"/>
      <c r="AB48" s="81"/>
      <c r="AC48" s="81"/>
    </row>
    <row r="49" spans="1:29" s="74" customFormat="1" ht="12.75" customHeight="1">
      <c r="A49" s="878"/>
      <c r="B49" s="880" t="s">
        <v>315</v>
      </c>
      <c r="C49" s="881"/>
      <c r="D49" s="881"/>
      <c r="E49" s="881"/>
      <c r="F49" s="882"/>
      <c r="G49" s="907" t="s">
        <v>528</v>
      </c>
      <c r="H49" s="908"/>
      <c r="I49" s="888"/>
      <c r="J49" s="889"/>
      <c r="K49" s="909"/>
      <c r="L49" s="910"/>
      <c r="M49" s="516"/>
      <c r="N49" s="114"/>
      <c r="O49" s="114"/>
      <c r="P49" s="114"/>
      <c r="Q49" s="114"/>
      <c r="R49" s="114"/>
      <c r="S49" s="114"/>
      <c r="T49" s="114"/>
      <c r="U49" s="114"/>
      <c r="V49" s="114"/>
      <c r="W49" s="114"/>
      <c r="X49" s="114"/>
      <c r="Y49" s="81"/>
      <c r="Z49" s="81"/>
      <c r="AA49" s="81"/>
      <c r="AB49" s="81"/>
      <c r="AC49" s="81"/>
    </row>
    <row r="50" spans="1:29" s="74" customFormat="1" ht="12.75" customHeight="1">
      <c r="A50" s="878"/>
      <c r="B50" s="918"/>
      <c r="C50" s="630"/>
      <c r="D50" s="630"/>
      <c r="E50" s="630"/>
      <c r="F50" s="919"/>
      <c r="G50" s="923" t="s">
        <v>316</v>
      </c>
      <c r="H50" s="924"/>
      <c r="I50" s="925"/>
      <c r="J50" s="926"/>
      <c r="K50" s="915"/>
      <c r="L50" s="916"/>
      <c r="M50" s="516"/>
      <c r="N50" s="114"/>
      <c r="O50" s="114"/>
      <c r="P50" s="114"/>
      <c r="Q50" s="114"/>
      <c r="R50" s="114"/>
      <c r="S50" s="114"/>
      <c r="T50" s="114"/>
      <c r="U50" s="114"/>
      <c r="V50" s="114"/>
      <c r="W50" s="114"/>
      <c r="X50" s="114"/>
      <c r="Y50" s="81"/>
      <c r="Z50" s="81"/>
      <c r="AA50" s="81"/>
      <c r="AB50" s="81"/>
      <c r="AC50" s="81"/>
    </row>
    <row r="51" spans="1:29" s="74" customFormat="1" ht="12.75" customHeight="1">
      <c r="A51" s="878"/>
      <c r="B51" s="883"/>
      <c r="C51" s="884"/>
      <c r="D51" s="884"/>
      <c r="E51" s="884"/>
      <c r="F51" s="885"/>
      <c r="G51" s="917" t="s">
        <v>317</v>
      </c>
      <c r="H51" s="893"/>
      <c r="I51" s="894"/>
      <c r="J51" s="895"/>
      <c r="K51" s="896"/>
      <c r="L51" s="897"/>
      <c r="M51" s="516"/>
      <c r="N51" s="114"/>
      <c r="O51" s="114"/>
      <c r="P51" s="114"/>
      <c r="Q51" s="114"/>
      <c r="R51" s="114"/>
      <c r="S51" s="114"/>
      <c r="T51" s="114"/>
      <c r="U51" s="114"/>
      <c r="V51" s="114"/>
      <c r="W51" s="114"/>
      <c r="X51" s="114"/>
      <c r="Y51" s="81"/>
      <c r="Z51" s="81"/>
      <c r="AA51" s="81"/>
      <c r="AB51" s="81"/>
      <c r="AC51" s="81"/>
    </row>
    <row r="52" spans="1:29" s="74" customFormat="1" ht="12.75" customHeight="1">
      <c r="A52" s="878"/>
      <c r="B52" s="952"/>
      <c r="C52" s="927" t="s">
        <v>296</v>
      </c>
      <c r="D52" s="927"/>
      <c r="E52" s="927"/>
      <c r="F52" s="927"/>
      <c r="G52" s="920" t="s">
        <v>273</v>
      </c>
      <c r="H52" s="887"/>
      <c r="I52" s="921"/>
      <c r="J52" s="922"/>
      <c r="K52" s="909"/>
      <c r="L52" s="910"/>
      <c r="M52" s="516"/>
      <c r="N52" s="114"/>
      <c r="O52" s="114"/>
      <c r="P52" s="114"/>
      <c r="Q52" s="114"/>
      <c r="R52" s="114"/>
      <c r="S52" s="114"/>
      <c r="T52" s="114"/>
      <c r="U52" s="114"/>
      <c r="V52" s="114"/>
      <c r="W52" s="114"/>
      <c r="X52" s="114"/>
      <c r="Y52" s="81"/>
      <c r="Z52" s="81"/>
      <c r="AA52" s="81"/>
      <c r="AB52" s="81"/>
      <c r="AC52" s="81"/>
    </row>
    <row r="53" spans="1:29" s="74" customFormat="1" ht="12.75" customHeight="1">
      <c r="A53" s="878"/>
      <c r="B53" s="953"/>
      <c r="C53" s="927"/>
      <c r="D53" s="927"/>
      <c r="E53" s="927"/>
      <c r="F53" s="927"/>
      <c r="G53" s="892" t="s">
        <v>274</v>
      </c>
      <c r="H53" s="893"/>
      <c r="I53" s="894"/>
      <c r="J53" s="895"/>
      <c r="K53" s="896"/>
      <c r="L53" s="897"/>
      <c r="M53" s="516"/>
      <c r="N53" s="114"/>
      <c r="O53" s="114"/>
      <c r="P53" s="114"/>
      <c r="Q53" s="114"/>
      <c r="R53" s="114"/>
      <c r="S53" s="114"/>
      <c r="T53" s="114"/>
      <c r="U53" s="114"/>
      <c r="V53" s="114"/>
      <c r="W53" s="114"/>
      <c r="X53" s="114"/>
      <c r="Y53" s="81"/>
      <c r="Z53" s="81"/>
      <c r="AA53" s="81"/>
      <c r="AB53" s="81"/>
      <c r="AC53" s="81"/>
    </row>
    <row r="54" spans="1:29" s="74" customFormat="1" ht="12.75" customHeight="1">
      <c r="A54" s="878"/>
      <c r="B54" s="953"/>
      <c r="C54" s="927" t="s">
        <v>51</v>
      </c>
      <c r="D54" s="927"/>
      <c r="E54" s="927"/>
      <c r="F54" s="927"/>
      <c r="G54" s="920" t="s">
        <v>61</v>
      </c>
      <c r="H54" s="887"/>
      <c r="I54" s="921"/>
      <c r="J54" s="922"/>
      <c r="K54" s="909"/>
      <c r="L54" s="910"/>
      <c r="M54" s="516"/>
      <c r="N54" s="114"/>
      <c r="O54" s="114"/>
      <c r="P54" s="114"/>
      <c r="Q54" s="114"/>
      <c r="R54" s="114"/>
      <c r="S54" s="114"/>
      <c r="T54" s="114"/>
      <c r="U54" s="114"/>
      <c r="V54" s="114"/>
      <c r="W54" s="114"/>
      <c r="X54" s="114"/>
      <c r="Y54" s="81"/>
      <c r="Z54" s="81"/>
      <c r="AA54" s="81"/>
      <c r="AB54" s="81"/>
      <c r="AC54" s="81"/>
    </row>
    <row r="55" spans="1:29" s="74" customFormat="1" ht="12.75" customHeight="1">
      <c r="A55" s="878"/>
      <c r="B55" s="953"/>
      <c r="C55" s="927"/>
      <c r="D55" s="927"/>
      <c r="E55" s="927"/>
      <c r="F55" s="927"/>
      <c r="G55" s="892" t="s">
        <v>62</v>
      </c>
      <c r="H55" s="893"/>
      <c r="I55" s="894"/>
      <c r="J55" s="895"/>
      <c r="K55" s="896"/>
      <c r="L55" s="897"/>
      <c r="M55" s="516"/>
      <c r="N55" s="114"/>
      <c r="O55" s="114"/>
      <c r="P55" s="114"/>
      <c r="Q55" s="114"/>
      <c r="R55" s="114"/>
      <c r="S55" s="114"/>
      <c r="T55" s="114"/>
      <c r="U55" s="114"/>
      <c r="V55" s="114"/>
      <c r="W55" s="114"/>
      <c r="X55" s="114"/>
      <c r="Y55" s="81"/>
      <c r="Z55" s="81"/>
      <c r="AA55" s="81"/>
      <c r="AB55" s="81"/>
      <c r="AC55" s="81"/>
    </row>
    <row r="56" spans="1:29" s="74" customFormat="1" ht="12.75" customHeight="1">
      <c r="A56" s="878"/>
      <c r="B56" s="953"/>
      <c r="C56" s="938" t="s">
        <v>52</v>
      </c>
      <c r="D56" s="938"/>
      <c r="E56" s="938"/>
      <c r="F56" s="938"/>
      <c r="G56" s="939" t="s">
        <v>63</v>
      </c>
      <c r="H56" s="940"/>
      <c r="I56" s="941"/>
      <c r="J56" s="942"/>
      <c r="K56" s="943"/>
      <c r="L56" s="944"/>
      <c r="M56" s="516"/>
      <c r="N56" s="114"/>
      <c r="O56" s="114"/>
      <c r="P56" s="114"/>
      <c r="Q56" s="114"/>
      <c r="R56" s="114"/>
      <c r="S56" s="114"/>
      <c r="T56" s="114"/>
      <c r="U56" s="114"/>
      <c r="V56" s="114"/>
      <c r="W56" s="114"/>
      <c r="X56" s="114"/>
      <c r="Y56" s="81"/>
      <c r="Z56" s="81"/>
      <c r="AA56" s="81"/>
      <c r="AB56" s="81"/>
      <c r="AC56" s="81"/>
    </row>
    <row r="57" spans="1:29" s="74" customFormat="1" ht="12.75" customHeight="1" thickBot="1">
      <c r="A57" s="879"/>
      <c r="B57" s="953"/>
      <c r="C57" s="945" t="s">
        <v>215</v>
      </c>
      <c r="D57" s="945"/>
      <c r="E57" s="945"/>
      <c r="F57" s="945"/>
      <c r="G57" s="946" t="s">
        <v>281</v>
      </c>
      <c r="H57" s="947"/>
      <c r="I57" s="948"/>
      <c r="J57" s="949"/>
      <c r="K57" s="950"/>
      <c r="L57" s="951"/>
      <c r="M57" s="516"/>
      <c r="N57" s="114"/>
      <c r="O57" s="114"/>
      <c r="P57" s="114"/>
      <c r="Q57" s="114"/>
      <c r="R57" s="114"/>
      <c r="S57" s="114"/>
      <c r="T57" s="114"/>
      <c r="U57" s="114"/>
      <c r="V57" s="114"/>
      <c r="W57" s="114"/>
      <c r="X57" s="114"/>
      <c r="Y57" s="81"/>
      <c r="Z57" s="81"/>
      <c r="AA57" s="81"/>
      <c r="AB57" s="81"/>
      <c r="AC57" s="81"/>
    </row>
    <row r="58" spans="1:29" s="74" customFormat="1" ht="15" customHeight="1" thickBot="1">
      <c r="A58" s="928" t="s">
        <v>245</v>
      </c>
      <c r="B58" s="929"/>
      <c r="C58" s="929"/>
      <c r="D58" s="929"/>
      <c r="E58" s="929"/>
      <c r="F58" s="929"/>
      <c r="G58" s="929"/>
      <c r="H58" s="930"/>
      <c r="I58" s="931">
        <f>SUM(I35:I57)</f>
        <v>0</v>
      </c>
      <c r="J58" s="932"/>
      <c r="K58" s="933">
        <f>SUM(K35:L57)</f>
        <v>0</v>
      </c>
      <c r="L58" s="934"/>
      <c r="M58" s="516"/>
      <c r="N58" s="114"/>
      <c r="O58" s="114"/>
      <c r="P58" s="114"/>
      <c r="Q58" s="114"/>
      <c r="R58" s="114"/>
      <c r="S58" s="114"/>
      <c r="T58" s="114"/>
      <c r="U58" s="114"/>
      <c r="V58" s="114"/>
      <c r="W58" s="114"/>
      <c r="X58" s="114"/>
      <c r="Y58" s="81"/>
      <c r="Z58" s="81"/>
      <c r="AA58" s="81"/>
      <c r="AB58" s="81"/>
      <c r="AC58" s="81"/>
    </row>
    <row r="59" spans="1:29" s="74" customFormat="1" ht="9.75" customHeight="1">
      <c r="A59" s="236"/>
      <c r="B59" s="236"/>
      <c r="C59" s="236"/>
      <c r="D59" s="236"/>
      <c r="E59" s="236"/>
      <c r="F59" s="236"/>
      <c r="G59" s="236"/>
      <c r="H59" s="236"/>
      <c r="I59" s="244"/>
      <c r="J59" s="244"/>
      <c r="K59" s="516"/>
      <c r="L59" s="516"/>
      <c r="M59" s="516"/>
      <c r="N59" s="114"/>
      <c r="O59" s="114"/>
      <c r="P59" s="114"/>
      <c r="Q59" s="114"/>
      <c r="R59" s="114"/>
      <c r="S59" s="114"/>
      <c r="T59" s="114"/>
      <c r="U59" s="114"/>
      <c r="V59" s="114"/>
      <c r="W59" s="114"/>
      <c r="X59" s="114"/>
      <c r="Y59" s="81"/>
      <c r="Z59" s="81"/>
      <c r="AA59" s="81"/>
      <c r="AB59" s="81"/>
      <c r="AC59" s="81"/>
    </row>
    <row r="60" spans="1:29" s="74" customFormat="1" ht="23.25" customHeight="1">
      <c r="A60" s="686" t="s">
        <v>55</v>
      </c>
      <c r="B60" s="871"/>
      <c r="C60" s="871"/>
      <c r="D60" s="871"/>
      <c r="E60" s="871"/>
      <c r="F60" s="687"/>
      <c r="G60" s="686" t="s">
        <v>269</v>
      </c>
      <c r="H60" s="935"/>
      <c r="I60" s="936" t="s">
        <v>607</v>
      </c>
      <c r="J60" s="937"/>
      <c r="K60" s="874" t="s">
        <v>608</v>
      </c>
      <c r="L60" s="875"/>
      <c r="M60" s="516"/>
      <c r="N60" s="114"/>
      <c r="O60" s="114"/>
      <c r="P60" s="114"/>
      <c r="Q60" s="114"/>
      <c r="R60" s="114"/>
      <c r="S60" s="114"/>
      <c r="T60" s="114"/>
      <c r="U60" s="114"/>
      <c r="V60" s="114"/>
      <c r="W60" s="114"/>
      <c r="X60" s="114"/>
      <c r="Y60" s="81"/>
      <c r="Z60" s="81"/>
      <c r="AA60" s="81"/>
      <c r="AB60" s="81"/>
      <c r="AC60" s="81"/>
    </row>
    <row r="61" spans="1:29" s="74" customFormat="1" ht="12.75" customHeight="1">
      <c r="A61" s="878" t="s">
        <v>54</v>
      </c>
      <c r="B61" s="880" t="s">
        <v>304</v>
      </c>
      <c r="C61" s="881"/>
      <c r="D61" s="881"/>
      <c r="E61" s="881"/>
      <c r="F61" s="882"/>
      <c r="G61" s="958" t="s">
        <v>282</v>
      </c>
      <c r="H61" s="959"/>
      <c r="I61" s="960"/>
      <c r="J61" s="961"/>
      <c r="K61" s="962"/>
      <c r="L61" s="963"/>
      <c r="M61" s="516"/>
      <c r="N61" s="114"/>
      <c r="O61" s="114"/>
      <c r="P61" s="114"/>
      <c r="Q61" s="114"/>
      <c r="R61" s="114"/>
      <c r="S61" s="114"/>
      <c r="T61" s="114"/>
      <c r="U61" s="114"/>
      <c r="V61" s="114"/>
      <c r="W61" s="114"/>
      <c r="X61" s="114"/>
      <c r="Y61" s="81"/>
      <c r="Z61" s="81"/>
      <c r="AA61" s="81"/>
      <c r="AB61" s="81"/>
      <c r="AC61" s="81"/>
    </row>
    <row r="62" spans="1:29" s="74" customFormat="1" ht="12.75" customHeight="1" thickBot="1">
      <c r="A62" s="878"/>
      <c r="B62" s="918"/>
      <c r="C62" s="630"/>
      <c r="D62" s="630"/>
      <c r="E62" s="630"/>
      <c r="F62" s="919"/>
      <c r="G62" s="964" t="s">
        <v>283</v>
      </c>
      <c r="H62" s="965"/>
      <c r="I62" s="966"/>
      <c r="J62" s="967"/>
      <c r="K62" s="968"/>
      <c r="L62" s="969"/>
      <c r="M62" s="516"/>
      <c r="N62" s="114"/>
      <c r="O62" s="114"/>
      <c r="P62" s="114"/>
      <c r="Q62" s="114"/>
      <c r="R62" s="114"/>
      <c r="S62" s="114"/>
      <c r="T62" s="114"/>
      <c r="U62" s="114"/>
      <c r="V62" s="114"/>
      <c r="W62" s="114"/>
      <c r="X62" s="114"/>
      <c r="Y62" s="81"/>
      <c r="Z62" s="81"/>
      <c r="AA62" s="81"/>
      <c r="AB62" s="81"/>
      <c r="AC62" s="81"/>
    </row>
    <row r="63" spans="1:29" s="74" customFormat="1" ht="12.75" customHeight="1">
      <c r="A63" s="878"/>
      <c r="B63" s="918"/>
      <c r="C63" s="630"/>
      <c r="D63" s="630"/>
      <c r="E63" s="630"/>
      <c r="F63" s="919"/>
      <c r="G63" s="958" t="s">
        <v>284</v>
      </c>
      <c r="H63" s="959"/>
      <c r="I63" s="970"/>
      <c r="J63" s="960"/>
      <c r="K63" s="909"/>
      <c r="L63" s="910"/>
      <c r="M63" s="516"/>
      <c r="N63" s="114"/>
      <c r="O63" s="114"/>
      <c r="P63" s="114"/>
      <c r="Q63" s="114"/>
      <c r="R63" s="114"/>
      <c r="S63" s="114"/>
      <c r="T63" s="114"/>
      <c r="U63" s="114"/>
      <c r="V63" s="114"/>
      <c r="W63" s="114"/>
      <c r="X63" s="114"/>
      <c r="Y63" s="81"/>
      <c r="Z63" s="81"/>
      <c r="AA63" s="81"/>
      <c r="AB63" s="81"/>
      <c r="AC63" s="81"/>
    </row>
    <row r="64" spans="1:29" s="74" customFormat="1" ht="12.75" customHeight="1">
      <c r="A64" s="878"/>
      <c r="B64" s="918"/>
      <c r="C64" s="630"/>
      <c r="D64" s="630"/>
      <c r="E64" s="630"/>
      <c r="F64" s="919"/>
      <c r="G64" s="954" t="s">
        <v>285</v>
      </c>
      <c r="H64" s="955"/>
      <c r="I64" s="956"/>
      <c r="J64" s="957"/>
      <c r="K64" s="915"/>
      <c r="L64" s="916"/>
      <c r="M64" s="516"/>
      <c r="N64" s="114"/>
      <c r="O64" s="114"/>
      <c r="P64" s="114"/>
      <c r="Q64" s="114"/>
      <c r="R64" s="114"/>
      <c r="S64" s="114"/>
      <c r="T64" s="114"/>
      <c r="U64" s="114"/>
      <c r="V64" s="114"/>
      <c r="W64" s="114"/>
      <c r="X64" s="114"/>
      <c r="Y64" s="81"/>
      <c r="Z64" s="81"/>
      <c r="AA64" s="81"/>
      <c r="AB64" s="81"/>
      <c r="AC64" s="81"/>
    </row>
    <row r="65" spans="1:29" s="74" customFormat="1" ht="12.75" customHeight="1">
      <c r="A65" s="878"/>
      <c r="B65" s="918"/>
      <c r="C65" s="630"/>
      <c r="D65" s="630"/>
      <c r="E65" s="630"/>
      <c r="F65" s="919"/>
      <c r="G65" s="954" t="s">
        <v>286</v>
      </c>
      <c r="H65" s="955"/>
      <c r="I65" s="956"/>
      <c r="J65" s="957"/>
      <c r="K65" s="915"/>
      <c r="L65" s="916"/>
      <c r="M65" s="516"/>
      <c r="N65" s="114"/>
      <c r="O65" s="114"/>
      <c r="P65" s="114"/>
      <c r="Q65" s="114"/>
      <c r="R65" s="114"/>
      <c r="S65" s="114"/>
      <c r="T65" s="114"/>
      <c r="U65" s="114"/>
      <c r="V65" s="114"/>
      <c r="W65" s="114"/>
      <c r="X65" s="114"/>
      <c r="Y65" s="81"/>
      <c r="Z65" s="81"/>
      <c r="AA65" s="81"/>
      <c r="AB65" s="81"/>
      <c r="AC65" s="81"/>
    </row>
    <row r="66" spans="1:29" s="74" customFormat="1" ht="12.75" customHeight="1">
      <c r="A66" s="878"/>
      <c r="B66" s="883"/>
      <c r="C66" s="884"/>
      <c r="D66" s="884"/>
      <c r="E66" s="884"/>
      <c r="F66" s="885"/>
      <c r="G66" s="973" t="s">
        <v>287</v>
      </c>
      <c r="H66" s="974"/>
      <c r="I66" s="975"/>
      <c r="J66" s="976"/>
      <c r="K66" s="896"/>
      <c r="L66" s="897"/>
      <c r="M66" s="516"/>
      <c r="N66" s="114"/>
      <c r="O66" s="114"/>
      <c r="P66" s="114"/>
      <c r="Q66" s="114"/>
      <c r="R66" s="114"/>
      <c r="S66" s="114"/>
      <c r="T66" s="114"/>
      <c r="U66" s="114"/>
      <c r="V66" s="114"/>
      <c r="W66" s="114"/>
      <c r="X66" s="114"/>
      <c r="Y66" s="81"/>
      <c r="Z66" s="81"/>
      <c r="AA66" s="81"/>
      <c r="AB66" s="81"/>
      <c r="AC66" s="81"/>
    </row>
    <row r="67" spans="1:29" s="74" customFormat="1" ht="12.75" customHeight="1">
      <c r="A67" s="878"/>
      <c r="B67" s="880" t="s">
        <v>53</v>
      </c>
      <c r="C67" s="881"/>
      <c r="D67" s="881"/>
      <c r="E67" s="881"/>
      <c r="F67" s="882"/>
      <c r="G67" s="958" t="s">
        <v>282</v>
      </c>
      <c r="H67" s="959"/>
      <c r="I67" s="970"/>
      <c r="J67" s="960"/>
      <c r="K67" s="909"/>
      <c r="L67" s="910"/>
      <c r="M67" s="516"/>
      <c r="N67" s="114"/>
      <c r="O67" s="114"/>
      <c r="P67" s="114"/>
      <c r="Q67" s="114"/>
      <c r="R67" s="114"/>
      <c r="S67" s="114"/>
      <c r="T67" s="114"/>
      <c r="U67" s="114"/>
      <c r="V67" s="114"/>
      <c r="W67" s="114"/>
      <c r="X67" s="114"/>
      <c r="Y67" s="81"/>
      <c r="Z67" s="81"/>
      <c r="AA67" s="81"/>
      <c r="AB67" s="81"/>
      <c r="AC67" s="81"/>
    </row>
    <row r="68" spans="1:29" s="74" customFormat="1" ht="12.75" customHeight="1" thickBot="1">
      <c r="A68" s="878"/>
      <c r="B68" s="918"/>
      <c r="C68" s="630"/>
      <c r="D68" s="630"/>
      <c r="E68" s="630"/>
      <c r="F68" s="919"/>
      <c r="G68" s="964" t="s">
        <v>283</v>
      </c>
      <c r="H68" s="965"/>
      <c r="I68" s="977"/>
      <c r="J68" s="966"/>
      <c r="K68" s="978"/>
      <c r="L68" s="979"/>
      <c r="M68" s="516"/>
      <c r="N68" s="114"/>
      <c r="O68" s="114"/>
      <c r="P68" s="114"/>
      <c r="Q68" s="114"/>
      <c r="R68" s="114"/>
      <c r="S68" s="114"/>
      <c r="T68" s="114"/>
      <c r="U68" s="114"/>
      <c r="V68" s="114"/>
      <c r="W68" s="114"/>
      <c r="X68" s="114"/>
      <c r="Y68" s="81"/>
      <c r="Z68" s="81"/>
      <c r="AA68" s="81"/>
      <c r="AB68" s="81"/>
      <c r="AC68" s="81"/>
    </row>
    <row r="69" spans="1:29" s="74" customFormat="1" ht="12.75" customHeight="1">
      <c r="A69" s="878"/>
      <c r="B69" s="918"/>
      <c r="C69" s="630"/>
      <c r="D69" s="630"/>
      <c r="E69" s="630"/>
      <c r="F69" s="919"/>
      <c r="G69" s="958" t="s">
        <v>284</v>
      </c>
      <c r="H69" s="959"/>
      <c r="I69" s="970"/>
      <c r="J69" s="960"/>
      <c r="K69" s="971"/>
      <c r="L69" s="972"/>
      <c r="M69" s="516"/>
      <c r="N69" s="114"/>
      <c r="O69" s="114"/>
      <c r="P69" s="114"/>
      <c r="Q69" s="114"/>
      <c r="R69" s="114"/>
      <c r="S69" s="114"/>
      <c r="T69" s="114"/>
      <c r="U69" s="114"/>
      <c r="V69" s="114"/>
      <c r="W69" s="114"/>
      <c r="X69" s="114"/>
      <c r="Y69" s="81"/>
      <c r="Z69" s="81"/>
      <c r="AA69" s="81"/>
      <c r="AB69" s="81"/>
      <c r="AC69" s="81"/>
    </row>
    <row r="70" spans="1:29" s="74" customFormat="1" ht="12.75" customHeight="1">
      <c r="A70" s="878"/>
      <c r="B70" s="918"/>
      <c r="C70" s="630"/>
      <c r="D70" s="630"/>
      <c r="E70" s="630"/>
      <c r="F70" s="919"/>
      <c r="G70" s="954" t="s">
        <v>285</v>
      </c>
      <c r="H70" s="955"/>
      <c r="I70" s="956"/>
      <c r="J70" s="957"/>
      <c r="K70" s="915"/>
      <c r="L70" s="916"/>
      <c r="M70" s="516"/>
      <c r="N70" s="114"/>
      <c r="O70" s="114"/>
      <c r="P70" s="114"/>
      <c r="Q70" s="114"/>
      <c r="R70" s="114"/>
      <c r="S70" s="114"/>
      <c r="T70" s="114"/>
      <c r="U70" s="114"/>
      <c r="V70" s="114"/>
      <c r="W70" s="114"/>
      <c r="X70" s="114"/>
      <c r="Y70" s="81"/>
      <c r="Z70" s="81"/>
      <c r="AA70" s="81"/>
      <c r="AB70" s="81"/>
      <c r="AC70" s="81"/>
    </row>
    <row r="71" spans="1:29" s="74" customFormat="1" ht="12.75" customHeight="1">
      <c r="A71" s="878"/>
      <c r="B71" s="918"/>
      <c r="C71" s="630"/>
      <c r="D71" s="630"/>
      <c r="E71" s="630"/>
      <c r="F71" s="919"/>
      <c r="G71" s="954" t="s">
        <v>286</v>
      </c>
      <c r="H71" s="955"/>
      <c r="I71" s="956"/>
      <c r="J71" s="957"/>
      <c r="K71" s="915"/>
      <c r="L71" s="916"/>
      <c r="M71" s="516"/>
      <c r="N71" s="114"/>
      <c r="O71" s="114"/>
      <c r="P71" s="114"/>
      <c r="Q71" s="114"/>
      <c r="R71" s="114"/>
      <c r="S71" s="114"/>
      <c r="T71" s="114"/>
      <c r="U71" s="114"/>
      <c r="V71" s="114"/>
      <c r="W71" s="114"/>
      <c r="X71" s="114"/>
      <c r="Y71" s="81"/>
      <c r="Z71" s="81"/>
      <c r="AA71" s="81"/>
      <c r="AB71" s="81"/>
      <c r="AC71" s="81"/>
    </row>
    <row r="72" spans="1:29" s="74" customFormat="1" ht="12.75" customHeight="1">
      <c r="A72" s="878"/>
      <c r="B72" s="883"/>
      <c r="C72" s="884"/>
      <c r="D72" s="884"/>
      <c r="E72" s="884"/>
      <c r="F72" s="885"/>
      <c r="G72" s="973" t="s">
        <v>287</v>
      </c>
      <c r="H72" s="974"/>
      <c r="I72" s="975"/>
      <c r="J72" s="976"/>
      <c r="K72" s="896"/>
      <c r="L72" s="897"/>
      <c r="M72" s="516"/>
      <c r="N72" s="114"/>
      <c r="O72" s="114"/>
      <c r="P72" s="114"/>
      <c r="Q72" s="114"/>
      <c r="R72" s="114"/>
      <c r="S72" s="114"/>
      <c r="T72" s="114"/>
      <c r="U72" s="114"/>
      <c r="V72" s="114"/>
      <c r="W72" s="114"/>
      <c r="X72" s="114"/>
      <c r="Y72" s="81"/>
      <c r="Z72" s="81"/>
      <c r="AA72" s="81"/>
      <c r="AB72" s="81"/>
      <c r="AC72" s="81"/>
    </row>
    <row r="73" spans="1:29" s="74" customFormat="1" ht="12.75" customHeight="1">
      <c r="A73" s="878"/>
      <c r="B73" s="898" t="s">
        <v>314</v>
      </c>
      <c r="C73" s="899"/>
      <c r="D73" s="899"/>
      <c r="E73" s="899"/>
      <c r="F73" s="900"/>
      <c r="G73" s="958" t="s">
        <v>303</v>
      </c>
      <c r="H73" s="959"/>
      <c r="I73" s="970"/>
      <c r="J73" s="960"/>
      <c r="K73" s="909"/>
      <c r="L73" s="910"/>
      <c r="M73" s="516"/>
      <c r="N73" s="114"/>
      <c r="O73" s="114"/>
      <c r="P73" s="114"/>
      <c r="Q73" s="114"/>
      <c r="R73" s="114"/>
      <c r="S73" s="114"/>
      <c r="T73" s="114"/>
      <c r="U73" s="114"/>
      <c r="V73" s="114"/>
      <c r="W73" s="114"/>
      <c r="X73" s="114"/>
      <c r="Y73" s="81"/>
      <c r="Z73" s="81"/>
      <c r="AA73" s="81"/>
      <c r="AB73" s="81"/>
      <c r="AC73" s="81"/>
    </row>
    <row r="74" spans="1:29" s="74" customFormat="1" ht="12.75" customHeight="1" thickBot="1">
      <c r="A74" s="879"/>
      <c r="B74" s="980"/>
      <c r="C74" s="981"/>
      <c r="D74" s="981"/>
      <c r="E74" s="981"/>
      <c r="F74" s="982"/>
      <c r="G74" s="964" t="s">
        <v>227</v>
      </c>
      <c r="H74" s="965"/>
      <c r="I74" s="977"/>
      <c r="J74" s="966"/>
      <c r="K74" s="968"/>
      <c r="L74" s="969"/>
      <c r="M74" s="516"/>
      <c r="N74" s="114"/>
      <c r="O74" s="114"/>
      <c r="P74" s="114"/>
      <c r="Q74" s="114"/>
      <c r="R74" s="114"/>
      <c r="S74" s="114"/>
      <c r="T74" s="114"/>
      <c r="U74" s="114"/>
      <c r="V74" s="114"/>
      <c r="W74" s="114"/>
      <c r="X74" s="114"/>
      <c r="Y74" s="81"/>
      <c r="Z74" s="81"/>
      <c r="AA74" s="81"/>
      <c r="AB74" s="81"/>
      <c r="AC74" s="81"/>
    </row>
    <row r="75" spans="1:29" s="74" customFormat="1" ht="15" customHeight="1" thickBot="1">
      <c r="A75" s="990" t="s">
        <v>246</v>
      </c>
      <c r="B75" s="991"/>
      <c r="C75" s="991"/>
      <c r="D75" s="991"/>
      <c r="E75" s="991"/>
      <c r="F75" s="991"/>
      <c r="G75" s="991"/>
      <c r="H75" s="992"/>
      <c r="I75" s="931">
        <f>SUM(I61:I74)</f>
        <v>0</v>
      </c>
      <c r="J75" s="932"/>
      <c r="K75" s="933">
        <f>SUM(K61:L74)</f>
        <v>0</v>
      </c>
      <c r="L75" s="934"/>
      <c r="M75" s="516"/>
      <c r="N75" s="114"/>
      <c r="O75" s="114"/>
      <c r="P75" s="114"/>
      <c r="Q75" s="114"/>
      <c r="R75" s="114"/>
      <c r="S75" s="114"/>
      <c r="T75" s="114"/>
      <c r="U75" s="114"/>
      <c r="V75" s="114"/>
      <c r="W75" s="114"/>
      <c r="X75" s="114"/>
      <c r="Y75" s="81"/>
      <c r="Z75" s="81"/>
      <c r="AA75" s="81"/>
      <c r="AB75" s="81"/>
      <c r="AC75" s="81"/>
    </row>
    <row r="76" spans="1:29" s="74" customFormat="1" ht="7.5" customHeight="1">
      <c r="A76" s="336"/>
      <c r="B76" s="336"/>
      <c r="C76" s="336"/>
      <c r="D76" s="336"/>
      <c r="E76" s="336"/>
      <c r="F76" s="336"/>
      <c r="G76" s="336"/>
      <c r="H76" s="336"/>
      <c r="I76" s="247"/>
      <c r="J76" s="247"/>
      <c r="K76" s="516"/>
      <c r="L76" s="516"/>
      <c r="M76" s="516"/>
      <c r="N76" s="114"/>
      <c r="O76" s="114"/>
      <c r="P76" s="114"/>
      <c r="Q76" s="114"/>
      <c r="R76" s="114"/>
      <c r="S76" s="114"/>
      <c r="T76" s="114"/>
      <c r="U76" s="114"/>
      <c r="V76" s="114"/>
      <c r="W76" s="114"/>
      <c r="X76" s="114"/>
      <c r="Y76" s="81"/>
      <c r="Z76" s="81"/>
      <c r="AA76" s="81"/>
      <c r="AB76" s="81"/>
      <c r="AC76" s="81"/>
    </row>
    <row r="77" spans="1:29" s="74" customFormat="1" ht="20.100000000000001" customHeight="1">
      <c r="A77" s="686" t="s">
        <v>55</v>
      </c>
      <c r="B77" s="871"/>
      <c r="C77" s="871"/>
      <c r="D77" s="871"/>
      <c r="E77" s="687"/>
      <c r="F77" s="686" t="s">
        <v>73</v>
      </c>
      <c r="G77" s="935"/>
      <c r="H77" s="529" t="s">
        <v>402</v>
      </c>
      <c r="I77" s="993" t="s">
        <v>419</v>
      </c>
      <c r="J77" s="994"/>
      <c r="K77" s="993" t="s">
        <v>419</v>
      </c>
      <c r="L77" s="994"/>
      <c r="M77" s="516"/>
      <c r="N77" s="114"/>
      <c r="O77" s="114"/>
      <c r="P77" s="114"/>
      <c r="Q77" s="114"/>
      <c r="R77" s="114"/>
      <c r="S77" s="114"/>
      <c r="T77" s="114"/>
      <c r="U77" s="114"/>
      <c r="V77" s="114"/>
      <c r="W77" s="114"/>
      <c r="X77" s="114"/>
      <c r="Y77" s="81"/>
      <c r="Z77" s="81"/>
      <c r="AA77" s="81"/>
      <c r="AB77" s="81"/>
      <c r="AC77" s="81"/>
    </row>
    <row r="78" spans="1:29" s="74" customFormat="1" ht="20.100000000000001" customHeight="1">
      <c r="A78" s="880" t="s">
        <v>302</v>
      </c>
      <c r="B78" s="881"/>
      <c r="C78" s="881"/>
      <c r="D78" s="881"/>
      <c r="E78" s="882"/>
      <c r="F78" s="983" t="s">
        <v>231</v>
      </c>
      <c r="G78" s="984"/>
      <c r="H78" s="497" t="s">
        <v>75</v>
      </c>
      <c r="I78" s="985"/>
      <c r="J78" s="986"/>
      <c r="K78" s="962"/>
      <c r="L78" s="963"/>
      <c r="M78" s="516"/>
      <c r="N78" s="114"/>
      <c r="O78" s="114"/>
      <c r="P78" s="114"/>
      <c r="Q78" s="114"/>
      <c r="R78" s="114"/>
      <c r="S78" s="114"/>
      <c r="T78" s="114"/>
      <c r="U78" s="114"/>
      <c r="V78" s="114"/>
      <c r="W78" s="114"/>
      <c r="X78" s="114"/>
      <c r="Y78" s="81"/>
      <c r="Z78" s="81"/>
      <c r="AA78" s="81"/>
      <c r="AB78" s="81"/>
      <c r="AC78" s="81"/>
    </row>
    <row r="79" spans="1:29" s="74" customFormat="1" ht="20.100000000000001" customHeight="1">
      <c r="A79" s="883"/>
      <c r="B79" s="884"/>
      <c r="C79" s="884"/>
      <c r="D79" s="884"/>
      <c r="E79" s="885"/>
      <c r="F79" s="987" t="s">
        <v>231</v>
      </c>
      <c r="G79" s="747"/>
      <c r="H79" s="498" t="s">
        <v>76</v>
      </c>
      <c r="I79" s="988"/>
      <c r="J79" s="989"/>
      <c r="K79" s="896"/>
      <c r="L79" s="897"/>
      <c r="M79" s="516"/>
      <c r="N79" s="114"/>
      <c r="O79" s="114"/>
      <c r="P79" s="114"/>
      <c r="Q79" s="114"/>
      <c r="R79" s="114"/>
      <c r="S79" s="114"/>
      <c r="T79" s="114"/>
      <c r="U79" s="114"/>
      <c r="V79" s="114"/>
      <c r="W79" s="114"/>
      <c r="X79" s="114"/>
      <c r="Y79" s="81"/>
      <c r="Z79" s="81"/>
      <c r="AA79" s="81"/>
      <c r="AB79" s="81"/>
      <c r="AC79" s="81"/>
    </row>
    <row r="80" spans="1:29" s="74" customFormat="1" ht="20.100000000000001" customHeight="1">
      <c r="A80" s="999" t="s">
        <v>404</v>
      </c>
      <c r="B80" s="722" t="s">
        <v>74</v>
      </c>
      <c r="C80" s="1001"/>
      <c r="D80" s="1001"/>
      <c r="E80" s="1002"/>
      <c r="F80" s="1009" t="s">
        <v>232</v>
      </c>
      <c r="G80" s="1010"/>
      <c r="H80" s="497" t="s">
        <v>233</v>
      </c>
      <c r="I80" s="1011"/>
      <c r="J80" s="1012"/>
      <c r="K80" s="909"/>
      <c r="L80" s="910"/>
      <c r="M80" s="516"/>
      <c r="N80" s="114"/>
      <c r="O80" s="114"/>
      <c r="P80" s="114"/>
      <c r="Q80" s="114"/>
      <c r="R80" s="114"/>
      <c r="S80" s="114"/>
      <c r="T80" s="114"/>
      <c r="U80" s="114"/>
      <c r="V80" s="114"/>
      <c r="W80" s="114"/>
      <c r="X80" s="114"/>
      <c r="Y80" s="81"/>
      <c r="Z80" s="81"/>
      <c r="AA80" s="81"/>
      <c r="AB80" s="81"/>
      <c r="AC80" s="81"/>
    </row>
    <row r="81" spans="1:30" s="74" customFormat="1" ht="20.100000000000001" customHeight="1">
      <c r="A81" s="999"/>
      <c r="B81" s="1003"/>
      <c r="C81" s="1004"/>
      <c r="D81" s="1004"/>
      <c r="E81" s="1005"/>
      <c r="F81" s="995" t="s">
        <v>232</v>
      </c>
      <c r="G81" s="996"/>
      <c r="H81" s="499" t="s">
        <v>236</v>
      </c>
      <c r="I81" s="997"/>
      <c r="J81" s="998"/>
      <c r="K81" s="915"/>
      <c r="L81" s="916"/>
      <c r="M81" s="516"/>
      <c r="N81" s="114"/>
      <c r="O81" s="114"/>
      <c r="P81" s="114"/>
      <c r="Q81" s="114"/>
      <c r="R81" s="114"/>
      <c r="S81" s="114"/>
      <c r="T81" s="114"/>
      <c r="U81" s="114"/>
      <c r="V81" s="114"/>
      <c r="W81" s="114"/>
      <c r="X81" s="114"/>
      <c r="Y81" s="81"/>
      <c r="Z81" s="81"/>
      <c r="AA81" s="81"/>
      <c r="AB81" s="81"/>
      <c r="AC81" s="81"/>
    </row>
    <row r="82" spans="1:30" s="74" customFormat="1" ht="20.100000000000001" customHeight="1">
      <c r="A82" s="999"/>
      <c r="B82" s="1003"/>
      <c r="C82" s="1004"/>
      <c r="D82" s="1004"/>
      <c r="E82" s="1005"/>
      <c r="F82" s="995" t="s">
        <v>232</v>
      </c>
      <c r="G82" s="996"/>
      <c r="H82" s="499" t="s">
        <v>77</v>
      </c>
      <c r="I82" s="997"/>
      <c r="J82" s="998"/>
      <c r="K82" s="915"/>
      <c r="L82" s="916"/>
      <c r="M82" s="516"/>
      <c r="N82" s="114"/>
      <c r="O82" s="114"/>
      <c r="P82" s="114"/>
      <c r="Q82" s="114"/>
      <c r="R82" s="114"/>
      <c r="S82" s="114"/>
      <c r="T82" s="114"/>
      <c r="U82" s="114"/>
      <c r="V82" s="114"/>
      <c r="W82" s="114"/>
      <c r="X82" s="114"/>
      <c r="Y82" s="81"/>
      <c r="Z82" s="81"/>
      <c r="AA82" s="81"/>
      <c r="AB82" s="81"/>
      <c r="AC82" s="81"/>
    </row>
    <row r="83" spans="1:30" s="74" customFormat="1" ht="20.100000000000001" customHeight="1">
      <c r="A83" s="999"/>
      <c r="B83" s="1003"/>
      <c r="C83" s="1004"/>
      <c r="D83" s="1004"/>
      <c r="E83" s="1005"/>
      <c r="F83" s="995" t="s">
        <v>232</v>
      </c>
      <c r="G83" s="996"/>
      <c r="H83" s="499" t="s">
        <v>234</v>
      </c>
      <c r="I83" s="997"/>
      <c r="J83" s="998"/>
      <c r="K83" s="915"/>
      <c r="L83" s="916"/>
      <c r="M83" s="516"/>
      <c r="N83" s="114"/>
      <c r="O83" s="114"/>
      <c r="P83" s="114"/>
      <c r="Q83" s="114"/>
      <c r="R83" s="114"/>
      <c r="S83" s="114"/>
      <c r="T83" s="114"/>
      <c r="U83" s="114"/>
      <c r="V83" s="114"/>
      <c r="W83" s="114"/>
      <c r="X83" s="114"/>
      <c r="Y83" s="81"/>
      <c r="Z83" s="81"/>
      <c r="AA83" s="81"/>
      <c r="AB83" s="81"/>
      <c r="AC83" s="81"/>
    </row>
    <row r="84" spans="1:30" s="74" customFormat="1" ht="20.100000000000001" customHeight="1">
      <c r="A84" s="999"/>
      <c r="B84" s="1003"/>
      <c r="C84" s="1004"/>
      <c r="D84" s="1004"/>
      <c r="E84" s="1005"/>
      <c r="F84" s="995" t="s">
        <v>235</v>
      </c>
      <c r="G84" s="996"/>
      <c r="H84" s="499" t="s">
        <v>233</v>
      </c>
      <c r="I84" s="997"/>
      <c r="J84" s="998"/>
      <c r="K84" s="915"/>
      <c r="L84" s="916"/>
      <c r="M84" s="516"/>
      <c r="N84" s="114"/>
      <c r="O84" s="114"/>
      <c r="P84" s="114"/>
      <c r="Q84" s="114"/>
      <c r="R84" s="114"/>
      <c r="S84" s="114"/>
      <c r="T84" s="114"/>
      <c r="U84" s="114"/>
      <c r="V84" s="114"/>
      <c r="W84" s="114"/>
      <c r="X84" s="114"/>
      <c r="Y84" s="81"/>
      <c r="Z84" s="81"/>
      <c r="AA84" s="81"/>
      <c r="AB84" s="81"/>
      <c r="AC84" s="81"/>
    </row>
    <row r="85" spans="1:30" s="74" customFormat="1" ht="20.100000000000001" customHeight="1">
      <c r="A85" s="999"/>
      <c r="B85" s="1003"/>
      <c r="C85" s="1004"/>
      <c r="D85" s="1004"/>
      <c r="E85" s="1005"/>
      <c r="F85" s="995" t="s">
        <v>235</v>
      </c>
      <c r="G85" s="996"/>
      <c r="H85" s="499" t="s">
        <v>236</v>
      </c>
      <c r="I85" s="997"/>
      <c r="J85" s="998"/>
      <c r="K85" s="915"/>
      <c r="L85" s="916"/>
      <c r="M85" s="516"/>
      <c r="N85" s="114"/>
      <c r="O85" s="114"/>
      <c r="P85" s="114"/>
      <c r="Q85" s="114"/>
      <c r="R85" s="114"/>
      <c r="S85" s="114"/>
      <c r="T85" s="114"/>
      <c r="U85" s="114"/>
      <c r="V85" s="114"/>
      <c r="W85" s="114"/>
      <c r="X85" s="114"/>
      <c r="Y85" s="81"/>
      <c r="Z85" s="81"/>
      <c r="AA85" s="81"/>
      <c r="AB85" s="81"/>
      <c r="AC85" s="81"/>
    </row>
    <row r="86" spans="1:30" s="74" customFormat="1" ht="20.100000000000001" customHeight="1">
      <c r="A86" s="999"/>
      <c r="B86" s="1003"/>
      <c r="C86" s="1004"/>
      <c r="D86" s="1004"/>
      <c r="E86" s="1005"/>
      <c r="F86" s="995" t="s">
        <v>235</v>
      </c>
      <c r="G86" s="996"/>
      <c r="H86" s="499" t="s">
        <v>78</v>
      </c>
      <c r="I86" s="997"/>
      <c r="J86" s="998"/>
      <c r="K86" s="915"/>
      <c r="L86" s="916"/>
      <c r="M86" s="516"/>
      <c r="N86" s="114"/>
      <c r="O86" s="114"/>
      <c r="P86" s="114"/>
      <c r="Q86" s="114"/>
      <c r="R86" s="114"/>
      <c r="S86" s="114"/>
      <c r="T86" s="114"/>
      <c r="U86" s="114"/>
      <c r="V86" s="114"/>
      <c r="W86" s="114"/>
      <c r="X86" s="114"/>
      <c r="Y86" s="81"/>
      <c r="Z86" s="81"/>
      <c r="AA86" s="81"/>
      <c r="AB86" s="81"/>
      <c r="AC86" s="81"/>
    </row>
    <row r="87" spans="1:30" s="74" customFormat="1" ht="20.100000000000001" customHeight="1">
      <c r="A87" s="999"/>
      <c r="B87" s="1003"/>
      <c r="C87" s="1004"/>
      <c r="D87" s="1004"/>
      <c r="E87" s="1005"/>
      <c r="F87" s="995" t="s">
        <v>235</v>
      </c>
      <c r="G87" s="996"/>
      <c r="H87" s="499" t="s">
        <v>77</v>
      </c>
      <c r="I87" s="997"/>
      <c r="J87" s="998"/>
      <c r="K87" s="915"/>
      <c r="L87" s="916"/>
      <c r="M87" s="516"/>
      <c r="N87" s="114"/>
      <c r="O87" s="114"/>
      <c r="P87" s="114"/>
      <c r="Q87" s="114"/>
      <c r="R87" s="114"/>
      <c r="S87" s="114"/>
      <c r="T87" s="114"/>
      <c r="U87" s="114"/>
      <c r="V87" s="114"/>
      <c r="W87" s="114"/>
      <c r="X87" s="114"/>
      <c r="Y87" s="81"/>
      <c r="Z87" s="81"/>
      <c r="AA87" s="81"/>
      <c r="AB87" s="81"/>
      <c r="AC87" s="81"/>
    </row>
    <row r="88" spans="1:30" s="74" customFormat="1" ht="20.100000000000001" customHeight="1">
      <c r="A88" s="999"/>
      <c r="B88" s="1006"/>
      <c r="C88" s="1007"/>
      <c r="D88" s="1007"/>
      <c r="E88" s="1008"/>
      <c r="F88" s="644" t="s">
        <v>235</v>
      </c>
      <c r="G88" s="1013"/>
      <c r="H88" s="498" t="s">
        <v>234</v>
      </c>
      <c r="I88" s="988"/>
      <c r="J88" s="989"/>
      <c r="K88" s="896"/>
      <c r="L88" s="897"/>
      <c r="M88" s="516"/>
      <c r="N88" s="114"/>
      <c r="O88" s="114"/>
      <c r="P88" s="114"/>
      <c r="Q88" s="114"/>
      <c r="R88" s="114"/>
      <c r="S88" s="114"/>
      <c r="T88" s="114"/>
      <c r="U88" s="114"/>
      <c r="V88" s="114"/>
      <c r="W88" s="114"/>
      <c r="X88" s="114"/>
      <c r="Y88" s="81"/>
      <c r="Z88" s="81"/>
      <c r="AA88" s="81"/>
      <c r="AB88" s="81"/>
      <c r="AC88" s="81"/>
    </row>
    <row r="89" spans="1:30" s="74" customFormat="1" ht="20.100000000000001" customHeight="1">
      <c r="A89" s="999"/>
      <c r="B89" s="880" t="s">
        <v>0</v>
      </c>
      <c r="C89" s="881"/>
      <c r="D89" s="881"/>
      <c r="E89" s="882"/>
      <c r="F89" s="642" t="s">
        <v>330</v>
      </c>
      <c r="G89" s="1022"/>
      <c r="H89" s="497" t="s">
        <v>79</v>
      </c>
      <c r="I89" s="1011"/>
      <c r="J89" s="1012"/>
      <c r="K89" s="909"/>
      <c r="L89" s="910"/>
      <c r="M89" s="516"/>
      <c r="N89" s="114"/>
      <c r="O89" s="114"/>
      <c r="P89" s="114"/>
      <c r="Q89" s="114"/>
      <c r="R89" s="114"/>
      <c r="S89" s="114"/>
      <c r="T89" s="114"/>
      <c r="U89" s="114"/>
      <c r="V89" s="114"/>
      <c r="W89" s="114"/>
      <c r="X89" s="114"/>
      <c r="Y89" s="81"/>
      <c r="Z89" s="81"/>
      <c r="AA89" s="81"/>
      <c r="AB89" s="81"/>
      <c r="AC89" s="81"/>
    </row>
    <row r="90" spans="1:30" s="74" customFormat="1" ht="20.100000000000001" customHeight="1">
      <c r="A90" s="999"/>
      <c r="B90" s="918"/>
      <c r="C90" s="630"/>
      <c r="D90" s="630"/>
      <c r="E90" s="919"/>
      <c r="F90" s="995" t="s">
        <v>330</v>
      </c>
      <c r="G90" s="996"/>
      <c r="H90" s="500" t="s">
        <v>237</v>
      </c>
      <c r="I90" s="997"/>
      <c r="J90" s="998"/>
      <c r="K90" s="915"/>
      <c r="L90" s="916"/>
      <c r="M90" s="516"/>
      <c r="N90" s="114"/>
      <c r="O90" s="114"/>
      <c r="P90" s="114"/>
      <c r="Q90" s="114"/>
      <c r="R90" s="114"/>
      <c r="S90" s="114"/>
      <c r="T90" s="114"/>
      <c r="U90" s="114"/>
      <c r="V90" s="114"/>
      <c r="W90" s="114"/>
      <c r="X90" s="114"/>
      <c r="Y90" s="81"/>
      <c r="Z90" s="81"/>
      <c r="AA90" s="81"/>
      <c r="AB90" s="81"/>
      <c r="AC90" s="81"/>
    </row>
    <row r="91" spans="1:30" s="74" customFormat="1" ht="20.100000000000001" customHeight="1" thickBot="1">
      <c r="A91" s="1000"/>
      <c r="B91" s="1019"/>
      <c r="C91" s="1020"/>
      <c r="D91" s="1020"/>
      <c r="E91" s="1021"/>
      <c r="F91" s="1023" t="s">
        <v>330</v>
      </c>
      <c r="G91" s="1024"/>
      <c r="H91" s="501" t="s">
        <v>238</v>
      </c>
      <c r="I91" s="1025"/>
      <c r="J91" s="1026"/>
      <c r="K91" s="968"/>
      <c r="L91" s="969"/>
      <c r="M91" s="516"/>
      <c r="N91" s="114"/>
      <c r="O91" s="114"/>
      <c r="P91" s="114"/>
      <c r="Q91" s="114"/>
      <c r="R91" s="114"/>
      <c r="S91" s="114"/>
      <c r="T91" s="114"/>
      <c r="U91" s="114"/>
      <c r="V91" s="114"/>
      <c r="W91" s="114"/>
      <c r="X91" s="114"/>
      <c r="Y91" s="81"/>
      <c r="Z91" s="81"/>
      <c r="AA91" s="81"/>
      <c r="AB91" s="81"/>
      <c r="AC91" s="81"/>
    </row>
    <row r="92" spans="1:30" s="74" customFormat="1" ht="20.100000000000001" customHeight="1" thickBot="1">
      <c r="A92" s="928" t="s">
        <v>403</v>
      </c>
      <c r="B92" s="929"/>
      <c r="C92" s="929"/>
      <c r="D92" s="929"/>
      <c r="E92" s="929"/>
      <c r="F92" s="929"/>
      <c r="G92" s="929"/>
      <c r="H92" s="930"/>
      <c r="I92" s="1014">
        <f>SUM(I78:I91)</f>
        <v>0</v>
      </c>
      <c r="J92" s="1015"/>
      <c r="K92" s="933">
        <f>SUM(K78:L91)</f>
        <v>0</v>
      </c>
      <c r="L92" s="934"/>
      <c r="M92" s="516"/>
      <c r="N92" s="114"/>
      <c r="O92" s="114"/>
      <c r="P92" s="114"/>
      <c r="Q92" s="114"/>
      <c r="R92" s="114"/>
      <c r="S92" s="114"/>
      <c r="T92" s="114"/>
      <c r="U92" s="114"/>
      <c r="V92" s="114"/>
      <c r="W92" s="114"/>
      <c r="X92" s="114"/>
      <c r="Y92" s="81"/>
      <c r="Z92" s="81"/>
      <c r="AA92" s="81"/>
      <c r="AB92" s="81"/>
      <c r="AC92" s="81"/>
    </row>
    <row r="93" spans="1:30" s="74" customFormat="1" ht="12" customHeight="1">
      <c r="B93" s="538"/>
      <c r="C93" s="538"/>
      <c r="D93" s="538"/>
      <c r="E93" s="538"/>
      <c r="F93" s="538"/>
      <c r="G93" s="538"/>
      <c r="H93" s="538"/>
      <c r="I93" s="538"/>
      <c r="J93" s="244"/>
      <c r="K93" s="244"/>
      <c r="L93" s="516"/>
      <c r="M93" s="516"/>
      <c r="N93" s="516"/>
      <c r="O93" s="114"/>
      <c r="P93" s="114"/>
      <c r="Q93" s="114"/>
      <c r="R93" s="114"/>
      <c r="S93" s="114"/>
      <c r="T93" s="114"/>
      <c r="U93" s="114"/>
      <c r="V93" s="114"/>
      <c r="W93" s="114"/>
      <c r="X93" s="114"/>
      <c r="Y93" s="81"/>
      <c r="Z93" s="81"/>
      <c r="AA93" s="81"/>
      <c r="AB93" s="81"/>
      <c r="AC93" s="81"/>
      <c r="AD93" s="81"/>
    </row>
    <row r="94" spans="1:30" s="74" customFormat="1" ht="19.5" customHeight="1">
      <c r="B94" s="416" t="s">
        <v>671</v>
      </c>
      <c r="C94" s="516"/>
      <c r="D94" s="516"/>
      <c r="E94" s="516"/>
      <c r="F94" s="516"/>
      <c r="G94" s="516"/>
      <c r="H94" s="516"/>
      <c r="I94" s="517"/>
      <c r="J94" s="248"/>
      <c r="K94" s="248"/>
      <c r="L94" s="516"/>
      <c r="M94" s="516"/>
      <c r="N94" s="516"/>
      <c r="O94" s="114"/>
      <c r="P94" s="114"/>
      <c r="Q94" s="114"/>
      <c r="R94" s="114"/>
      <c r="S94" s="114"/>
      <c r="T94" s="114"/>
      <c r="U94" s="114"/>
      <c r="V94" s="114"/>
      <c r="W94" s="114"/>
      <c r="X94" s="114"/>
      <c r="Y94" s="81"/>
      <c r="Z94" s="81"/>
      <c r="AA94" s="81"/>
      <c r="AB94" s="81"/>
      <c r="AC94" s="81"/>
      <c r="AD94" s="81"/>
    </row>
    <row r="95" spans="1:30" s="74" customFormat="1" ht="17.25" customHeight="1">
      <c r="A95" s="631" t="s">
        <v>55</v>
      </c>
      <c r="B95" s="632"/>
      <c r="C95" s="632"/>
      <c r="D95" s="632"/>
      <c r="E95" s="632"/>
      <c r="F95" s="632"/>
      <c r="G95" s="1016"/>
      <c r="H95" s="348" t="s">
        <v>401</v>
      </c>
      <c r="I95" s="1017" t="s">
        <v>411</v>
      </c>
      <c r="J95" s="1018"/>
      <c r="K95" s="1017" t="s">
        <v>411</v>
      </c>
      <c r="L95" s="1018"/>
      <c r="M95" s="516"/>
      <c r="N95" s="114"/>
      <c r="O95" s="114"/>
      <c r="P95" s="114"/>
      <c r="Q95" s="114"/>
      <c r="R95" s="114"/>
      <c r="S95" s="114"/>
      <c r="T95" s="114"/>
      <c r="U95" s="114"/>
      <c r="V95" s="114"/>
      <c r="W95" s="114"/>
      <c r="X95" s="114"/>
      <c r="Y95" s="81"/>
      <c r="Z95" s="81"/>
      <c r="AA95" s="81"/>
      <c r="AB95" s="81"/>
      <c r="AC95" s="81"/>
    </row>
    <row r="96" spans="1:30" s="74" customFormat="1" ht="12.95" customHeight="1">
      <c r="A96" s="878" t="s">
        <v>609</v>
      </c>
      <c r="B96" s="880" t="s">
        <v>56</v>
      </c>
      <c r="C96" s="881"/>
      <c r="D96" s="881"/>
      <c r="E96" s="882"/>
      <c r="F96" s="1035" t="s">
        <v>64</v>
      </c>
      <c r="G96" s="1036"/>
      <c r="H96" s="527" t="s">
        <v>241</v>
      </c>
      <c r="I96" s="1037"/>
      <c r="J96" s="1038"/>
      <c r="K96" s="962"/>
      <c r="L96" s="963"/>
      <c r="M96" s="516"/>
      <c r="N96" s="114"/>
      <c r="O96" s="114"/>
      <c r="P96" s="114"/>
      <c r="Q96" s="114"/>
      <c r="R96" s="114"/>
      <c r="S96" s="114"/>
      <c r="T96" s="114"/>
      <c r="U96" s="114"/>
      <c r="V96" s="114"/>
      <c r="W96" s="114"/>
      <c r="X96" s="114"/>
      <c r="Y96" s="81"/>
      <c r="Z96" s="81"/>
      <c r="AA96" s="81"/>
      <c r="AB96" s="81"/>
      <c r="AC96" s="81"/>
    </row>
    <row r="97" spans="1:29" s="74" customFormat="1" ht="12.95" customHeight="1">
      <c r="A97" s="878"/>
      <c r="B97" s="918"/>
      <c r="C97" s="630"/>
      <c r="D97" s="630"/>
      <c r="E97" s="919"/>
      <c r="F97" s="1033" t="s">
        <v>64</v>
      </c>
      <c r="G97" s="1034"/>
      <c r="H97" s="534" t="s">
        <v>242</v>
      </c>
      <c r="I97" s="1039"/>
      <c r="J97" s="1040"/>
      <c r="K97" s="915"/>
      <c r="L97" s="916"/>
      <c r="M97" s="516"/>
      <c r="N97" s="114"/>
      <c r="O97" s="114"/>
      <c r="P97" s="114"/>
      <c r="Q97" s="114"/>
      <c r="R97" s="114"/>
      <c r="S97" s="114"/>
      <c r="T97" s="114"/>
      <c r="U97" s="114"/>
      <c r="V97" s="114"/>
      <c r="W97" s="114"/>
      <c r="X97" s="114"/>
      <c r="Y97" s="81"/>
      <c r="Z97" s="81"/>
      <c r="AA97" s="81"/>
      <c r="AB97" s="81"/>
      <c r="AC97" s="81"/>
    </row>
    <row r="98" spans="1:29" s="74" customFormat="1" ht="12.95" customHeight="1">
      <c r="A98" s="878"/>
      <c r="B98" s="918"/>
      <c r="C98" s="630"/>
      <c r="D98" s="630"/>
      <c r="E98" s="919"/>
      <c r="F98" s="1033" t="s">
        <v>64</v>
      </c>
      <c r="G98" s="1034"/>
      <c r="H98" s="534" t="s">
        <v>243</v>
      </c>
      <c r="I98" s="1039"/>
      <c r="J98" s="1040"/>
      <c r="K98" s="915"/>
      <c r="L98" s="916"/>
      <c r="M98" s="516"/>
      <c r="N98" s="114"/>
      <c r="O98" s="114"/>
      <c r="P98" s="114"/>
      <c r="Q98" s="114"/>
      <c r="R98" s="114"/>
      <c r="S98" s="114"/>
      <c r="T98" s="114"/>
      <c r="U98" s="114"/>
      <c r="V98" s="114"/>
      <c r="W98" s="114"/>
      <c r="X98" s="114"/>
      <c r="Y98" s="81"/>
      <c r="Z98" s="81"/>
      <c r="AA98" s="81"/>
      <c r="AB98" s="81"/>
      <c r="AC98" s="81"/>
    </row>
    <row r="99" spans="1:29" s="74" customFormat="1" ht="12.95" customHeight="1">
      <c r="A99" s="878"/>
      <c r="B99" s="883"/>
      <c r="C99" s="884"/>
      <c r="D99" s="884"/>
      <c r="E99" s="885"/>
      <c r="F99" s="1027" t="s">
        <v>297</v>
      </c>
      <c r="G99" s="1028"/>
      <c r="H99" s="534" t="s">
        <v>298</v>
      </c>
      <c r="I99" s="1029"/>
      <c r="J99" s="1030"/>
      <c r="K99" s="896"/>
      <c r="L99" s="897"/>
      <c r="M99" s="516"/>
      <c r="N99" s="114"/>
      <c r="O99" s="114"/>
      <c r="P99" s="114"/>
      <c r="Q99" s="114"/>
      <c r="R99" s="114"/>
      <c r="S99" s="114"/>
      <c r="T99" s="114"/>
      <c r="U99" s="114"/>
      <c r="V99" s="114"/>
      <c r="W99" s="114"/>
      <c r="X99" s="114"/>
      <c r="Y99" s="81"/>
      <c r="Z99" s="81"/>
      <c r="AA99" s="81"/>
      <c r="AB99" s="81"/>
      <c r="AC99" s="81"/>
    </row>
    <row r="100" spans="1:29" s="74" customFormat="1" ht="12.95" customHeight="1">
      <c r="A100" s="878"/>
      <c r="B100" s="880" t="s">
        <v>319</v>
      </c>
      <c r="C100" s="881"/>
      <c r="D100" s="881"/>
      <c r="E100" s="882"/>
      <c r="F100" s="1031" t="s">
        <v>216</v>
      </c>
      <c r="G100" s="1032"/>
      <c r="H100" s="531" t="s">
        <v>61</v>
      </c>
      <c r="I100" s="970"/>
      <c r="J100" s="960"/>
      <c r="K100" s="909"/>
      <c r="L100" s="910"/>
      <c r="M100" s="516"/>
      <c r="N100" s="114"/>
      <c r="O100" s="114"/>
      <c r="P100" s="114"/>
      <c r="Q100" s="114"/>
      <c r="R100" s="114"/>
      <c r="S100" s="114"/>
      <c r="T100" s="114"/>
      <c r="U100" s="114"/>
      <c r="V100" s="114"/>
      <c r="W100" s="114"/>
      <c r="X100" s="114"/>
      <c r="Y100" s="81"/>
      <c r="Z100" s="81"/>
      <c r="AA100" s="81"/>
      <c r="AB100" s="81"/>
      <c r="AC100" s="81"/>
    </row>
    <row r="101" spans="1:29" s="74" customFormat="1" ht="12.95" customHeight="1">
      <c r="A101" s="878"/>
      <c r="B101" s="918"/>
      <c r="C101" s="630"/>
      <c r="D101" s="630"/>
      <c r="E101" s="919"/>
      <c r="F101" s="1033" t="s">
        <v>228</v>
      </c>
      <c r="G101" s="1034"/>
      <c r="H101" s="518" t="s">
        <v>65</v>
      </c>
      <c r="I101" s="956"/>
      <c r="J101" s="957"/>
      <c r="K101" s="915"/>
      <c r="L101" s="916"/>
      <c r="M101" s="516"/>
      <c r="N101" s="114"/>
      <c r="O101" s="114"/>
      <c r="P101" s="114"/>
      <c r="Q101" s="114"/>
      <c r="R101" s="114"/>
      <c r="S101" s="114"/>
      <c r="T101" s="114"/>
      <c r="U101" s="114"/>
      <c r="V101" s="114"/>
      <c r="W101" s="114"/>
      <c r="X101" s="114"/>
      <c r="Y101" s="81"/>
      <c r="Z101" s="81"/>
      <c r="AA101" s="81"/>
      <c r="AB101" s="81"/>
      <c r="AC101" s="81"/>
    </row>
    <row r="102" spans="1:29" s="74" customFormat="1" ht="12.95" customHeight="1">
      <c r="A102" s="878"/>
      <c r="B102" s="883"/>
      <c r="C102" s="884"/>
      <c r="D102" s="884"/>
      <c r="E102" s="885"/>
      <c r="F102" s="1027" t="s">
        <v>228</v>
      </c>
      <c r="G102" s="1028"/>
      <c r="H102" s="530" t="s">
        <v>60</v>
      </c>
      <c r="I102" s="975"/>
      <c r="J102" s="976"/>
      <c r="K102" s="896"/>
      <c r="L102" s="897"/>
      <c r="M102" s="516"/>
      <c r="N102" s="114"/>
      <c r="O102" s="114"/>
      <c r="P102" s="114"/>
      <c r="Q102" s="114"/>
      <c r="R102" s="114"/>
      <c r="S102" s="114"/>
      <c r="T102" s="114"/>
      <c r="U102" s="114"/>
      <c r="V102" s="114"/>
      <c r="W102" s="114"/>
      <c r="X102" s="114"/>
      <c r="Y102" s="81"/>
      <c r="Z102" s="81"/>
      <c r="AA102" s="81"/>
      <c r="AB102" s="81"/>
      <c r="AC102" s="81"/>
    </row>
    <row r="103" spans="1:29" s="74" customFormat="1" ht="12.95" customHeight="1">
      <c r="A103" s="878"/>
      <c r="B103" s="898" t="s">
        <v>320</v>
      </c>
      <c r="C103" s="899"/>
      <c r="D103" s="899"/>
      <c r="E103" s="900"/>
      <c r="F103" s="1035" t="s">
        <v>67</v>
      </c>
      <c r="G103" s="1036"/>
      <c r="H103" s="520" t="s">
        <v>61</v>
      </c>
      <c r="I103" s="970"/>
      <c r="J103" s="960"/>
      <c r="K103" s="909"/>
      <c r="L103" s="910"/>
      <c r="M103" s="516"/>
      <c r="N103" s="114"/>
      <c r="O103" s="114"/>
      <c r="P103" s="114"/>
      <c r="Q103" s="114"/>
      <c r="R103" s="114"/>
      <c r="S103" s="114"/>
      <c r="T103" s="114"/>
      <c r="U103" s="114"/>
      <c r="V103" s="114"/>
      <c r="W103" s="114"/>
      <c r="X103" s="114"/>
      <c r="Y103" s="81"/>
      <c r="Z103" s="81"/>
      <c r="AA103" s="81"/>
      <c r="AB103" s="81"/>
      <c r="AC103" s="81"/>
    </row>
    <row r="104" spans="1:29" s="74" customFormat="1" ht="12.95" customHeight="1">
      <c r="A104" s="878"/>
      <c r="B104" s="901"/>
      <c r="C104" s="902"/>
      <c r="D104" s="902"/>
      <c r="E104" s="903"/>
      <c r="F104" s="1033" t="s">
        <v>67</v>
      </c>
      <c r="G104" s="1034"/>
      <c r="H104" s="518" t="s">
        <v>65</v>
      </c>
      <c r="I104" s="956"/>
      <c r="J104" s="957"/>
      <c r="K104" s="915"/>
      <c r="L104" s="916"/>
      <c r="M104" s="516"/>
      <c r="N104" s="114"/>
      <c r="O104" s="114"/>
      <c r="P104" s="114"/>
      <c r="Q104" s="114"/>
      <c r="R104" s="114"/>
      <c r="S104" s="114"/>
      <c r="T104" s="114"/>
      <c r="U104" s="114"/>
      <c r="V104" s="114"/>
      <c r="W104" s="114"/>
      <c r="X104" s="114"/>
      <c r="Y104" s="81"/>
      <c r="Z104" s="81"/>
      <c r="AA104" s="81"/>
      <c r="AB104" s="81"/>
      <c r="AC104" s="81"/>
    </row>
    <row r="105" spans="1:29" s="74" customFormat="1" ht="12.95" customHeight="1">
      <c r="A105" s="878"/>
      <c r="B105" s="901"/>
      <c r="C105" s="902"/>
      <c r="D105" s="902"/>
      <c r="E105" s="903"/>
      <c r="F105" s="1033" t="s">
        <v>67</v>
      </c>
      <c r="G105" s="1034"/>
      <c r="H105" s="518" t="s">
        <v>60</v>
      </c>
      <c r="I105" s="956"/>
      <c r="J105" s="957"/>
      <c r="K105" s="915"/>
      <c r="L105" s="916"/>
      <c r="M105" s="516"/>
      <c r="N105" s="114"/>
      <c r="O105" s="114"/>
      <c r="P105" s="114"/>
      <c r="Q105" s="114"/>
      <c r="R105" s="114"/>
      <c r="S105" s="114"/>
      <c r="T105" s="114"/>
      <c r="U105" s="114"/>
      <c r="V105" s="114"/>
      <c r="W105" s="114"/>
      <c r="X105" s="114"/>
      <c r="Y105" s="81"/>
      <c r="Z105" s="81"/>
      <c r="AA105" s="81"/>
      <c r="AB105" s="81"/>
      <c r="AC105" s="81"/>
    </row>
    <row r="106" spans="1:29" s="74" customFormat="1" ht="12.95" customHeight="1">
      <c r="A106" s="878"/>
      <c r="B106" s="901"/>
      <c r="C106" s="902"/>
      <c r="D106" s="902"/>
      <c r="E106" s="903"/>
      <c r="F106" s="1033" t="s">
        <v>67</v>
      </c>
      <c r="G106" s="1034"/>
      <c r="H106" s="518" t="s">
        <v>66</v>
      </c>
      <c r="I106" s="956"/>
      <c r="J106" s="957"/>
      <c r="K106" s="915"/>
      <c r="L106" s="916"/>
      <c r="M106" s="516"/>
      <c r="N106" s="114"/>
      <c r="O106" s="114"/>
      <c r="P106" s="114"/>
      <c r="Q106" s="114"/>
      <c r="R106" s="114"/>
      <c r="S106" s="114"/>
      <c r="T106" s="114"/>
      <c r="U106" s="114"/>
      <c r="V106" s="114"/>
      <c r="W106" s="114"/>
      <c r="X106" s="114"/>
      <c r="Y106" s="81"/>
      <c r="Z106" s="81"/>
      <c r="AA106" s="81"/>
      <c r="AB106" s="81"/>
      <c r="AC106" s="81"/>
    </row>
    <row r="107" spans="1:29" s="74" customFormat="1" ht="12.95" customHeight="1">
      <c r="A107" s="878"/>
      <c r="B107" s="901"/>
      <c r="C107" s="902"/>
      <c r="D107" s="902"/>
      <c r="E107" s="903"/>
      <c r="F107" s="1033" t="s">
        <v>68</v>
      </c>
      <c r="G107" s="1034"/>
      <c r="H107" s="519" t="s">
        <v>61</v>
      </c>
      <c r="I107" s="956"/>
      <c r="J107" s="957"/>
      <c r="K107" s="915"/>
      <c r="L107" s="916"/>
      <c r="M107" s="516"/>
      <c r="N107" s="114"/>
      <c r="O107" s="114"/>
      <c r="P107" s="114"/>
      <c r="Q107" s="114"/>
      <c r="R107" s="114"/>
      <c r="S107" s="114"/>
      <c r="T107" s="114"/>
      <c r="U107" s="114"/>
      <c r="V107" s="114"/>
      <c r="W107" s="114"/>
      <c r="X107" s="114"/>
      <c r="Y107" s="81"/>
      <c r="Z107" s="81"/>
      <c r="AA107" s="81"/>
      <c r="AB107" s="81"/>
      <c r="AC107" s="81"/>
    </row>
    <row r="108" spans="1:29" s="74" customFormat="1" ht="12.95" customHeight="1">
      <c r="A108" s="878"/>
      <c r="B108" s="901"/>
      <c r="C108" s="902"/>
      <c r="D108" s="902"/>
      <c r="E108" s="903"/>
      <c r="F108" s="1033" t="s">
        <v>68</v>
      </c>
      <c r="G108" s="1034"/>
      <c r="H108" s="518" t="s">
        <v>65</v>
      </c>
      <c r="I108" s="956"/>
      <c r="J108" s="957"/>
      <c r="K108" s="915"/>
      <c r="L108" s="916"/>
      <c r="M108" s="516"/>
      <c r="N108" s="114"/>
      <c r="O108" s="114"/>
      <c r="P108" s="114"/>
      <c r="Q108" s="114"/>
      <c r="R108" s="114"/>
      <c r="S108" s="114"/>
      <c r="T108" s="114"/>
      <c r="U108" s="114"/>
      <c r="V108" s="114"/>
      <c r="W108" s="114"/>
      <c r="X108" s="114"/>
      <c r="Y108" s="81"/>
      <c r="Z108" s="81"/>
      <c r="AA108" s="81"/>
      <c r="AB108" s="81"/>
      <c r="AC108" s="81"/>
    </row>
    <row r="109" spans="1:29" s="74" customFormat="1" ht="12.95" customHeight="1">
      <c r="A109" s="878"/>
      <c r="B109" s="901"/>
      <c r="C109" s="902"/>
      <c r="D109" s="902"/>
      <c r="E109" s="903"/>
      <c r="F109" s="1033" t="s">
        <v>68</v>
      </c>
      <c r="G109" s="1034"/>
      <c r="H109" s="518" t="s">
        <v>60</v>
      </c>
      <c r="I109" s="956"/>
      <c r="J109" s="957"/>
      <c r="K109" s="915"/>
      <c r="L109" s="916"/>
      <c r="M109" s="516"/>
      <c r="N109" s="114"/>
      <c r="O109" s="114"/>
      <c r="P109" s="114"/>
      <c r="Q109" s="114"/>
      <c r="R109" s="114"/>
      <c r="S109" s="114"/>
      <c r="T109" s="114"/>
      <c r="U109" s="114"/>
      <c r="V109" s="114"/>
      <c r="W109" s="114"/>
      <c r="X109" s="114"/>
      <c r="Y109" s="81"/>
      <c r="Z109" s="81"/>
      <c r="AA109" s="81"/>
      <c r="AB109" s="81"/>
      <c r="AC109" s="81"/>
    </row>
    <row r="110" spans="1:29" s="74" customFormat="1" ht="12.95" customHeight="1">
      <c r="A110" s="878"/>
      <c r="B110" s="901"/>
      <c r="C110" s="902"/>
      <c r="D110" s="902"/>
      <c r="E110" s="903"/>
      <c r="F110" s="1033" t="s">
        <v>68</v>
      </c>
      <c r="G110" s="1034"/>
      <c r="H110" s="519" t="s">
        <v>66</v>
      </c>
      <c r="I110" s="956"/>
      <c r="J110" s="957"/>
      <c r="K110" s="915"/>
      <c r="L110" s="916"/>
      <c r="M110" s="516"/>
      <c r="N110" s="114"/>
      <c r="O110" s="114"/>
      <c r="P110" s="114"/>
      <c r="Q110" s="114"/>
      <c r="R110" s="114"/>
      <c r="S110" s="114"/>
      <c r="T110" s="114"/>
      <c r="U110" s="114"/>
      <c r="V110" s="114"/>
      <c r="W110" s="114"/>
      <c r="X110" s="114"/>
      <c r="Y110" s="81"/>
      <c r="Z110" s="81"/>
      <c r="AA110" s="81"/>
      <c r="AB110" s="81"/>
      <c r="AC110" s="81"/>
    </row>
    <row r="111" spans="1:29" s="74" customFormat="1" ht="12.95" customHeight="1">
      <c r="A111" s="878"/>
      <c r="B111" s="901"/>
      <c r="C111" s="902"/>
      <c r="D111" s="902"/>
      <c r="E111" s="903"/>
      <c r="F111" s="1033" t="s">
        <v>318</v>
      </c>
      <c r="G111" s="1034"/>
      <c r="H111" s="520" t="s">
        <v>61</v>
      </c>
      <c r="I111" s="1041"/>
      <c r="J111" s="1042"/>
      <c r="K111" s="915"/>
      <c r="L111" s="916"/>
      <c r="M111" s="516"/>
      <c r="N111" s="114"/>
      <c r="O111" s="114"/>
      <c r="P111" s="114"/>
      <c r="Q111" s="114"/>
      <c r="R111" s="114"/>
      <c r="S111" s="114"/>
      <c r="T111" s="114"/>
      <c r="U111" s="114"/>
      <c r="V111" s="114"/>
      <c r="W111" s="114"/>
      <c r="X111" s="114"/>
      <c r="Y111" s="81"/>
      <c r="Z111" s="81"/>
      <c r="AA111" s="81"/>
      <c r="AB111" s="81"/>
      <c r="AC111" s="81"/>
    </row>
    <row r="112" spans="1:29" s="74" customFormat="1" ht="12.95" customHeight="1">
      <c r="A112" s="878"/>
      <c r="B112" s="901"/>
      <c r="C112" s="902"/>
      <c r="D112" s="902"/>
      <c r="E112" s="903"/>
      <c r="F112" s="1033" t="s">
        <v>318</v>
      </c>
      <c r="G112" s="1034"/>
      <c r="H112" s="520" t="s">
        <v>65</v>
      </c>
      <c r="I112" s="956"/>
      <c r="J112" s="957"/>
      <c r="K112" s="915"/>
      <c r="L112" s="916"/>
      <c r="M112" s="516"/>
      <c r="N112" s="114"/>
      <c r="O112" s="114"/>
      <c r="P112" s="114"/>
      <c r="Q112" s="114"/>
      <c r="R112" s="114"/>
      <c r="S112" s="114"/>
      <c r="T112" s="114"/>
      <c r="U112" s="114"/>
      <c r="V112" s="114"/>
      <c r="W112" s="114"/>
      <c r="X112" s="114"/>
      <c r="Y112" s="81"/>
      <c r="Z112" s="81"/>
      <c r="AA112" s="81"/>
      <c r="AB112" s="81"/>
      <c r="AC112" s="81"/>
    </row>
    <row r="113" spans="1:29" s="74" customFormat="1" ht="12.95" customHeight="1">
      <c r="A113" s="878"/>
      <c r="B113" s="901"/>
      <c r="C113" s="902"/>
      <c r="D113" s="902"/>
      <c r="E113" s="903"/>
      <c r="F113" s="1033" t="s">
        <v>318</v>
      </c>
      <c r="G113" s="1034"/>
      <c r="H113" s="518" t="s">
        <v>60</v>
      </c>
      <c r="I113" s="956"/>
      <c r="J113" s="957"/>
      <c r="K113" s="915"/>
      <c r="L113" s="916"/>
      <c r="M113" s="516"/>
      <c r="N113" s="114"/>
      <c r="O113" s="114"/>
      <c r="P113" s="114"/>
      <c r="Q113" s="114"/>
      <c r="R113" s="114"/>
      <c r="S113" s="114"/>
      <c r="T113" s="114"/>
      <c r="U113" s="114"/>
      <c r="V113" s="114"/>
      <c r="W113" s="114"/>
      <c r="X113" s="114"/>
      <c r="Y113" s="81"/>
      <c r="Z113" s="81"/>
      <c r="AA113" s="81"/>
      <c r="AB113" s="81"/>
      <c r="AC113" s="81"/>
    </row>
    <row r="114" spans="1:29" s="74" customFormat="1" ht="12.95" customHeight="1">
      <c r="A114" s="878"/>
      <c r="B114" s="901"/>
      <c r="C114" s="902"/>
      <c r="D114" s="902"/>
      <c r="E114" s="903"/>
      <c r="F114" s="1033" t="s">
        <v>318</v>
      </c>
      <c r="G114" s="1034"/>
      <c r="H114" s="518" t="s">
        <v>66</v>
      </c>
      <c r="I114" s="956"/>
      <c r="J114" s="957"/>
      <c r="K114" s="915"/>
      <c r="L114" s="916"/>
      <c r="M114" s="516"/>
      <c r="N114" s="114"/>
      <c r="O114" s="114"/>
      <c r="P114" s="114"/>
      <c r="Q114" s="114"/>
      <c r="R114" s="114"/>
      <c r="S114" s="114"/>
      <c r="T114" s="114"/>
      <c r="U114" s="114"/>
      <c r="V114" s="114"/>
      <c r="W114" s="114"/>
      <c r="X114" s="114"/>
      <c r="Y114" s="81"/>
      <c r="Z114" s="81"/>
      <c r="AA114" s="81"/>
      <c r="AB114" s="81"/>
      <c r="AC114" s="81"/>
    </row>
    <row r="115" spans="1:29" s="74" customFormat="1" ht="12.95" customHeight="1">
      <c r="A115" s="878"/>
      <c r="B115" s="901"/>
      <c r="C115" s="902"/>
      <c r="D115" s="902"/>
      <c r="E115" s="903"/>
      <c r="F115" s="1035" t="s">
        <v>321</v>
      </c>
      <c r="G115" s="1036"/>
      <c r="H115" s="520" t="s">
        <v>61</v>
      </c>
      <c r="I115" s="1043"/>
      <c r="J115" s="1044"/>
      <c r="K115" s="915"/>
      <c r="L115" s="916"/>
      <c r="M115" s="516"/>
      <c r="N115" s="114"/>
      <c r="O115" s="114"/>
      <c r="P115" s="114"/>
      <c r="Q115" s="114"/>
      <c r="R115" s="114"/>
      <c r="S115" s="114"/>
      <c r="T115" s="114"/>
      <c r="U115" s="114"/>
      <c r="V115" s="114"/>
      <c r="W115" s="114"/>
      <c r="X115" s="114"/>
      <c r="Y115" s="81"/>
      <c r="Z115" s="81"/>
      <c r="AA115" s="81"/>
      <c r="AB115" s="81"/>
      <c r="AC115" s="81"/>
    </row>
    <row r="116" spans="1:29" s="74" customFormat="1" ht="12.95" customHeight="1">
      <c r="A116" s="878"/>
      <c r="B116" s="901"/>
      <c r="C116" s="902"/>
      <c r="D116" s="902"/>
      <c r="E116" s="903"/>
      <c r="F116" s="1045" t="s">
        <v>321</v>
      </c>
      <c r="G116" s="1046"/>
      <c r="H116" s="519" t="s">
        <v>65</v>
      </c>
      <c r="I116" s="913"/>
      <c r="J116" s="914"/>
      <c r="K116" s="915"/>
      <c r="L116" s="916"/>
      <c r="M116" s="516"/>
      <c r="N116" s="114"/>
      <c r="O116" s="114"/>
      <c r="P116" s="114"/>
      <c r="Q116" s="114"/>
      <c r="R116" s="114"/>
      <c r="S116" s="114"/>
      <c r="T116" s="114"/>
      <c r="U116" s="114"/>
      <c r="V116" s="114"/>
      <c r="W116" s="114"/>
      <c r="X116" s="114"/>
      <c r="Y116" s="81"/>
      <c r="Z116" s="81"/>
      <c r="AA116" s="81"/>
      <c r="AB116" s="81"/>
      <c r="AC116" s="81"/>
    </row>
    <row r="117" spans="1:29" s="74" customFormat="1" ht="12.95" customHeight="1">
      <c r="A117" s="878"/>
      <c r="B117" s="901"/>
      <c r="C117" s="902"/>
      <c r="D117" s="902"/>
      <c r="E117" s="903"/>
      <c r="F117" s="1045" t="s">
        <v>321</v>
      </c>
      <c r="G117" s="1046"/>
      <c r="H117" s="519" t="s">
        <v>322</v>
      </c>
      <c r="I117" s="913"/>
      <c r="J117" s="914"/>
      <c r="K117" s="915"/>
      <c r="L117" s="916"/>
      <c r="M117" s="516"/>
      <c r="N117" s="114"/>
      <c r="O117" s="114"/>
      <c r="P117" s="114"/>
      <c r="Q117" s="114"/>
      <c r="R117" s="114"/>
      <c r="S117" s="114"/>
      <c r="T117" s="114"/>
      <c r="U117" s="114"/>
      <c r="V117" s="114"/>
      <c r="W117" s="114"/>
      <c r="X117" s="114"/>
      <c r="Y117" s="81"/>
      <c r="Z117" s="81"/>
      <c r="AA117" s="81"/>
      <c r="AB117" s="81"/>
      <c r="AC117" s="81"/>
    </row>
    <row r="118" spans="1:29" s="74" customFormat="1" ht="12.95" customHeight="1">
      <c r="A118" s="878"/>
      <c r="B118" s="901"/>
      <c r="C118" s="902"/>
      <c r="D118" s="902"/>
      <c r="E118" s="903"/>
      <c r="F118" s="1045" t="s">
        <v>321</v>
      </c>
      <c r="G118" s="1046"/>
      <c r="H118" s="519" t="s">
        <v>60</v>
      </c>
      <c r="I118" s="913"/>
      <c r="J118" s="914"/>
      <c r="K118" s="915"/>
      <c r="L118" s="916"/>
      <c r="M118" s="516"/>
      <c r="N118" s="114"/>
      <c r="O118" s="114"/>
      <c r="P118" s="114"/>
      <c r="Q118" s="114"/>
      <c r="R118" s="114"/>
      <c r="S118" s="114"/>
      <c r="T118" s="114"/>
      <c r="U118" s="114"/>
      <c r="V118" s="114"/>
      <c r="W118" s="114"/>
      <c r="X118" s="114"/>
      <c r="Y118" s="81"/>
      <c r="Z118" s="81"/>
      <c r="AA118" s="81"/>
      <c r="AB118" s="81"/>
      <c r="AC118" s="81"/>
    </row>
    <row r="119" spans="1:29" s="74" customFormat="1" ht="12.95" customHeight="1">
      <c r="A119" s="878"/>
      <c r="B119" s="901"/>
      <c r="C119" s="902"/>
      <c r="D119" s="902"/>
      <c r="E119" s="903"/>
      <c r="F119" s="1045" t="s">
        <v>321</v>
      </c>
      <c r="G119" s="1046"/>
      <c r="H119" s="519" t="s">
        <v>62</v>
      </c>
      <c r="I119" s="956"/>
      <c r="J119" s="957"/>
      <c r="K119" s="915"/>
      <c r="L119" s="916"/>
      <c r="M119" s="516"/>
      <c r="N119" s="114"/>
      <c r="O119" s="114"/>
      <c r="P119" s="114"/>
      <c r="Q119" s="114"/>
      <c r="R119" s="114"/>
      <c r="S119" s="114"/>
      <c r="T119" s="114"/>
      <c r="U119" s="114"/>
      <c r="V119" s="114"/>
      <c r="W119" s="114"/>
      <c r="X119" s="114"/>
      <c r="Y119" s="81"/>
      <c r="Z119" s="81"/>
      <c r="AA119" s="81"/>
      <c r="AB119" s="81"/>
      <c r="AC119" s="81"/>
    </row>
    <row r="120" spans="1:29" s="74" customFormat="1" ht="12.95" customHeight="1">
      <c r="A120" s="878"/>
      <c r="B120" s="901"/>
      <c r="C120" s="902"/>
      <c r="D120" s="902"/>
      <c r="E120" s="903"/>
      <c r="F120" s="1045" t="s">
        <v>321</v>
      </c>
      <c r="G120" s="1046"/>
      <c r="H120" s="519" t="s">
        <v>66</v>
      </c>
      <c r="I120" s="913"/>
      <c r="J120" s="914"/>
      <c r="K120" s="915"/>
      <c r="L120" s="916"/>
      <c r="M120" s="516"/>
      <c r="N120" s="114"/>
      <c r="O120" s="114"/>
      <c r="P120" s="114"/>
      <c r="Q120" s="114"/>
      <c r="R120" s="114"/>
      <c r="S120" s="114"/>
      <c r="T120" s="114"/>
      <c r="U120" s="114"/>
      <c r="V120" s="114"/>
      <c r="W120" s="114"/>
      <c r="X120" s="114"/>
      <c r="Y120" s="81"/>
      <c r="Z120" s="81"/>
      <c r="AA120" s="81"/>
      <c r="AB120" s="81"/>
      <c r="AC120" s="81"/>
    </row>
    <row r="121" spans="1:29" s="74" customFormat="1" ht="12.95" customHeight="1">
      <c r="A121" s="878"/>
      <c r="B121" s="904"/>
      <c r="C121" s="905"/>
      <c r="D121" s="905"/>
      <c r="E121" s="906"/>
      <c r="F121" s="1049" t="s">
        <v>321</v>
      </c>
      <c r="G121" s="1050"/>
      <c r="H121" s="522" t="s">
        <v>280</v>
      </c>
      <c r="I121" s="975"/>
      <c r="J121" s="976"/>
      <c r="K121" s="896"/>
      <c r="L121" s="897"/>
      <c r="M121" s="516"/>
      <c r="N121" s="114"/>
      <c r="O121" s="114"/>
      <c r="P121" s="114"/>
      <c r="Q121" s="114"/>
      <c r="R121" s="114"/>
      <c r="S121" s="114"/>
      <c r="T121" s="114"/>
      <c r="U121" s="114"/>
      <c r="V121" s="114"/>
      <c r="W121" s="114"/>
      <c r="X121" s="114"/>
      <c r="Y121" s="81"/>
      <c r="Z121" s="81"/>
      <c r="AA121" s="81"/>
      <c r="AB121" s="81"/>
      <c r="AC121" s="81"/>
    </row>
    <row r="122" spans="1:29" s="74" customFormat="1" ht="12.95" customHeight="1">
      <c r="A122" s="878"/>
      <c r="B122" s="880" t="s">
        <v>323</v>
      </c>
      <c r="C122" s="881"/>
      <c r="D122" s="881"/>
      <c r="E122" s="882"/>
      <c r="F122" s="1047" t="s">
        <v>217</v>
      </c>
      <c r="G122" s="1048"/>
      <c r="H122" s="521" t="s">
        <v>71</v>
      </c>
      <c r="I122" s="970"/>
      <c r="J122" s="960"/>
      <c r="K122" s="909"/>
      <c r="L122" s="910"/>
      <c r="M122" s="516"/>
      <c r="N122" s="114"/>
      <c r="O122" s="114"/>
      <c r="P122" s="114"/>
      <c r="Q122" s="114"/>
      <c r="R122" s="114"/>
      <c r="S122" s="114"/>
      <c r="T122" s="114"/>
      <c r="U122" s="114"/>
      <c r="V122" s="114"/>
      <c r="W122" s="114"/>
      <c r="X122" s="114"/>
      <c r="Y122" s="81"/>
      <c r="Z122" s="81"/>
      <c r="AA122" s="81"/>
      <c r="AB122" s="81"/>
      <c r="AC122" s="81"/>
    </row>
    <row r="123" spans="1:29" s="74" customFormat="1" ht="12.95" customHeight="1">
      <c r="A123" s="878"/>
      <c r="B123" s="918"/>
      <c r="C123" s="630"/>
      <c r="D123" s="630"/>
      <c r="E123" s="919"/>
      <c r="F123" s="1045" t="s">
        <v>229</v>
      </c>
      <c r="G123" s="1046"/>
      <c r="H123" s="519" t="s">
        <v>326</v>
      </c>
      <c r="I123" s="956"/>
      <c r="J123" s="957"/>
      <c r="K123" s="915"/>
      <c r="L123" s="916"/>
      <c r="M123" s="516"/>
      <c r="N123" s="114"/>
      <c r="O123" s="114"/>
      <c r="P123" s="114"/>
      <c r="Q123" s="114"/>
      <c r="R123" s="114"/>
      <c r="S123" s="114"/>
      <c r="T123" s="114"/>
      <c r="U123" s="114"/>
      <c r="V123" s="114"/>
      <c r="W123" s="114"/>
      <c r="X123" s="114"/>
      <c r="Y123" s="81"/>
      <c r="Z123" s="81"/>
      <c r="AA123" s="81"/>
      <c r="AB123" s="81"/>
      <c r="AC123" s="81"/>
    </row>
    <row r="124" spans="1:29" s="74" customFormat="1" ht="12.95" customHeight="1">
      <c r="A124" s="878"/>
      <c r="B124" s="918"/>
      <c r="C124" s="630"/>
      <c r="D124" s="630"/>
      <c r="E124" s="919"/>
      <c r="F124" s="1045" t="s">
        <v>229</v>
      </c>
      <c r="G124" s="1046"/>
      <c r="H124" s="519" t="s">
        <v>60</v>
      </c>
      <c r="I124" s="956"/>
      <c r="J124" s="957"/>
      <c r="K124" s="915"/>
      <c r="L124" s="916"/>
      <c r="M124" s="516"/>
      <c r="N124" s="114"/>
      <c r="O124" s="114"/>
      <c r="P124" s="114"/>
      <c r="Q124" s="114"/>
      <c r="R124" s="114"/>
      <c r="S124" s="114"/>
      <c r="T124" s="114"/>
      <c r="U124" s="114"/>
      <c r="V124" s="114"/>
      <c r="W124" s="114"/>
      <c r="X124" s="114"/>
      <c r="Y124" s="81"/>
      <c r="Z124" s="81"/>
      <c r="AA124" s="81"/>
      <c r="AB124" s="81"/>
      <c r="AC124" s="81"/>
    </row>
    <row r="125" spans="1:29" s="74" customFormat="1" ht="12.95" customHeight="1">
      <c r="A125" s="878"/>
      <c r="B125" s="918"/>
      <c r="C125" s="630"/>
      <c r="D125" s="630"/>
      <c r="E125" s="919"/>
      <c r="F125" s="1045" t="s">
        <v>229</v>
      </c>
      <c r="G125" s="1046"/>
      <c r="H125" s="519" t="s">
        <v>327</v>
      </c>
      <c r="I125" s="956"/>
      <c r="J125" s="957"/>
      <c r="K125" s="915"/>
      <c r="L125" s="916"/>
      <c r="M125" s="516"/>
      <c r="N125" s="114"/>
      <c r="O125" s="114"/>
      <c r="P125" s="114"/>
      <c r="Q125" s="114"/>
      <c r="R125" s="114"/>
      <c r="S125" s="114"/>
      <c r="T125" s="114"/>
      <c r="U125" s="114"/>
      <c r="V125" s="114"/>
      <c r="W125" s="114"/>
      <c r="X125" s="114"/>
      <c r="Y125" s="81"/>
      <c r="Z125" s="81"/>
      <c r="AA125" s="81"/>
      <c r="AB125" s="81"/>
      <c r="AC125" s="81"/>
    </row>
    <row r="126" spans="1:29" s="74" customFormat="1" ht="12.95" customHeight="1">
      <c r="A126" s="878"/>
      <c r="B126" s="918"/>
      <c r="C126" s="630"/>
      <c r="D126" s="630"/>
      <c r="E126" s="919"/>
      <c r="F126" s="1045" t="s">
        <v>324</v>
      </c>
      <c r="G126" s="1046"/>
      <c r="H126" s="519" t="s">
        <v>325</v>
      </c>
      <c r="I126" s="956"/>
      <c r="J126" s="957"/>
      <c r="K126" s="915"/>
      <c r="L126" s="916"/>
      <c r="M126" s="516"/>
      <c r="N126" s="114"/>
      <c r="O126" s="114"/>
      <c r="P126" s="114"/>
      <c r="Q126" s="114"/>
      <c r="R126" s="114"/>
      <c r="S126" s="114"/>
      <c r="T126" s="114"/>
      <c r="U126" s="114"/>
      <c r="V126" s="114"/>
      <c r="W126" s="114"/>
      <c r="X126" s="114"/>
      <c r="Y126" s="81"/>
      <c r="Z126" s="81"/>
      <c r="AA126" s="81"/>
      <c r="AB126" s="81"/>
      <c r="AC126" s="81"/>
    </row>
    <row r="127" spans="1:29" s="74" customFormat="1" ht="12.95" customHeight="1">
      <c r="A127" s="878"/>
      <c r="B127" s="883"/>
      <c r="C127" s="884"/>
      <c r="D127" s="884"/>
      <c r="E127" s="885"/>
      <c r="F127" s="1049" t="s">
        <v>324</v>
      </c>
      <c r="G127" s="1050"/>
      <c r="H127" s="522" t="s">
        <v>65</v>
      </c>
      <c r="I127" s="975"/>
      <c r="J127" s="976"/>
      <c r="K127" s="896"/>
      <c r="L127" s="897"/>
      <c r="M127" s="516"/>
      <c r="N127" s="114"/>
      <c r="O127" s="114"/>
      <c r="P127" s="114"/>
      <c r="Q127" s="114"/>
      <c r="R127" s="114"/>
      <c r="S127" s="114"/>
      <c r="T127" s="114"/>
      <c r="U127" s="114"/>
      <c r="V127" s="114"/>
      <c r="W127" s="114"/>
      <c r="X127" s="114"/>
      <c r="Y127" s="81"/>
      <c r="Z127" s="81"/>
      <c r="AA127" s="81"/>
      <c r="AB127" s="81"/>
      <c r="AC127" s="81"/>
    </row>
    <row r="128" spans="1:29" s="74" customFormat="1" ht="12.95" customHeight="1">
      <c r="A128" s="878"/>
      <c r="B128" s="898" t="s">
        <v>69</v>
      </c>
      <c r="C128" s="899"/>
      <c r="D128" s="899"/>
      <c r="E128" s="900"/>
      <c r="F128" s="1061" t="s">
        <v>230</v>
      </c>
      <c r="G128" s="1062"/>
      <c r="H128" s="532" t="s">
        <v>65</v>
      </c>
      <c r="I128" s="1063"/>
      <c r="J128" s="1064"/>
      <c r="K128" s="909"/>
      <c r="L128" s="910"/>
      <c r="M128" s="516"/>
      <c r="N128" s="114"/>
      <c r="O128" s="114"/>
      <c r="P128" s="114"/>
      <c r="Q128" s="114"/>
      <c r="R128" s="114"/>
      <c r="S128" s="114"/>
      <c r="T128" s="114"/>
      <c r="U128" s="114"/>
      <c r="V128" s="114"/>
      <c r="W128" s="114"/>
      <c r="X128" s="114"/>
      <c r="Y128" s="81"/>
      <c r="Z128" s="81"/>
      <c r="AA128" s="81"/>
      <c r="AB128" s="81"/>
      <c r="AC128" s="81"/>
    </row>
    <row r="129" spans="1:29" s="74" customFormat="1" ht="12.95" customHeight="1">
      <c r="A129" s="878"/>
      <c r="B129" s="901"/>
      <c r="C129" s="902"/>
      <c r="D129" s="902"/>
      <c r="E129" s="903"/>
      <c r="F129" s="1057" t="s">
        <v>230</v>
      </c>
      <c r="G129" s="1058"/>
      <c r="H129" s="519" t="s">
        <v>60</v>
      </c>
      <c r="I129" s="956"/>
      <c r="J129" s="957"/>
      <c r="K129" s="915"/>
      <c r="L129" s="916"/>
      <c r="M129" s="516"/>
      <c r="N129" s="114"/>
      <c r="O129" s="114"/>
      <c r="P129" s="114"/>
      <c r="Q129" s="114"/>
      <c r="R129" s="114"/>
      <c r="S129" s="114"/>
      <c r="T129" s="114"/>
      <c r="U129" s="114"/>
      <c r="V129" s="114"/>
      <c r="W129" s="114"/>
      <c r="X129" s="114"/>
      <c r="Y129" s="81"/>
      <c r="Z129" s="81"/>
      <c r="AA129" s="81"/>
      <c r="AB129" s="81"/>
      <c r="AC129" s="81"/>
    </row>
    <row r="130" spans="1:29" s="74" customFormat="1" ht="12.95" customHeight="1">
      <c r="A130" s="878"/>
      <c r="B130" s="901"/>
      <c r="C130" s="902"/>
      <c r="D130" s="902"/>
      <c r="E130" s="903"/>
      <c r="F130" s="1051" t="s">
        <v>230</v>
      </c>
      <c r="G130" s="1052"/>
      <c r="H130" s="519" t="s">
        <v>66</v>
      </c>
      <c r="I130" s="956"/>
      <c r="J130" s="957"/>
      <c r="K130" s="915"/>
      <c r="L130" s="916"/>
      <c r="M130" s="516"/>
      <c r="N130" s="114"/>
      <c r="O130" s="114"/>
      <c r="P130" s="114"/>
      <c r="Q130" s="114"/>
      <c r="R130" s="114"/>
      <c r="S130" s="114"/>
      <c r="T130" s="114"/>
      <c r="U130" s="114"/>
      <c r="V130" s="114"/>
      <c r="W130" s="114"/>
      <c r="X130" s="114"/>
      <c r="Y130" s="81"/>
      <c r="Z130" s="81"/>
      <c r="AA130" s="81"/>
      <c r="AB130" s="81"/>
      <c r="AC130" s="81"/>
    </row>
    <row r="131" spans="1:29" s="74" customFormat="1" ht="12.95" customHeight="1">
      <c r="A131" s="878"/>
      <c r="B131" s="901"/>
      <c r="C131" s="902"/>
      <c r="D131" s="902"/>
      <c r="E131" s="903"/>
      <c r="F131" s="1051" t="s">
        <v>230</v>
      </c>
      <c r="G131" s="1052"/>
      <c r="H131" s="519" t="s">
        <v>280</v>
      </c>
      <c r="I131" s="956"/>
      <c r="J131" s="957"/>
      <c r="K131" s="915"/>
      <c r="L131" s="916"/>
      <c r="M131" s="516"/>
      <c r="N131" s="114"/>
      <c r="O131" s="114"/>
      <c r="P131" s="114"/>
      <c r="Q131" s="114"/>
      <c r="R131" s="114"/>
      <c r="S131" s="114"/>
      <c r="T131" s="114"/>
      <c r="U131" s="114"/>
      <c r="V131" s="114"/>
      <c r="W131" s="114"/>
      <c r="X131" s="114"/>
      <c r="Y131" s="81"/>
      <c r="Z131" s="81"/>
      <c r="AA131" s="81"/>
      <c r="AB131" s="81"/>
      <c r="AC131" s="81"/>
    </row>
    <row r="132" spans="1:29" s="74" customFormat="1" ht="12.95" customHeight="1">
      <c r="A132" s="878"/>
      <c r="B132" s="901"/>
      <c r="C132" s="902"/>
      <c r="D132" s="902"/>
      <c r="E132" s="903"/>
      <c r="F132" s="1053" t="s">
        <v>328</v>
      </c>
      <c r="G132" s="1054"/>
      <c r="H132" s="521" t="s">
        <v>65</v>
      </c>
      <c r="I132" s="956"/>
      <c r="J132" s="957"/>
      <c r="K132" s="915"/>
      <c r="L132" s="916"/>
      <c r="M132" s="516"/>
      <c r="N132" s="114"/>
      <c r="O132" s="114"/>
      <c r="P132" s="114"/>
      <c r="Q132" s="114"/>
      <c r="R132" s="114"/>
      <c r="S132" s="114"/>
      <c r="T132" s="114"/>
      <c r="U132" s="114"/>
      <c r="V132" s="114"/>
      <c r="W132" s="114"/>
      <c r="X132" s="114"/>
      <c r="Y132" s="81"/>
      <c r="Z132" s="81"/>
      <c r="AA132" s="81"/>
      <c r="AB132" s="81"/>
      <c r="AC132" s="81"/>
    </row>
    <row r="133" spans="1:29" s="74" customFormat="1" ht="12.95" customHeight="1">
      <c r="A133" s="878"/>
      <c r="B133" s="901"/>
      <c r="C133" s="902"/>
      <c r="D133" s="902"/>
      <c r="E133" s="903"/>
      <c r="F133" s="1057" t="s">
        <v>328</v>
      </c>
      <c r="G133" s="1058"/>
      <c r="H133" s="519" t="s">
        <v>60</v>
      </c>
      <c r="I133" s="956"/>
      <c r="J133" s="957"/>
      <c r="K133" s="915"/>
      <c r="L133" s="916"/>
      <c r="M133" s="516"/>
      <c r="N133" s="114"/>
      <c r="O133" s="114"/>
      <c r="P133" s="114"/>
      <c r="Q133" s="114"/>
      <c r="R133" s="114"/>
      <c r="S133" s="114"/>
      <c r="T133" s="114"/>
      <c r="U133" s="114"/>
      <c r="V133" s="114"/>
      <c r="W133" s="114"/>
      <c r="X133" s="114"/>
      <c r="Y133" s="81"/>
      <c r="Z133" s="81"/>
      <c r="AA133" s="81"/>
      <c r="AB133" s="81"/>
      <c r="AC133" s="81"/>
    </row>
    <row r="134" spans="1:29" s="74" customFormat="1" ht="12.95" customHeight="1">
      <c r="A134" s="878"/>
      <c r="B134" s="901"/>
      <c r="C134" s="902"/>
      <c r="D134" s="902"/>
      <c r="E134" s="903"/>
      <c r="F134" s="1057" t="s">
        <v>328</v>
      </c>
      <c r="G134" s="1058"/>
      <c r="H134" s="519" t="s">
        <v>66</v>
      </c>
      <c r="I134" s="956"/>
      <c r="J134" s="957"/>
      <c r="K134" s="915"/>
      <c r="L134" s="916"/>
      <c r="M134" s="516"/>
      <c r="N134" s="114"/>
      <c r="O134" s="114"/>
      <c r="P134" s="114"/>
      <c r="Q134" s="114"/>
      <c r="R134" s="114"/>
      <c r="S134" s="114"/>
      <c r="T134" s="114"/>
      <c r="U134" s="114"/>
      <c r="V134" s="114"/>
      <c r="W134" s="114"/>
      <c r="X134" s="114"/>
      <c r="Y134" s="81"/>
      <c r="Z134" s="81"/>
      <c r="AA134" s="81"/>
      <c r="AB134" s="81"/>
      <c r="AC134" s="81"/>
    </row>
    <row r="135" spans="1:29" s="74" customFormat="1" ht="12.95" customHeight="1">
      <c r="A135" s="878"/>
      <c r="B135" s="901"/>
      <c r="C135" s="902"/>
      <c r="D135" s="902"/>
      <c r="E135" s="903"/>
      <c r="F135" s="1057" t="s">
        <v>328</v>
      </c>
      <c r="G135" s="1058"/>
      <c r="H135" s="535" t="s">
        <v>280</v>
      </c>
      <c r="I135" s="956"/>
      <c r="J135" s="957"/>
      <c r="K135" s="915"/>
      <c r="L135" s="916"/>
      <c r="M135" s="516"/>
      <c r="N135" s="114"/>
      <c r="O135" s="114"/>
      <c r="P135" s="114"/>
      <c r="Q135" s="114"/>
      <c r="R135" s="114"/>
      <c r="S135" s="114"/>
      <c r="T135" s="114"/>
      <c r="U135" s="114"/>
      <c r="V135" s="114"/>
      <c r="W135" s="114"/>
      <c r="X135" s="114"/>
      <c r="Y135" s="81"/>
      <c r="Z135" s="81"/>
      <c r="AA135" s="81"/>
      <c r="AB135" s="81"/>
      <c r="AC135" s="81"/>
    </row>
    <row r="136" spans="1:29" s="74" customFormat="1" ht="12.95" customHeight="1">
      <c r="A136" s="878"/>
      <c r="B136" s="901"/>
      <c r="C136" s="902"/>
      <c r="D136" s="902"/>
      <c r="E136" s="903"/>
      <c r="F136" s="1055" t="s">
        <v>329</v>
      </c>
      <c r="G136" s="1056"/>
      <c r="H136" s="519" t="s">
        <v>61</v>
      </c>
      <c r="I136" s="956"/>
      <c r="J136" s="957"/>
      <c r="K136" s="915"/>
      <c r="L136" s="916"/>
      <c r="M136" s="516"/>
      <c r="N136" s="114"/>
      <c r="O136" s="114"/>
      <c r="P136" s="114"/>
      <c r="Q136" s="114"/>
      <c r="R136" s="114"/>
      <c r="S136" s="114"/>
      <c r="T136" s="114"/>
      <c r="U136" s="114"/>
      <c r="V136" s="114"/>
      <c r="W136" s="114"/>
      <c r="X136" s="114"/>
      <c r="Y136" s="81"/>
      <c r="Z136" s="81"/>
      <c r="AA136" s="81"/>
      <c r="AB136" s="81"/>
      <c r="AC136" s="81"/>
    </row>
    <row r="137" spans="1:29" s="74" customFormat="1" ht="12.95" customHeight="1">
      <c r="A137" s="878"/>
      <c r="B137" s="901"/>
      <c r="C137" s="902"/>
      <c r="D137" s="902"/>
      <c r="E137" s="903"/>
      <c r="F137" s="1057" t="s">
        <v>329</v>
      </c>
      <c r="G137" s="1058"/>
      <c r="H137" s="519" t="s">
        <v>65</v>
      </c>
      <c r="I137" s="956"/>
      <c r="J137" s="957"/>
      <c r="K137" s="915"/>
      <c r="L137" s="916"/>
      <c r="M137" s="516"/>
      <c r="N137" s="114"/>
      <c r="O137" s="114"/>
      <c r="P137" s="114"/>
      <c r="Q137" s="114"/>
      <c r="R137" s="114"/>
      <c r="S137" s="114"/>
      <c r="T137" s="114"/>
      <c r="U137" s="114"/>
      <c r="V137" s="114"/>
      <c r="W137" s="114"/>
      <c r="X137" s="114"/>
      <c r="Y137" s="81"/>
      <c r="Z137" s="81"/>
      <c r="AA137" s="81"/>
      <c r="AB137" s="81"/>
      <c r="AC137" s="81"/>
    </row>
    <row r="138" spans="1:29" s="74" customFormat="1" ht="12.95" customHeight="1">
      <c r="A138" s="878"/>
      <c r="B138" s="901"/>
      <c r="C138" s="902"/>
      <c r="D138" s="902"/>
      <c r="E138" s="903"/>
      <c r="F138" s="1057" t="s">
        <v>329</v>
      </c>
      <c r="G138" s="1058"/>
      <c r="H138" s="519" t="s">
        <v>60</v>
      </c>
      <c r="I138" s="956"/>
      <c r="J138" s="957"/>
      <c r="K138" s="915"/>
      <c r="L138" s="916"/>
      <c r="M138" s="516"/>
      <c r="N138" s="114"/>
      <c r="O138" s="114"/>
      <c r="P138" s="114"/>
      <c r="Q138" s="114"/>
      <c r="R138" s="114"/>
      <c r="S138" s="114"/>
      <c r="T138" s="114"/>
      <c r="U138" s="114"/>
      <c r="V138" s="114"/>
      <c r="W138" s="114"/>
      <c r="X138" s="114"/>
      <c r="Y138" s="81"/>
      <c r="Z138" s="81"/>
      <c r="AA138" s="81"/>
      <c r="AB138" s="81"/>
      <c r="AC138" s="81"/>
    </row>
    <row r="139" spans="1:29" s="74" customFormat="1" ht="12.95" customHeight="1">
      <c r="A139" s="878"/>
      <c r="B139" s="901"/>
      <c r="C139" s="902"/>
      <c r="D139" s="902"/>
      <c r="E139" s="903"/>
      <c r="F139" s="1051" t="s">
        <v>329</v>
      </c>
      <c r="G139" s="1052"/>
      <c r="H139" s="521" t="s">
        <v>66</v>
      </c>
      <c r="I139" s="956"/>
      <c r="J139" s="957"/>
      <c r="K139" s="915"/>
      <c r="L139" s="916"/>
      <c r="M139" s="516"/>
      <c r="N139" s="114"/>
      <c r="O139" s="114"/>
      <c r="P139" s="114"/>
      <c r="Q139" s="114"/>
      <c r="R139" s="114"/>
      <c r="S139" s="114"/>
      <c r="T139" s="114"/>
      <c r="U139" s="114"/>
      <c r="V139" s="114"/>
      <c r="W139" s="114"/>
      <c r="X139" s="114"/>
      <c r="Y139" s="81"/>
      <c r="Z139" s="81"/>
      <c r="AA139" s="81"/>
      <c r="AB139" s="81"/>
      <c r="AC139" s="81"/>
    </row>
    <row r="140" spans="1:29" s="74" customFormat="1" ht="12.95" customHeight="1">
      <c r="A140" s="878"/>
      <c r="B140" s="904"/>
      <c r="C140" s="905"/>
      <c r="D140" s="905"/>
      <c r="E140" s="906"/>
      <c r="F140" s="1059" t="s">
        <v>329</v>
      </c>
      <c r="G140" s="1060"/>
      <c r="H140" s="522" t="s">
        <v>280</v>
      </c>
      <c r="I140" s="975"/>
      <c r="J140" s="976"/>
      <c r="K140" s="896"/>
      <c r="L140" s="897"/>
      <c r="M140" s="516"/>
      <c r="N140" s="114"/>
      <c r="O140" s="114"/>
      <c r="P140" s="114"/>
      <c r="Q140" s="114"/>
      <c r="R140" s="114"/>
      <c r="S140" s="114"/>
      <c r="T140" s="114"/>
      <c r="U140" s="114"/>
      <c r="V140" s="114"/>
      <c r="W140" s="114"/>
      <c r="X140" s="114"/>
      <c r="Y140" s="81"/>
      <c r="Z140" s="81"/>
      <c r="AA140" s="81"/>
      <c r="AB140" s="81"/>
      <c r="AC140" s="81"/>
    </row>
    <row r="141" spans="1:29" s="74" customFormat="1" ht="12.95" customHeight="1">
      <c r="A141" s="878"/>
      <c r="B141" s="880" t="s">
        <v>331</v>
      </c>
      <c r="C141" s="881"/>
      <c r="D141" s="881"/>
      <c r="E141" s="882"/>
      <c r="F141" s="1031" t="s">
        <v>332</v>
      </c>
      <c r="G141" s="1032"/>
      <c r="H141" s="532" t="s">
        <v>65</v>
      </c>
      <c r="I141" s="1063"/>
      <c r="J141" s="1064"/>
      <c r="K141" s="909"/>
      <c r="L141" s="910"/>
      <c r="M141" s="516"/>
      <c r="N141" s="114"/>
      <c r="O141" s="114"/>
      <c r="P141" s="114"/>
      <c r="Q141" s="114"/>
      <c r="R141" s="114"/>
      <c r="S141" s="114"/>
      <c r="T141" s="114"/>
      <c r="U141" s="114"/>
      <c r="V141" s="114"/>
      <c r="W141" s="114"/>
      <c r="X141" s="114"/>
      <c r="Y141" s="81"/>
      <c r="Z141" s="81"/>
      <c r="AA141" s="81"/>
      <c r="AB141" s="81"/>
      <c r="AC141" s="81"/>
    </row>
    <row r="142" spans="1:29" s="74" customFormat="1" ht="12.95" customHeight="1">
      <c r="A142" s="878"/>
      <c r="B142" s="883"/>
      <c r="C142" s="884"/>
      <c r="D142" s="884"/>
      <c r="E142" s="885"/>
      <c r="F142" s="1076" t="s">
        <v>332</v>
      </c>
      <c r="G142" s="1077"/>
      <c r="H142" s="237" t="s">
        <v>60</v>
      </c>
      <c r="I142" s="975"/>
      <c r="J142" s="976"/>
      <c r="K142" s="896"/>
      <c r="L142" s="897"/>
      <c r="M142" s="516"/>
      <c r="N142" s="114"/>
      <c r="O142" s="114"/>
      <c r="P142" s="114"/>
      <c r="Q142" s="114"/>
      <c r="R142" s="114"/>
      <c r="S142" s="114"/>
      <c r="T142" s="114"/>
      <c r="U142" s="114"/>
      <c r="V142" s="114"/>
      <c r="W142" s="114"/>
      <c r="X142" s="114"/>
      <c r="Y142" s="81"/>
      <c r="Z142" s="81"/>
      <c r="AA142" s="81"/>
      <c r="AB142" s="81"/>
      <c r="AC142" s="81"/>
    </row>
    <row r="143" spans="1:29" s="74" customFormat="1" ht="12.95" customHeight="1">
      <c r="A143" s="1082"/>
      <c r="B143" s="686" t="s">
        <v>70</v>
      </c>
      <c r="C143" s="871"/>
      <c r="D143" s="871"/>
      <c r="E143" s="687"/>
      <c r="F143" s="1076" t="s">
        <v>333</v>
      </c>
      <c r="G143" s="1077"/>
      <c r="H143" s="237" t="s">
        <v>334</v>
      </c>
      <c r="I143" s="1078"/>
      <c r="J143" s="1079"/>
      <c r="K143" s="943"/>
      <c r="L143" s="944"/>
      <c r="M143" s="516"/>
      <c r="N143" s="114"/>
      <c r="O143" s="114"/>
      <c r="P143" s="114"/>
      <c r="Q143" s="114"/>
      <c r="R143" s="114"/>
      <c r="S143" s="114"/>
      <c r="T143" s="114"/>
      <c r="U143" s="114"/>
      <c r="V143" s="114"/>
      <c r="W143" s="114"/>
      <c r="X143" s="114"/>
      <c r="Y143" s="81"/>
      <c r="Z143" s="81"/>
      <c r="AA143" s="81"/>
      <c r="AB143" s="81"/>
      <c r="AC143" s="81"/>
    </row>
    <row r="144" spans="1:29" s="74" customFormat="1" ht="12.95" customHeight="1">
      <c r="A144" s="1071" t="s">
        <v>406</v>
      </c>
      <c r="B144" s="1072"/>
      <c r="C144" s="1072"/>
      <c r="D144" s="1072"/>
      <c r="E144" s="1072"/>
      <c r="F144" s="1072"/>
      <c r="G144" s="1073"/>
      <c r="H144" s="527" t="s">
        <v>335</v>
      </c>
      <c r="I144" s="1080"/>
      <c r="J144" s="1081"/>
      <c r="K144" s="909"/>
      <c r="L144" s="910"/>
      <c r="M144" s="516"/>
      <c r="N144" s="114"/>
      <c r="O144" s="114"/>
      <c r="P144" s="114"/>
      <c r="Q144" s="114"/>
      <c r="R144" s="114"/>
      <c r="S144" s="114"/>
      <c r="T144" s="114"/>
      <c r="U144" s="114"/>
      <c r="V144" s="114"/>
      <c r="W144" s="114"/>
      <c r="X144" s="114"/>
      <c r="Y144" s="81"/>
      <c r="Z144" s="81"/>
      <c r="AA144" s="81"/>
      <c r="AB144" s="81"/>
      <c r="AC144" s="81"/>
    </row>
    <row r="145" spans="1:31" s="74" customFormat="1" ht="12.95" customHeight="1">
      <c r="A145" s="1065" t="s">
        <v>407</v>
      </c>
      <c r="B145" s="1066"/>
      <c r="C145" s="1066"/>
      <c r="D145" s="1066"/>
      <c r="E145" s="1066"/>
      <c r="F145" s="1066"/>
      <c r="G145" s="1067"/>
      <c r="H145" s="532" t="s">
        <v>65</v>
      </c>
      <c r="I145" s="956"/>
      <c r="J145" s="957"/>
      <c r="K145" s="915"/>
      <c r="L145" s="916"/>
      <c r="M145" s="516"/>
      <c r="N145" s="114"/>
      <c r="O145" s="114"/>
      <c r="P145" s="114"/>
      <c r="Q145" s="114"/>
      <c r="R145" s="114"/>
      <c r="S145" s="114"/>
      <c r="T145" s="114"/>
      <c r="U145" s="114"/>
      <c r="V145" s="114"/>
      <c r="W145" s="114"/>
      <c r="X145" s="114"/>
      <c r="Y145" s="81"/>
      <c r="Z145" s="81"/>
      <c r="AA145" s="81"/>
      <c r="AB145" s="81"/>
      <c r="AC145" s="81"/>
    </row>
    <row r="146" spans="1:31" s="74" customFormat="1" ht="12.95" customHeight="1">
      <c r="A146" s="1068"/>
      <c r="B146" s="1069"/>
      <c r="C146" s="1069"/>
      <c r="D146" s="1069"/>
      <c r="E146" s="1069"/>
      <c r="F146" s="1069"/>
      <c r="G146" s="1070"/>
      <c r="H146" s="522" t="s">
        <v>62</v>
      </c>
      <c r="I146" s="1039"/>
      <c r="J146" s="1040"/>
      <c r="K146" s="915"/>
      <c r="L146" s="916"/>
      <c r="M146" s="516"/>
      <c r="N146" s="114"/>
      <c r="O146" s="114"/>
      <c r="P146" s="114"/>
      <c r="Q146" s="114"/>
      <c r="R146" s="114"/>
      <c r="S146" s="114"/>
      <c r="T146" s="114"/>
      <c r="U146" s="114"/>
      <c r="V146" s="114"/>
      <c r="W146" s="114"/>
      <c r="X146" s="114"/>
      <c r="Y146" s="81"/>
      <c r="Z146" s="81"/>
      <c r="AA146" s="81"/>
      <c r="AB146" s="81"/>
      <c r="AC146" s="81"/>
    </row>
    <row r="147" spans="1:31" s="74" customFormat="1" ht="12.95" customHeight="1">
      <c r="A147" s="1071" t="s">
        <v>408</v>
      </c>
      <c r="B147" s="1072"/>
      <c r="C147" s="1072"/>
      <c r="D147" s="1072"/>
      <c r="E147" s="1072"/>
      <c r="F147" s="1072"/>
      <c r="G147" s="1073"/>
      <c r="H147" s="526" t="s">
        <v>66</v>
      </c>
      <c r="I147" s="1074"/>
      <c r="J147" s="1075"/>
      <c r="K147" s="915"/>
      <c r="L147" s="916"/>
      <c r="M147" s="516"/>
      <c r="N147" s="114"/>
      <c r="O147" s="114"/>
      <c r="P147" s="114"/>
      <c r="Q147" s="114"/>
      <c r="R147" s="114"/>
      <c r="S147" s="114"/>
      <c r="T147" s="114"/>
      <c r="U147" s="114"/>
      <c r="V147" s="114"/>
      <c r="W147" s="114"/>
      <c r="X147" s="114"/>
      <c r="Y147" s="81"/>
      <c r="Z147" s="81"/>
      <c r="AA147" s="81"/>
      <c r="AB147" s="81"/>
      <c r="AC147" s="81"/>
    </row>
    <row r="148" spans="1:31" s="74" customFormat="1" ht="12.95" customHeight="1" thickBot="1">
      <c r="A148" s="1090" t="s">
        <v>409</v>
      </c>
      <c r="B148" s="1091"/>
      <c r="C148" s="1091"/>
      <c r="D148" s="1091"/>
      <c r="E148" s="1091"/>
      <c r="F148" s="1091"/>
      <c r="G148" s="1092"/>
      <c r="H148" s="527" t="s">
        <v>336</v>
      </c>
      <c r="I148" s="1093"/>
      <c r="J148" s="1094"/>
      <c r="K148" s="968"/>
      <c r="L148" s="969"/>
      <c r="M148" s="516"/>
      <c r="N148" s="114"/>
      <c r="O148" s="114"/>
      <c r="P148" s="114"/>
      <c r="Q148" s="114"/>
      <c r="R148" s="114"/>
      <c r="S148" s="114"/>
      <c r="T148" s="114"/>
      <c r="U148" s="114"/>
      <c r="V148" s="114"/>
      <c r="W148" s="114"/>
      <c r="X148" s="114"/>
      <c r="Y148" s="81"/>
      <c r="Z148" s="81"/>
      <c r="AA148" s="81"/>
      <c r="AB148" s="81"/>
      <c r="AC148" s="81"/>
    </row>
    <row r="149" spans="1:31" s="74" customFormat="1" ht="15.75" customHeight="1" thickBot="1">
      <c r="A149" s="1095" t="s">
        <v>610</v>
      </c>
      <c r="B149" s="1096"/>
      <c r="C149" s="1096"/>
      <c r="D149" s="1096"/>
      <c r="E149" s="1096"/>
      <c r="F149" s="1096"/>
      <c r="G149" s="1096"/>
      <c r="H149" s="1097"/>
      <c r="I149" s="1098">
        <f>SUM(I96:I148)</f>
        <v>0</v>
      </c>
      <c r="J149" s="1015"/>
      <c r="K149" s="1083">
        <f>SUM(K96:L148)</f>
        <v>0</v>
      </c>
      <c r="L149" s="1084"/>
      <c r="M149" s="516"/>
      <c r="N149" s="114"/>
      <c r="O149" s="114"/>
      <c r="P149" s="114"/>
      <c r="Q149" s="114"/>
      <c r="R149" s="114"/>
      <c r="S149" s="114"/>
      <c r="T149" s="114"/>
      <c r="U149" s="114"/>
      <c r="V149" s="114"/>
      <c r="W149" s="114"/>
      <c r="X149" s="114"/>
      <c r="Y149" s="81"/>
      <c r="Z149" s="81"/>
      <c r="AA149" s="81"/>
      <c r="AB149" s="81"/>
      <c r="AC149" s="81"/>
    </row>
    <row r="150" spans="1:31" s="74" customFormat="1" ht="14.25" customHeight="1">
      <c r="A150" s="338" t="s">
        <v>410</v>
      </c>
      <c r="B150" s="234"/>
      <c r="C150" s="234"/>
      <c r="D150" s="234"/>
      <c r="E150" s="234"/>
      <c r="F150" s="340"/>
      <c r="G150" s="234"/>
      <c r="H150" s="235"/>
      <c r="I150" s="1085"/>
      <c r="J150" s="1086"/>
      <c r="K150" s="1087"/>
      <c r="L150" s="972"/>
      <c r="M150" s="516"/>
      <c r="N150" s="114"/>
      <c r="O150" s="114"/>
      <c r="P150" s="114"/>
      <c r="Q150" s="114"/>
      <c r="R150" s="114"/>
      <c r="S150" s="114"/>
      <c r="T150" s="114"/>
      <c r="U150" s="114"/>
      <c r="V150" s="114"/>
      <c r="W150" s="114"/>
      <c r="X150" s="114"/>
      <c r="Y150" s="81"/>
      <c r="Z150" s="81"/>
      <c r="AA150" s="81"/>
      <c r="AB150" s="81"/>
      <c r="AC150" s="81"/>
    </row>
    <row r="151" spans="1:31" s="74" customFormat="1" ht="14.25" customHeight="1">
      <c r="A151" s="339" t="s">
        <v>410</v>
      </c>
      <c r="B151" s="234"/>
      <c r="C151" s="234"/>
      <c r="D151" s="234"/>
      <c r="E151" s="234"/>
      <c r="F151" s="340"/>
      <c r="G151" s="234"/>
      <c r="H151" s="235"/>
      <c r="I151" s="956"/>
      <c r="J151" s="957"/>
      <c r="K151" s="1088"/>
      <c r="L151" s="916"/>
      <c r="M151" s="516"/>
      <c r="N151" s="114"/>
      <c r="O151" s="114"/>
      <c r="P151" s="114"/>
      <c r="Q151" s="114"/>
      <c r="R151" s="114"/>
      <c r="S151" s="114"/>
      <c r="T151" s="114"/>
      <c r="U151" s="114"/>
      <c r="V151" s="114"/>
      <c r="W151" s="114"/>
      <c r="X151" s="114"/>
      <c r="Y151" s="81"/>
      <c r="Z151" s="81"/>
      <c r="AA151" s="81"/>
      <c r="AB151" s="81"/>
      <c r="AC151" s="81"/>
    </row>
    <row r="152" spans="1:31" s="74" customFormat="1" ht="14.25" customHeight="1" thickBot="1">
      <c r="A152" s="338" t="s">
        <v>410</v>
      </c>
      <c r="B152" s="234"/>
      <c r="C152" s="234"/>
      <c r="D152" s="234"/>
      <c r="E152" s="234"/>
      <c r="F152" s="340"/>
      <c r="G152" s="234"/>
      <c r="H152" s="235"/>
      <c r="I152" s="977"/>
      <c r="J152" s="966"/>
      <c r="K152" s="1089"/>
      <c r="L152" s="969"/>
      <c r="M152" s="516"/>
      <c r="N152" s="114"/>
      <c r="O152" s="114"/>
      <c r="P152" s="114"/>
      <c r="Q152" s="114"/>
      <c r="R152" s="114"/>
      <c r="S152" s="114"/>
      <c r="T152" s="114"/>
      <c r="U152" s="114"/>
      <c r="V152" s="114"/>
      <c r="W152" s="114"/>
      <c r="X152" s="114"/>
      <c r="Y152" s="81"/>
      <c r="Z152" s="81"/>
      <c r="AA152" s="81"/>
      <c r="AB152" s="81"/>
      <c r="AC152" s="81"/>
    </row>
    <row r="153" spans="1:31" s="74" customFormat="1" ht="21" customHeight="1" thickBot="1">
      <c r="A153" s="245" t="s">
        <v>72</v>
      </c>
      <c r="B153" s="246"/>
      <c r="C153" s="246"/>
      <c r="D153" s="246"/>
      <c r="E153" s="246"/>
      <c r="F153" s="246"/>
      <c r="G153" s="246"/>
      <c r="H153" s="246"/>
      <c r="I153" s="1014">
        <f>I149+I75+I58+I150+I151+I152</f>
        <v>0</v>
      </c>
      <c r="J153" s="1015"/>
      <c r="K153" s="1083">
        <f>SUM(K58,K75,K92,K149)</f>
        <v>0</v>
      </c>
      <c r="L153" s="1084"/>
      <c r="M153" s="516"/>
      <c r="N153" s="114"/>
      <c r="O153" s="114"/>
      <c r="P153" s="114"/>
      <c r="Q153" s="114"/>
      <c r="R153" s="114"/>
      <c r="S153" s="114"/>
      <c r="T153" s="114"/>
      <c r="U153" s="114"/>
      <c r="V153" s="114"/>
      <c r="W153" s="114"/>
      <c r="X153" s="114"/>
      <c r="Y153" s="81"/>
      <c r="Z153" s="81"/>
      <c r="AA153" s="81"/>
      <c r="AB153" s="81"/>
      <c r="AC153" s="81"/>
    </row>
    <row r="154" spans="1:31" s="74" customFormat="1" ht="21" customHeight="1">
      <c r="A154" s="554"/>
      <c r="B154" s="554"/>
      <c r="C154" s="554"/>
      <c r="D154" s="554"/>
      <c r="E154" s="554"/>
      <c r="F154" s="554"/>
      <c r="G154" s="554"/>
      <c r="H154" s="554"/>
      <c r="I154" s="555"/>
      <c r="J154" s="555"/>
      <c r="K154" s="417"/>
      <c r="L154" s="417"/>
      <c r="M154" s="516"/>
      <c r="N154" s="114"/>
      <c r="O154" s="114"/>
      <c r="P154" s="114"/>
      <c r="Q154" s="114"/>
      <c r="R154" s="114"/>
      <c r="S154" s="114"/>
      <c r="T154" s="114"/>
      <c r="U154" s="114"/>
      <c r="V154" s="114"/>
      <c r="W154" s="114"/>
      <c r="X154" s="114"/>
      <c r="Y154" s="81"/>
      <c r="Z154" s="81"/>
      <c r="AA154" s="81"/>
      <c r="AB154" s="81"/>
      <c r="AC154" s="81"/>
    </row>
    <row r="155" spans="1:31" s="31" customFormat="1" ht="20.100000000000001" customHeight="1">
      <c r="C155" s="30"/>
      <c r="D155" s="30"/>
      <c r="E155" s="30"/>
      <c r="F155" s="30"/>
      <c r="G155" s="30"/>
      <c r="H155" s="30"/>
      <c r="I155" s="30"/>
      <c r="J155" s="30"/>
      <c r="K155" s="30"/>
      <c r="L155" s="523"/>
      <c r="M155" s="516"/>
      <c r="N155" s="516"/>
      <c r="O155" s="516"/>
      <c r="P155" s="114"/>
      <c r="Q155" s="114"/>
      <c r="R155" s="114"/>
      <c r="S155" s="114"/>
      <c r="T155" s="114"/>
      <c r="U155" s="114"/>
      <c r="V155" s="114"/>
      <c r="W155" s="114"/>
      <c r="X155" s="114"/>
      <c r="Y155" s="34"/>
      <c r="Z155" s="34"/>
      <c r="AA155" s="34"/>
      <c r="AB155" s="34"/>
      <c r="AC155" s="34"/>
      <c r="AD155" s="34"/>
      <c r="AE155" s="34"/>
    </row>
    <row r="156" spans="1:31" s="31" customFormat="1" ht="20.100000000000001" customHeight="1">
      <c r="C156" s="30"/>
      <c r="D156" s="30"/>
      <c r="E156" s="30"/>
      <c r="F156" s="30"/>
      <c r="G156" s="30"/>
      <c r="H156" s="30"/>
      <c r="I156" s="30"/>
      <c r="J156" s="30"/>
      <c r="K156" s="30"/>
      <c r="L156" s="523"/>
      <c r="M156" s="516"/>
      <c r="N156" s="516"/>
      <c r="O156" s="516"/>
      <c r="P156" s="114"/>
      <c r="Q156" s="114"/>
      <c r="R156" s="114"/>
      <c r="S156" s="114"/>
      <c r="T156" s="114"/>
      <c r="U156" s="114"/>
      <c r="V156" s="114"/>
      <c r="W156" s="114"/>
      <c r="X156" s="114"/>
      <c r="Y156" s="34"/>
      <c r="Z156" s="34"/>
      <c r="AA156" s="34"/>
      <c r="AB156" s="34"/>
      <c r="AC156" s="34"/>
      <c r="AD156" s="34"/>
      <c r="AE156" s="34"/>
    </row>
    <row r="157" spans="1:31" s="31" customFormat="1" ht="20.100000000000001" customHeight="1">
      <c r="C157" s="30"/>
      <c r="D157" s="30"/>
      <c r="E157" s="30"/>
      <c r="F157" s="30"/>
      <c r="G157" s="30"/>
      <c r="H157" s="30"/>
      <c r="I157" s="30"/>
      <c r="J157" s="30"/>
      <c r="K157" s="30"/>
      <c r="L157" s="523"/>
      <c r="M157" s="516"/>
      <c r="N157" s="516"/>
      <c r="O157" s="516"/>
      <c r="P157" s="114"/>
      <c r="Q157" s="114"/>
      <c r="R157" s="114"/>
      <c r="S157" s="114"/>
      <c r="T157" s="114"/>
      <c r="U157" s="114"/>
      <c r="V157" s="114"/>
      <c r="W157" s="114"/>
      <c r="X157" s="114"/>
      <c r="Y157" s="34"/>
      <c r="Z157" s="34"/>
      <c r="AA157" s="34"/>
      <c r="AB157" s="34"/>
      <c r="AC157" s="34"/>
      <c r="AD157" s="34"/>
      <c r="AE157" s="34"/>
    </row>
    <row r="158" spans="1:31" s="31" customFormat="1" ht="20.100000000000001" customHeight="1">
      <c r="C158" s="30"/>
      <c r="D158" s="30"/>
      <c r="E158" s="30"/>
      <c r="F158" s="30"/>
      <c r="G158" s="30"/>
      <c r="H158" s="30"/>
      <c r="I158" s="30"/>
      <c r="J158" s="30"/>
      <c r="K158" s="30"/>
      <c r="L158" s="523"/>
      <c r="M158" s="516"/>
      <c r="N158" s="516"/>
      <c r="O158" s="516"/>
      <c r="P158" s="114"/>
      <c r="Q158" s="114"/>
      <c r="R158" s="114"/>
      <c r="S158" s="114"/>
      <c r="T158" s="114"/>
      <c r="U158" s="114"/>
      <c r="V158" s="114"/>
      <c r="W158" s="114"/>
      <c r="X158" s="114"/>
      <c r="Y158" s="34"/>
      <c r="Z158" s="34"/>
      <c r="AA158" s="34"/>
      <c r="AB158" s="34"/>
      <c r="AC158" s="34"/>
      <c r="AD158" s="34"/>
      <c r="AE158" s="34"/>
    </row>
    <row r="159" spans="1:31" s="31" customFormat="1" ht="20.100000000000001" customHeight="1">
      <c r="C159" s="30"/>
      <c r="D159" s="30"/>
      <c r="E159" s="30"/>
      <c r="F159" s="30"/>
      <c r="G159" s="30"/>
      <c r="H159" s="30"/>
      <c r="I159" s="30"/>
      <c r="J159" s="30"/>
      <c r="K159" s="30"/>
      <c r="L159" s="523"/>
      <c r="M159" s="516"/>
      <c r="N159" s="516"/>
      <c r="O159" s="516"/>
      <c r="P159" s="114"/>
      <c r="Q159" s="114"/>
      <c r="R159" s="114"/>
      <c r="S159" s="114"/>
      <c r="T159" s="114"/>
      <c r="U159" s="114"/>
      <c r="V159" s="114"/>
      <c r="W159" s="114"/>
      <c r="X159" s="114"/>
      <c r="Y159" s="34"/>
      <c r="Z159" s="34"/>
      <c r="AA159" s="34"/>
      <c r="AB159" s="34"/>
      <c r="AC159" s="34"/>
      <c r="AD159" s="34"/>
      <c r="AE159" s="34"/>
    </row>
    <row r="160" spans="1:31" s="31" customFormat="1" ht="20.100000000000001" customHeight="1">
      <c r="C160" s="30"/>
      <c r="D160" s="30"/>
      <c r="E160" s="30"/>
      <c r="F160" s="30"/>
      <c r="G160" s="30"/>
      <c r="H160" s="30"/>
      <c r="I160" s="30"/>
      <c r="J160" s="30"/>
      <c r="K160" s="30"/>
      <c r="L160" s="523"/>
      <c r="M160" s="523"/>
      <c r="N160" s="516"/>
      <c r="O160" s="516"/>
      <c r="P160" s="114"/>
      <c r="Q160" s="114"/>
      <c r="R160" s="114"/>
      <c r="S160" s="114"/>
      <c r="T160" s="114"/>
      <c r="U160" s="114"/>
      <c r="V160" s="114"/>
      <c r="W160" s="114"/>
      <c r="X160" s="114"/>
      <c r="Y160" s="34"/>
      <c r="Z160" s="34"/>
      <c r="AA160" s="34"/>
      <c r="AB160" s="34"/>
      <c r="AC160" s="34"/>
      <c r="AD160" s="34"/>
      <c r="AE160" s="34"/>
    </row>
    <row r="161" spans="2:11" ht="24">
      <c r="B161" s="31"/>
      <c r="C161" s="30"/>
      <c r="D161" s="30"/>
      <c r="E161" s="30"/>
      <c r="F161" s="30"/>
      <c r="G161" s="30"/>
      <c r="H161" s="30"/>
      <c r="I161" s="30"/>
      <c r="J161" s="30"/>
      <c r="K161" s="30"/>
    </row>
    <row r="162" spans="2:11" ht="24">
      <c r="B162" s="31"/>
      <c r="C162" s="30"/>
      <c r="D162" s="31"/>
      <c r="E162" s="30"/>
      <c r="F162" s="30"/>
      <c r="G162" s="30"/>
      <c r="H162" s="30"/>
      <c r="I162" s="30"/>
      <c r="J162" s="30"/>
      <c r="K162" s="30"/>
    </row>
    <row r="163" spans="2:11" ht="24">
      <c r="C163" s="31"/>
      <c r="D163" s="30"/>
      <c r="E163" s="30"/>
      <c r="F163" s="30"/>
      <c r="G163" s="30"/>
      <c r="H163" s="30"/>
      <c r="I163" s="30"/>
      <c r="J163" s="30"/>
      <c r="K163" s="30"/>
    </row>
    <row r="164" spans="2:11" ht="24">
      <c r="C164" s="31"/>
      <c r="D164" s="31"/>
      <c r="E164" s="31"/>
      <c r="F164" s="31"/>
      <c r="G164" s="31"/>
      <c r="H164" s="31"/>
      <c r="I164" s="31"/>
      <c r="J164" s="31"/>
      <c r="K164" s="31"/>
    </row>
  </sheetData>
  <mergeCells count="401">
    <mergeCell ref="I153:J153"/>
    <mergeCell ref="K153:L153"/>
    <mergeCell ref="I150:J150"/>
    <mergeCell ref="K150:L150"/>
    <mergeCell ref="I151:J151"/>
    <mergeCell ref="K151:L151"/>
    <mergeCell ref="I152:J152"/>
    <mergeCell ref="K152:L152"/>
    <mergeCell ref="A148:G148"/>
    <mergeCell ref="I148:J148"/>
    <mergeCell ref="K148:L148"/>
    <mergeCell ref="A149:H149"/>
    <mergeCell ref="I149:J149"/>
    <mergeCell ref="K149:L149"/>
    <mergeCell ref="A145:G146"/>
    <mergeCell ref="I145:J145"/>
    <mergeCell ref="K145:L145"/>
    <mergeCell ref="I146:J146"/>
    <mergeCell ref="K146:L146"/>
    <mergeCell ref="A147:G147"/>
    <mergeCell ref="I147:J147"/>
    <mergeCell ref="K147:L147"/>
    <mergeCell ref="B143:E143"/>
    <mergeCell ref="F143:G143"/>
    <mergeCell ref="I143:J143"/>
    <mergeCell ref="K143:L143"/>
    <mergeCell ref="A144:G144"/>
    <mergeCell ref="I144:J144"/>
    <mergeCell ref="K144:L144"/>
    <mergeCell ref="A96:A143"/>
    <mergeCell ref="B141:E142"/>
    <mergeCell ref="F141:G141"/>
    <mergeCell ref="I141:J141"/>
    <mergeCell ref="K141:L141"/>
    <mergeCell ref="F142:G142"/>
    <mergeCell ref="I142:J142"/>
    <mergeCell ref="K142:L142"/>
    <mergeCell ref="F139:G139"/>
    <mergeCell ref="I139:J139"/>
    <mergeCell ref="K139:L139"/>
    <mergeCell ref="F140:G140"/>
    <mergeCell ref="I140:J140"/>
    <mergeCell ref="K140:L140"/>
    <mergeCell ref="B128:E140"/>
    <mergeCell ref="F128:G128"/>
    <mergeCell ref="I128:J128"/>
    <mergeCell ref="K128:L128"/>
    <mergeCell ref="F129:G129"/>
    <mergeCell ref="I129:J129"/>
    <mergeCell ref="K129:L129"/>
    <mergeCell ref="F130:G130"/>
    <mergeCell ref="I130:J130"/>
    <mergeCell ref="K130:L130"/>
    <mergeCell ref="F137:G137"/>
    <mergeCell ref="I137:J137"/>
    <mergeCell ref="K137:L137"/>
    <mergeCell ref="F138:G138"/>
    <mergeCell ref="I138:J138"/>
    <mergeCell ref="K138:L138"/>
    <mergeCell ref="F135:G135"/>
    <mergeCell ref="I135:J135"/>
    <mergeCell ref="K135:L135"/>
    <mergeCell ref="F136:G136"/>
    <mergeCell ref="I136:J136"/>
    <mergeCell ref="K136:L136"/>
    <mergeCell ref="F133:G133"/>
    <mergeCell ref="I133:J133"/>
    <mergeCell ref="K133:L133"/>
    <mergeCell ref="F134:G134"/>
    <mergeCell ref="I134:J134"/>
    <mergeCell ref="K134:L134"/>
    <mergeCell ref="F131:G131"/>
    <mergeCell ref="I131:J131"/>
    <mergeCell ref="K131:L131"/>
    <mergeCell ref="F132:G132"/>
    <mergeCell ref="I132:J132"/>
    <mergeCell ref="K132:L132"/>
    <mergeCell ref="F121:G121"/>
    <mergeCell ref="I121:J121"/>
    <mergeCell ref="K121:L121"/>
    <mergeCell ref="B122:E127"/>
    <mergeCell ref="F122:G122"/>
    <mergeCell ref="I122:J122"/>
    <mergeCell ref="K122:L122"/>
    <mergeCell ref="F123:G123"/>
    <mergeCell ref="I123:J123"/>
    <mergeCell ref="K123:L123"/>
    <mergeCell ref="F126:G126"/>
    <mergeCell ref="I126:J126"/>
    <mergeCell ref="K126:L126"/>
    <mergeCell ref="F127:G127"/>
    <mergeCell ref="I127:J127"/>
    <mergeCell ref="K127:L127"/>
    <mergeCell ref="F124:G124"/>
    <mergeCell ref="I124:J124"/>
    <mergeCell ref="K124:L124"/>
    <mergeCell ref="F125:G125"/>
    <mergeCell ref="I125:J125"/>
    <mergeCell ref="K125:L125"/>
    <mergeCell ref="F119:G119"/>
    <mergeCell ref="I119:J119"/>
    <mergeCell ref="K119:L119"/>
    <mergeCell ref="F120:G120"/>
    <mergeCell ref="I120:J120"/>
    <mergeCell ref="K120:L120"/>
    <mergeCell ref="F117:G117"/>
    <mergeCell ref="I117:J117"/>
    <mergeCell ref="K117:L117"/>
    <mergeCell ref="F118:G118"/>
    <mergeCell ref="I118:J118"/>
    <mergeCell ref="K118:L118"/>
    <mergeCell ref="F116:G116"/>
    <mergeCell ref="I116:J116"/>
    <mergeCell ref="K116:L116"/>
    <mergeCell ref="F113:G113"/>
    <mergeCell ref="I113:J113"/>
    <mergeCell ref="K113:L113"/>
    <mergeCell ref="F114:G114"/>
    <mergeCell ref="I114:J114"/>
    <mergeCell ref="K114:L114"/>
    <mergeCell ref="K112:L112"/>
    <mergeCell ref="F109:G109"/>
    <mergeCell ref="I109:J109"/>
    <mergeCell ref="K109:L109"/>
    <mergeCell ref="F110:G110"/>
    <mergeCell ref="I110:J110"/>
    <mergeCell ref="K110:L110"/>
    <mergeCell ref="F115:G115"/>
    <mergeCell ref="I115:J115"/>
    <mergeCell ref="K115:L115"/>
    <mergeCell ref="B103:E121"/>
    <mergeCell ref="F103:G103"/>
    <mergeCell ref="I103:J103"/>
    <mergeCell ref="K103:L103"/>
    <mergeCell ref="F104:G104"/>
    <mergeCell ref="I104:J104"/>
    <mergeCell ref="F107:G107"/>
    <mergeCell ref="I107:J107"/>
    <mergeCell ref="K107:L107"/>
    <mergeCell ref="F108:G108"/>
    <mergeCell ref="I108:J108"/>
    <mergeCell ref="K108:L108"/>
    <mergeCell ref="K104:L104"/>
    <mergeCell ref="F105:G105"/>
    <mergeCell ref="I105:J105"/>
    <mergeCell ref="K105:L105"/>
    <mergeCell ref="F106:G106"/>
    <mergeCell ref="I106:J106"/>
    <mergeCell ref="K106:L106"/>
    <mergeCell ref="F111:G111"/>
    <mergeCell ref="I111:J111"/>
    <mergeCell ref="K111:L111"/>
    <mergeCell ref="F112:G112"/>
    <mergeCell ref="I112:J112"/>
    <mergeCell ref="K98:L98"/>
    <mergeCell ref="F99:G99"/>
    <mergeCell ref="I99:J99"/>
    <mergeCell ref="K99:L99"/>
    <mergeCell ref="B100:E102"/>
    <mergeCell ref="F100:G100"/>
    <mergeCell ref="I100:J100"/>
    <mergeCell ref="K100:L100"/>
    <mergeCell ref="F101:G101"/>
    <mergeCell ref="I101:J101"/>
    <mergeCell ref="B96:E99"/>
    <mergeCell ref="F96:G96"/>
    <mergeCell ref="I96:J96"/>
    <mergeCell ref="K96:L96"/>
    <mergeCell ref="F97:G97"/>
    <mergeCell ref="I97:J97"/>
    <mergeCell ref="K97:L97"/>
    <mergeCell ref="F98:G98"/>
    <mergeCell ref="I98:J98"/>
    <mergeCell ref="K101:L101"/>
    <mergeCell ref="F102:G102"/>
    <mergeCell ref="I102:J102"/>
    <mergeCell ref="K102:L102"/>
    <mergeCell ref="I85:J85"/>
    <mergeCell ref="K85:L85"/>
    <mergeCell ref="F86:G86"/>
    <mergeCell ref="I86:J86"/>
    <mergeCell ref="K86:L86"/>
    <mergeCell ref="A92:H92"/>
    <mergeCell ref="I92:J92"/>
    <mergeCell ref="K92:L92"/>
    <mergeCell ref="A95:G95"/>
    <mergeCell ref="I95:J95"/>
    <mergeCell ref="K95:L95"/>
    <mergeCell ref="B89:E91"/>
    <mergeCell ref="F89:G89"/>
    <mergeCell ref="I89:J89"/>
    <mergeCell ref="K89:L89"/>
    <mergeCell ref="F90:G90"/>
    <mergeCell ref="I90:J90"/>
    <mergeCell ref="K90:L90"/>
    <mergeCell ref="F91:G91"/>
    <mergeCell ref="I91:J91"/>
    <mergeCell ref="K91:L91"/>
    <mergeCell ref="K82:L82"/>
    <mergeCell ref="F83:G83"/>
    <mergeCell ref="I83:J83"/>
    <mergeCell ref="K83:L83"/>
    <mergeCell ref="F84:G84"/>
    <mergeCell ref="I84:J84"/>
    <mergeCell ref="K84:L84"/>
    <mergeCell ref="A80:A91"/>
    <mergeCell ref="B80:E88"/>
    <mergeCell ref="F80:G80"/>
    <mergeCell ref="I80:J80"/>
    <mergeCell ref="K80:L80"/>
    <mergeCell ref="F81:G81"/>
    <mergeCell ref="I81:J81"/>
    <mergeCell ref="K81:L81"/>
    <mergeCell ref="F82:G82"/>
    <mergeCell ref="I82:J82"/>
    <mergeCell ref="F87:G87"/>
    <mergeCell ref="I87:J87"/>
    <mergeCell ref="K87:L87"/>
    <mergeCell ref="F88:G88"/>
    <mergeCell ref="I88:J88"/>
    <mergeCell ref="K88:L88"/>
    <mergeCell ref="F85:G85"/>
    <mergeCell ref="A78:E79"/>
    <mergeCell ref="F78:G78"/>
    <mergeCell ref="I78:J78"/>
    <mergeCell ref="K78:L78"/>
    <mergeCell ref="F79:G79"/>
    <mergeCell ref="I79:J79"/>
    <mergeCell ref="K79:L79"/>
    <mergeCell ref="A75:H75"/>
    <mergeCell ref="I75:J75"/>
    <mergeCell ref="K75:L75"/>
    <mergeCell ref="A77:E77"/>
    <mergeCell ref="F77:G77"/>
    <mergeCell ref="I77:J77"/>
    <mergeCell ref="K77:L77"/>
    <mergeCell ref="I66:J66"/>
    <mergeCell ref="K66:L66"/>
    <mergeCell ref="G67:H67"/>
    <mergeCell ref="I67:J67"/>
    <mergeCell ref="K67:L67"/>
    <mergeCell ref="G68:H68"/>
    <mergeCell ref="I68:J68"/>
    <mergeCell ref="K68:L68"/>
    <mergeCell ref="B73:F74"/>
    <mergeCell ref="G73:H73"/>
    <mergeCell ref="I73:J73"/>
    <mergeCell ref="K73:L73"/>
    <mergeCell ref="G74:H74"/>
    <mergeCell ref="I74:J74"/>
    <mergeCell ref="K74:L74"/>
    <mergeCell ref="G71:H71"/>
    <mergeCell ref="I71:J71"/>
    <mergeCell ref="K71:L71"/>
    <mergeCell ref="G72:H72"/>
    <mergeCell ref="I72:J72"/>
    <mergeCell ref="K72:L72"/>
    <mergeCell ref="B67:F72"/>
    <mergeCell ref="K63:L63"/>
    <mergeCell ref="G64:H64"/>
    <mergeCell ref="I64:J64"/>
    <mergeCell ref="K64:L64"/>
    <mergeCell ref="G65:H65"/>
    <mergeCell ref="I65:J65"/>
    <mergeCell ref="K65:L65"/>
    <mergeCell ref="A61:A74"/>
    <mergeCell ref="B61:F66"/>
    <mergeCell ref="G61:H61"/>
    <mergeCell ref="I61:J61"/>
    <mergeCell ref="K61:L61"/>
    <mergeCell ref="G62:H62"/>
    <mergeCell ref="I62:J62"/>
    <mergeCell ref="K62:L62"/>
    <mergeCell ref="G63:H63"/>
    <mergeCell ref="I63:J63"/>
    <mergeCell ref="G69:H69"/>
    <mergeCell ref="I69:J69"/>
    <mergeCell ref="K69:L69"/>
    <mergeCell ref="G70:H70"/>
    <mergeCell ref="I70:J70"/>
    <mergeCell ref="K70:L70"/>
    <mergeCell ref="G66:H66"/>
    <mergeCell ref="A58:H58"/>
    <mergeCell ref="I58:J58"/>
    <mergeCell ref="K58:L58"/>
    <mergeCell ref="A60:F60"/>
    <mergeCell ref="G60:H60"/>
    <mergeCell ref="I60:J60"/>
    <mergeCell ref="K60:L60"/>
    <mergeCell ref="C56:F56"/>
    <mergeCell ref="G56:H56"/>
    <mergeCell ref="I56:J56"/>
    <mergeCell ref="K56:L56"/>
    <mergeCell ref="C57:F57"/>
    <mergeCell ref="G57:H57"/>
    <mergeCell ref="I57:J57"/>
    <mergeCell ref="K57:L57"/>
    <mergeCell ref="B52:B57"/>
    <mergeCell ref="B49:F51"/>
    <mergeCell ref="G49:H49"/>
    <mergeCell ref="I49:J49"/>
    <mergeCell ref="K49:L49"/>
    <mergeCell ref="G50:H50"/>
    <mergeCell ref="I50:J50"/>
    <mergeCell ref="K50:L50"/>
    <mergeCell ref="K53:L53"/>
    <mergeCell ref="C54:F55"/>
    <mergeCell ref="G54:H54"/>
    <mergeCell ref="I54:J54"/>
    <mergeCell ref="K54:L54"/>
    <mergeCell ref="G55:H55"/>
    <mergeCell ref="I55:J55"/>
    <mergeCell ref="K55:L55"/>
    <mergeCell ref="G51:H51"/>
    <mergeCell ref="I51:J51"/>
    <mergeCell ref="K51:L51"/>
    <mergeCell ref="C52:F53"/>
    <mergeCell ref="G52:H52"/>
    <mergeCell ref="I52:J52"/>
    <mergeCell ref="K52:L52"/>
    <mergeCell ref="G53:H53"/>
    <mergeCell ref="I53:J53"/>
    <mergeCell ref="G47:H47"/>
    <mergeCell ref="I47:J47"/>
    <mergeCell ref="K47:L47"/>
    <mergeCell ref="B43:F48"/>
    <mergeCell ref="G43:H43"/>
    <mergeCell ref="I43:J43"/>
    <mergeCell ref="K43:L43"/>
    <mergeCell ref="G44:H44"/>
    <mergeCell ref="I44:J44"/>
    <mergeCell ref="K44:L44"/>
    <mergeCell ref="G45:H45"/>
    <mergeCell ref="I45:J45"/>
    <mergeCell ref="K45:L45"/>
    <mergeCell ref="G48:H48"/>
    <mergeCell ref="I48:J48"/>
    <mergeCell ref="K48:L48"/>
    <mergeCell ref="I42:J42"/>
    <mergeCell ref="K42:L42"/>
    <mergeCell ref="G39:H39"/>
    <mergeCell ref="I39:J39"/>
    <mergeCell ref="K39:L39"/>
    <mergeCell ref="G40:H40"/>
    <mergeCell ref="I40:J40"/>
    <mergeCell ref="K40:L40"/>
    <mergeCell ref="G46:H46"/>
    <mergeCell ref="I46:J46"/>
    <mergeCell ref="K46:L46"/>
    <mergeCell ref="A29:M30"/>
    <mergeCell ref="A34:F34"/>
    <mergeCell ref="G34:H34"/>
    <mergeCell ref="I34:J34"/>
    <mergeCell ref="K34:L34"/>
    <mergeCell ref="A35:A57"/>
    <mergeCell ref="B35:F36"/>
    <mergeCell ref="G35:H35"/>
    <mergeCell ref="I35:J35"/>
    <mergeCell ref="K35:L35"/>
    <mergeCell ref="G36:H36"/>
    <mergeCell ref="I36:J36"/>
    <mergeCell ref="K36:L36"/>
    <mergeCell ref="B37:F42"/>
    <mergeCell ref="G37:H37"/>
    <mergeCell ref="I37:J37"/>
    <mergeCell ref="K37:L37"/>
    <mergeCell ref="G38:H38"/>
    <mergeCell ref="I38:J38"/>
    <mergeCell ref="K38:L38"/>
    <mergeCell ref="G41:H41"/>
    <mergeCell ref="I41:J41"/>
    <mergeCell ref="K41:L41"/>
    <mergeCell ref="G42:H42"/>
    <mergeCell ref="N26:P26"/>
    <mergeCell ref="B23:D23"/>
    <mergeCell ref="B24:D24"/>
    <mergeCell ref="B15:C16"/>
    <mergeCell ref="D15:G15"/>
    <mergeCell ref="H15:L15"/>
    <mergeCell ref="D16:G16"/>
    <mergeCell ref="H16:L16"/>
    <mergeCell ref="B21:K22"/>
    <mergeCell ref="B13:C14"/>
    <mergeCell ref="K13:L14"/>
    <mergeCell ref="M13:T13"/>
    <mergeCell ref="B9:C10"/>
    <mergeCell ref="D9:H10"/>
    <mergeCell ref="J9:L9"/>
    <mergeCell ref="J10:L10"/>
    <mergeCell ref="B11:C12"/>
    <mergeCell ref="D11:H12"/>
    <mergeCell ref="J11:L11"/>
    <mergeCell ref="J1:M1"/>
    <mergeCell ref="A2:M2"/>
    <mergeCell ref="D3:J3"/>
    <mergeCell ref="F5:I5"/>
    <mergeCell ref="N5:O5"/>
    <mergeCell ref="N6:O6"/>
    <mergeCell ref="N11:O11"/>
    <mergeCell ref="Q11:X11"/>
    <mergeCell ref="J12:L12"/>
  </mergeCells>
  <phoneticPr fontId="2"/>
  <printOptions horizontalCentered="1"/>
  <pageMargins left="0.39370078740157483" right="0.39370078740157483" top="0.19685039370078741" bottom="7.874015748031496E-2" header="0.11811023622047245" footer="0"/>
  <pageSetup paperSize="9" scale="89" orientation="portrait" r:id="rId1"/>
  <headerFooter scaleWithDoc="0" alignWithMargins="0">
    <oddFooter>&amp;C&amp;"メイリオ,レギュラー"&amp;10&amp;P/&amp;Nページ</oddFooter>
  </headerFooter>
  <rowBreaks count="3" manualBreakCount="3">
    <brk id="26" max="13" man="1"/>
    <brk id="93" max="13" man="1"/>
    <brk id="162" max="13" man="1"/>
  </rowBreaks>
  <drawing r:id="rId2"/>
  <legacyDrawing r:id="rId3"/>
</worksheet>
</file>

<file path=xl/worksheets/sheet3.xml><?xml version="1.0" encoding="utf-8"?>
<worksheet xmlns="http://schemas.openxmlformats.org/spreadsheetml/2006/main" xmlns:r="http://schemas.openxmlformats.org/officeDocument/2006/relationships">
  <sheetPr>
    <pageSetUpPr fitToPage="1"/>
  </sheetPr>
  <dimension ref="A1:I56"/>
  <sheetViews>
    <sheetView view="pageBreakPreview" zoomScaleNormal="100" zoomScaleSheetLayoutView="100" workbookViewId="0">
      <selection activeCell="F32" sqref="F32"/>
    </sheetView>
  </sheetViews>
  <sheetFormatPr defaultRowHeight="13.5"/>
  <cols>
    <col min="1" max="1" width="3.625" style="274" customWidth="1"/>
    <col min="2" max="2" width="30.75" customWidth="1"/>
    <col min="3" max="6" width="8.5" customWidth="1"/>
    <col min="7" max="7" width="10.25" bestFit="1" customWidth="1"/>
    <col min="8" max="8" width="57.375" customWidth="1"/>
  </cols>
  <sheetData>
    <row r="1" spans="1:8" ht="17.25" customHeight="1">
      <c r="A1" s="273" t="s">
        <v>194</v>
      </c>
      <c r="B1" s="19"/>
      <c r="C1" s="19"/>
      <c r="D1" s="19"/>
      <c r="E1" s="19"/>
      <c r="F1" s="19"/>
      <c r="G1" s="19"/>
      <c r="H1" s="19"/>
    </row>
    <row r="2" spans="1:8" ht="17.25">
      <c r="A2" s="1105" t="s">
        <v>195</v>
      </c>
      <c r="B2" s="1105"/>
      <c r="C2" s="1105"/>
      <c r="D2" s="1105"/>
      <c r="E2" s="1105"/>
      <c r="F2" s="1105"/>
      <c r="G2" s="1105"/>
      <c r="H2" s="1105"/>
    </row>
    <row r="3" spans="1:8">
      <c r="B3" s="18"/>
      <c r="C3" s="20"/>
      <c r="D3" s="20"/>
      <c r="E3" s="20"/>
      <c r="F3" s="20"/>
      <c r="G3" s="20"/>
      <c r="H3" s="19"/>
    </row>
    <row r="4" spans="1:8" ht="14.25" thickBot="1">
      <c r="A4" s="21" t="s">
        <v>196</v>
      </c>
      <c r="C4" s="19"/>
      <c r="D4" s="19"/>
      <c r="E4" s="19"/>
      <c r="F4" s="19"/>
      <c r="G4" s="19"/>
      <c r="H4" s="20"/>
    </row>
    <row r="5" spans="1:8" ht="15" customHeight="1">
      <c r="A5" s="1106" t="s">
        <v>357</v>
      </c>
      <c r="B5" s="1107"/>
      <c r="C5" s="275" t="s">
        <v>197</v>
      </c>
      <c r="D5" s="276" t="s">
        <v>198</v>
      </c>
      <c r="E5" s="276" t="s">
        <v>199</v>
      </c>
      <c r="F5" s="1110" t="s">
        <v>200</v>
      </c>
      <c r="G5" s="1112" t="s">
        <v>201</v>
      </c>
      <c r="H5" s="1114" t="s">
        <v>358</v>
      </c>
    </row>
    <row r="6" spans="1:8" ht="15" customHeight="1" thickBot="1">
      <c r="A6" s="1108"/>
      <c r="B6" s="1109"/>
      <c r="C6" s="277" t="s">
        <v>202</v>
      </c>
      <c r="D6" s="278" t="s">
        <v>202</v>
      </c>
      <c r="E6" s="278" t="s">
        <v>203</v>
      </c>
      <c r="F6" s="1111"/>
      <c r="G6" s="1113"/>
      <c r="H6" s="1115"/>
    </row>
    <row r="7" spans="1:8" ht="24">
      <c r="A7" s="452">
        <v>1</v>
      </c>
      <c r="B7" s="453" t="s">
        <v>538</v>
      </c>
      <c r="C7" s="454"/>
      <c r="D7" s="455"/>
      <c r="E7" s="456"/>
      <c r="F7" s="457" t="s">
        <v>539</v>
      </c>
      <c r="G7" s="458" t="s">
        <v>540</v>
      </c>
      <c r="H7" s="459" t="s">
        <v>541</v>
      </c>
    </row>
    <row r="8" spans="1:8" ht="24">
      <c r="A8" s="460">
        <v>2</v>
      </c>
      <c r="B8" s="461" t="s">
        <v>542</v>
      </c>
      <c r="C8" s="462"/>
      <c r="D8" s="463"/>
      <c r="E8" s="464" t="s">
        <v>543</v>
      </c>
      <c r="F8" s="465"/>
      <c r="G8" s="466" t="s">
        <v>544</v>
      </c>
      <c r="H8" s="467" t="s">
        <v>545</v>
      </c>
    </row>
    <row r="9" spans="1:8" ht="24">
      <c r="A9" s="460">
        <v>3</v>
      </c>
      <c r="B9" s="461" t="s">
        <v>546</v>
      </c>
      <c r="C9" s="462"/>
      <c r="D9" s="463"/>
      <c r="E9" s="464" t="s">
        <v>543</v>
      </c>
      <c r="F9" s="465"/>
      <c r="G9" s="466" t="s">
        <v>547</v>
      </c>
      <c r="H9" s="467" t="s">
        <v>548</v>
      </c>
    </row>
    <row r="10" spans="1:8" ht="24">
      <c r="A10" s="468">
        <v>4</v>
      </c>
      <c r="B10" s="469" t="s">
        <v>549</v>
      </c>
      <c r="C10" s="470"/>
      <c r="D10" s="471"/>
      <c r="E10" s="471" t="s">
        <v>204</v>
      </c>
      <c r="F10" s="472"/>
      <c r="G10" s="473" t="s">
        <v>205</v>
      </c>
      <c r="H10" s="474" t="s">
        <v>359</v>
      </c>
    </row>
    <row r="11" spans="1:8" ht="24">
      <c r="A11" s="460">
        <v>5</v>
      </c>
      <c r="B11" s="279" t="s">
        <v>550</v>
      </c>
      <c r="C11" s="280"/>
      <c r="D11" s="281"/>
      <c r="E11" s="282" t="s">
        <v>204</v>
      </c>
      <c r="F11" s="283"/>
      <c r="G11" s="284" t="s">
        <v>206</v>
      </c>
      <c r="H11" s="285" t="s">
        <v>360</v>
      </c>
    </row>
    <row r="12" spans="1:8" ht="24">
      <c r="A12" s="460">
        <v>6</v>
      </c>
      <c r="B12" s="279" t="s">
        <v>551</v>
      </c>
      <c r="C12" s="280"/>
      <c r="D12" s="281"/>
      <c r="E12" s="282" t="s">
        <v>204</v>
      </c>
      <c r="F12" s="283"/>
      <c r="G12" s="284" t="s">
        <v>206</v>
      </c>
      <c r="H12" s="285" t="s">
        <v>552</v>
      </c>
    </row>
    <row r="13" spans="1:8" ht="24">
      <c r="A13" s="475">
        <v>7</v>
      </c>
      <c r="B13" s="279" t="s">
        <v>553</v>
      </c>
      <c r="C13" s="280"/>
      <c r="D13" s="281"/>
      <c r="E13" s="282" t="s">
        <v>204</v>
      </c>
      <c r="F13" s="283"/>
      <c r="G13" s="284" t="s">
        <v>554</v>
      </c>
      <c r="H13" s="285" t="s">
        <v>555</v>
      </c>
    </row>
    <row r="14" spans="1:8" ht="27">
      <c r="A14" s="460">
        <v>8</v>
      </c>
      <c r="B14" s="286" t="s">
        <v>556</v>
      </c>
      <c r="C14" s="287"/>
      <c r="D14" s="288" t="s">
        <v>204</v>
      </c>
      <c r="E14" s="288"/>
      <c r="F14" s="289"/>
      <c r="G14" s="290" t="s">
        <v>557</v>
      </c>
      <c r="H14" s="291" t="s">
        <v>361</v>
      </c>
    </row>
    <row r="15" spans="1:8" ht="24">
      <c r="A15" s="460">
        <v>9</v>
      </c>
      <c r="B15" s="286" t="s">
        <v>558</v>
      </c>
      <c r="C15" s="287" t="s">
        <v>204</v>
      </c>
      <c r="D15" s="288"/>
      <c r="E15" s="288"/>
      <c r="F15" s="289"/>
      <c r="G15" s="292" t="s">
        <v>207</v>
      </c>
      <c r="H15" s="293" t="s">
        <v>362</v>
      </c>
    </row>
    <row r="16" spans="1:8" ht="27">
      <c r="A16" s="475">
        <v>10</v>
      </c>
      <c r="B16" s="286" t="s">
        <v>559</v>
      </c>
      <c r="C16" s="287" t="s">
        <v>204</v>
      </c>
      <c r="D16" s="288"/>
      <c r="E16" s="288"/>
      <c r="F16" s="289"/>
      <c r="G16" s="292" t="s">
        <v>208</v>
      </c>
      <c r="H16" s="294" t="s">
        <v>363</v>
      </c>
    </row>
    <row r="17" spans="1:8" ht="27">
      <c r="A17" s="460">
        <v>11</v>
      </c>
      <c r="B17" s="286" t="s">
        <v>560</v>
      </c>
      <c r="C17" s="295" t="s">
        <v>204</v>
      </c>
      <c r="D17" s="282"/>
      <c r="E17" s="282"/>
      <c r="F17" s="296"/>
      <c r="G17" s="284" t="s">
        <v>208</v>
      </c>
      <c r="H17" s="297" t="s">
        <v>364</v>
      </c>
    </row>
    <row r="18" spans="1:8" ht="40.5">
      <c r="A18" s="460">
        <v>12</v>
      </c>
      <c r="B18" s="286" t="s">
        <v>561</v>
      </c>
      <c r="C18" s="295" t="s">
        <v>204</v>
      </c>
      <c r="D18" s="282"/>
      <c r="E18" s="282"/>
      <c r="F18" s="296"/>
      <c r="G18" s="284" t="s">
        <v>208</v>
      </c>
      <c r="H18" s="297" t="s">
        <v>365</v>
      </c>
    </row>
    <row r="19" spans="1:8" ht="24" customHeight="1">
      <c r="A19" s="475">
        <v>13</v>
      </c>
      <c r="B19" s="286" t="s">
        <v>562</v>
      </c>
      <c r="C19" s="295" t="s">
        <v>204</v>
      </c>
      <c r="D19" s="282"/>
      <c r="E19" s="282"/>
      <c r="F19" s="296"/>
      <c r="G19" s="284" t="s">
        <v>207</v>
      </c>
      <c r="H19" s="285" t="s">
        <v>366</v>
      </c>
    </row>
    <row r="20" spans="1:8" ht="40.5">
      <c r="A20" s="460">
        <v>14</v>
      </c>
      <c r="B20" s="476" t="s">
        <v>563</v>
      </c>
      <c r="C20" s="287"/>
      <c r="D20" s="288"/>
      <c r="E20" s="288"/>
      <c r="F20" s="289" t="s">
        <v>204</v>
      </c>
      <c r="G20" s="292" t="s">
        <v>200</v>
      </c>
      <c r="H20" s="294" t="s">
        <v>367</v>
      </c>
    </row>
    <row r="21" spans="1:8" ht="24" customHeight="1">
      <c r="A21" s="460">
        <v>15</v>
      </c>
      <c r="B21" s="286" t="s">
        <v>564</v>
      </c>
      <c r="C21" s="295"/>
      <c r="D21" s="282"/>
      <c r="E21" s="282"/>
      <c r="F21" s="296" t="s">
        <v>204</v>
      </c>
      <c r="G21" s="284" t="s">
        <v>200</v>
      </c>
      <c r="H21" s="285" t="s">
        <v>368</v>
      </c>
    </row>
    <row r="22" spans="1:8" ht="40.5">
      <c r="A22" s="475">
        <v>16</v>
      </c>
      <c r="B22" s="286" t="s">
        <v>565</v>
      </c>
      <c r="C22" s="280"/>
      <c r="D22" s="281"/>
      <c r="E22" s="282" t="s">
        <v>204</v>
      </c>
      <c r="F22" s="296"/>
      <c r="G22" s="284" t="s">
        <v>206</v>
      </c>
      <c r="H22" s="294" t="s">
        <v>566</v>
      </c>
    </row>
    <row r="23" spans="1:8" ht="27">
      <c r="A23" s="460">
        <v>17</v>
      </c>
      <c r="B23" s="286" t="s">
        <v>567</v>
      </c>
      <c r="C23" s="295"/>
      <c r="D23" s="282"/>
      <c r="E23" s="282" t="s">
        <v>204</v>
      </c>
      <c r="F23" s="296"/>
      <c r="G23" s="284" t="s">
        <v>209</v>
      </c>
      <c r="H23" s="294" t="s">
        <v>568</v>
      </c>
    </row>
    <row r="24" spans="1:8" ht="24" customHeight="1">
      <c r="A24" s="460">
        <v>18</v>
      </c>
      <c r="B24" s="286" t="s">
        <v>379</v>
      </c>
      <c r="C24" s="295"/>
      <c r="D24" s="282"/>
      <c r="E24" s="282" t="s">
        <v>204</v>
      </c>
      <c r="F24" s="296"/>
      <c r="G24" s="284" t="s">
        <v>210</v>
      </c>
      <c r="H24" s="285" t="s">
        <v>380</v>
      </c>
    </row>
    <row r="25" spans="1:8" ht="24" customHeight="1">
      <c r="A25" s="475">
        <v>19</v>
      </c>
      <c r="B25" s="298" t="s">
        <v>569</v>
      </c>
      <c r="C25" s="295"/>
      <c r="D25" s="282"/>
      <c r="E25" s="282"/>
      <c r="F25" s="296" t="s">
        <v>204</v>
      </c>
      <c r="G25" s="284" t="s">
        <v>200</v>
      </c>
      <c r="H25" s="285" t="s">
        <v>369</v>
      </c>
    </row>
    <row r="26" spans="1:8" ht="24">
      <c r="A26" s="460">
        <v>20</v>
      </c>
      <c r="B26" s="286" t="s">
        <v>370</v>
      </c>
      <c r="C26" s="295"/>
      <c r="D26" s="282"/>
      <c r="E26" s="282" t="s">
        <v>204</v>
      </c>
      <c r="F26" s="296"/>
      <c r="G26" s="284" t="s">
        <v>209</v>
      </c>
      <c r="H26" s="285" t="s">
        <v>371</v>
      </c>
    </row>
    <row r="27" spans="1:8" ht="24" customHeight="1">
      <c r="A27" s="460">
        <v>21</v>
      </c>
      <c r="B27" s="286" t="s">
        <v>570</v>
      </c>
      <c r="C27" s="295"/>
      <c r="D27" s="282"/>
      <c r="E27" s="282" t="s">
        <v>204</v>
      </c>
      <c r="F27" s="296"/>
      <c r="G27" s="284" t="s">
        <v>209</v>
      </c>
      <c r="H27" s="285" t="s">
        <v>372</v>
      </c>
    </row>
    <row r="28" spans="1:8" ht="24" customHeight="1">
      <c r="A28" s="475">
        <v>22</v>
      </c>
      <c r="B28" s="286" t="s">
        <v>571</v>
      </c>
      <c r="C28" s="295"/>
      <c r="D28" s="282"/>
      <c r="E28" s="282" t="s">
        <v>204</v>
      </c>
      <c r="F28" s="296"/>
      <c r="G28" s="284" t="s">
        <v>572</v>
      </c>
      <c r="H28" s="285" t="s">
        <v>573</v>
      </c>
    </row>
    <row r="29" spans="1:8" ht="24" customHeight="1">
      <c r="A29" s="460">
        <v>23</v>
      </c>
      <c r="B29" s="286" t="s">
        <v>574</v>
      </c>
      <c r="C29" s="287"/>
      <c r="D29" s="288"/>
      <c r="E29" s="288" t="s">
        <v>204</v>
      </c>
      <c r="F29" s="289"/>
      <c r="G29" s="290" t="s">
        <v>200</v>
      </c>
      <c r="H29" s="299" t="s">
        <v>373</v>
      </c>
    </row>
    <row r="30" spans="1:8" ht="24" customHeight="1">
      <c r="A30" s="460">
        <v>24</v>
      </c>
      <c r="B30" s="286" t="s">
        <v>575</v>
      </c>
      <c r="C30" s="295" t="s">
        <v>204</v>
      </c>
      <c r="D30" s="282"/>
      <c r="E30" s="282"/>
      <c r="F30" s="296"/>
      <c r="G30" s="284" t="s">
        <v>207</v>
      </c>
      <c r="H30" s="285" t="s">
        <v>374</v>
      </c>
    </row>
    <row r="31" spans="1:8" ht="24" customHeight="1">
      <c r="A31" s="475">
        <v>25</v>
      </c>
      <c r="B31" s="286" t="s">
        <v>576</v>
      </c>
      <c r="C31" s="295" t="s">
        <v>204</v>
      </c>
      <c r="D31" s="282"/>
      <c r="E31" s="282"/>
      <c r="F31" s="296"/>
      <c r="G31" s="284" t="s">
        <v>207</v>
      </c>
      <c r="H31" s="285" t="s">
        <v>375</v>
      </c>
    </row>
    <row r="32" spans="1:8" ht="24" customHeight="1">
      <c r="A32" s="460">
        <v>26</v>
      </c>
      <c r="B32" s="286" t="s">
        <v>577</v>
      </c>
      <c r="C32" s="295" t="s">
        <v>204</v>
      </c>
      <c r="D32" s="282"/>
      <c r="E32" s="282"/>
      <c r="F32" s="296"/>
      <c r="G32" s="284" t="s">
        <v>207</v>
      </c>
      <c r="H32" s="285" t="s">
        <v>376</v>
      </c>
    </row>
    <row r="33" spans="1:8" ht="48" customHeight="1">
      <c r="A33" s="460">
        <v>27</v>
      </c>
      <c r="B33" s="300" t="s">
        <v>578</v>
      </c>
      <c r="C33" s="295" t="s">
        <v>204</v>
      </c>
      <c r="D33" s="281"/>
      <c r="E33" s="281"/>
      <c r="F33" s="283"/>
      <c r="G33" s="284" t="s">
        <v>208</v>
      </c>
      <c r="H33" s="297" t="s">
        <v>377</v>
      </c>
    </row>
    <row r="34" spans="1:8" ht="24" customHeight="1">
      <c r="A34" s="475">
        <v>28</v>
      </c>
      <c r="B34" s="286" t="s">
        <v>579</v>
      </c>
      <c r="C34" s="287" t="s">
        <v>204</v>
      </c>
      <c r="D34" s="288"/>
      <c r="E34" s="288"/>
      <c r="F34" s="289"/>
      <c r="G34" s="290" t="s">
        <v>208</v>
      </c>
      <c r="H34" s="299" t="s">
        <v>378</v>
      </c>
    </row>
    <row r="35" spans="1:8" ht="24">
      <c r="A35" s="460">
        <v>29</v>
      </c>
      <c r="B35" s="469" t="s">
        <v>580</v>
      </c>
      <c r="C35" s="287"/>
      <c r="D35" s="288"/>
      <c r="E35" s="288" t="s">
        <v>204</v>
      </c>
      <c r="F35" s="289"/>
      <c r="G35" s="292" t="s">
        <v>581</v>
      </c>
      <c r="H35" s="293" t="s">
        <v>582</v>
      </c>
    </row>
    <row r="36" spans="1:8" ht="24">
      <c r="A36" s="460">
        <v>30</v>
      </c>
      <c r="B36" s="301" t="s">
        <v>583</v>
      </c>
      <c r="C36" s="303"/>
      <c r="D36" s="304"/>
      <c r="E36" s="305" t="s">
        <v>584</v>
      </c>
      <c r="F36" s="306"/>
      <c r="G36" s="307" t="s">
        <v>585</v>
      </c>
      <c r="H36" s="299" t="s">
        <v>391</v>
      </c>
    </row>
    <row r="37" spans="1:8" ht="24">
      <c r="A37" s="475">
        <v>31</v>
      </c>
      <c r="B37" s="301" t="s">
        <v>586</v>
      </c>
      <c r="C37" s="303"/>
      <c r="D37" s="304"/>
      <c r="E37" s="305" t="s">
        <v>584</v>
      </c>
      <c r="F37" s="306"/>
      <c r="G37" s="307" t="s">
        <v>585</v>
      </c>
      <c r="H37" s="299" t="s">
        <v>587</v>
      </c>
    </row>
    <row r="38" spans="1:8" ht="24" customHeight="1">
      <c r="A38" s="460">
        <v>32</v>
      </c>
      <c r="B38" s="477" t="s">
        <v>392</v>
      </c>
      <c r="C38" s="478" t="s">
        <v>588</v>
      </c>
      <c r="D38" s="479"/>
      <c r="E38" s="480"/>
      <c r="F38" s="481"/>
      <c r="G38" s="482" t="s">
        <v>589</v>
      </c>
      <c r="H38" s="483" t="s">
        <v>393</v>
      </c>
    </row>
    <row r="39" spans="1:8" ht="108">
      <c r="A39" s="460">
        <v>33</v>
      </c>
      <c r="B39" s="484" t="s">
        <v>211</v>
      </c>
      <c r="C39" s="485"/>
      <c r="D39" s="486" t="s">
        <v>588</v>
      </c>
      <c r="E39" s="486"/>
      <c r="F39" s="487"/>
      <c r="G39" s="488" t="s">
        <v>590</v>
      </c>
      <c r="H39" s="489" t="s">
        <v>381</v>
      </c>
    </row>
    <row r="40" spans="1:8" ht="24">
      <c r="A40" s="475">
        <v>34</v>
      </c>
      <c r="B40" s="301" t="s">
        <v>382</v>
      </c>
      <c r="C40" s="287"/>
      <c r="D40" s="302" t="s">
        <v>584</v>
      </c>
      <c r="E40" s="288"/>
      <c r="F40" s="289"/>
      <c r="G40" s="292" t="s">
        <v>383</v>
      </c>
      <c r="H40" s="294" t="s">
        <v>384</v>
      </c>
    </row>
    <row r="41" spans="1:8" ht="24" customHeight="1">
      <c r="A41" s="460">
        <v>35</v>
      </c>
      <c r="B41" s="286" t="s">
        <v>591</v>
      </c>
      <c r="C41" s="287"/>
      <c r="D41" s="288"/>
      <c r="E41" s="288"/>
      <c r="F41" s="289" t="s">
        <v>204</v>
      </c>
      <c r="G41" s="290" t="s">
        <v>200</v>
      </c>
      <c r="H41" s="299" t="s">
        <v>385</v>
      </c>
    </row>
    <row r="42" spans="1:8" ht="54">
      <c r="A42" s="460">
        <v>36</v>
      </c>
      <c r="B42" s="286" t="s">
        <v>592</v>
      </c>
      <c r="C42" s="287" t="s">
        <v>204</v>
      </c>
      <c r="D42" s="288"/>
      <c r="E42" s="288"/>
      <c r="F42" s="289"/>
      <c r="G42" s="290" t="s">
        <v>208</v>
      </c>
      <c r="H42" s="291" t="s">
        <v>593</v>
      </c>
    </row>
    <row r="43" spans="1:8" ht="24" customHeight="1">
      <c r="A43" s="475">
        <v>37</v>
      </c>
      <c r="B43" s="286" t="s">
        <v>594</v>
      </c>
      <c r="C43" s="295" t="s">
        <v>204</v>
      </c>
      <c r="D43" s="282"/>
      <c r="E43" s="282"/>
      <c r="F43" s="296"/>
      <c r="G43" s="284" t="s">
        <v>207</v>
      </c>
      <c r="H43" s="285" t="s">
        <v>386</v>
      </c>
    </row>
    <row r="44" spans="1:8" ht="24" customHeight="1">
      <c r="A44" s="460">
        <v>38</v>
      </c>
      <c r="B44" s="286" t="s">
        <v>595</v>
      </c>
      <c r="C44" s="295" t="s">
        <v>204</v>
      </c>
      <c r="D44" s="282"/>
      <c r="E44" s="282"/>
      <c r="F44" s="296"/>
      <c r="G44" s="284" t="s">
        <v>589</v>
      </c>
      <c r="H44" s="285" t="s">
        <v>596</v>
      </c>
    </row>
    <row r="45" spans="1:8" ht="24">
      <c r="A45" s="460">
        <v>39</v>
      </c>
      <c r="B45" s="286" t="s">
        <v>597</v>
      </c>
      <c r="C45" s="295" t="s">
        <v>204</v>
      </c>
      <c r="D45" s="282"/>
      <c r="E45" s="282"/>
      <c r="F45" s="296"/>
      <c r="G45" s="284" t="s">
        <v>207</v>
      </c>
      <c r="H45" s="285" t="s">
        <v>387</v>
      </c>
    </row>
    <row r="46" spans="1:8" ht="24">
      <c r="A46" s="475">
        <v>40</v>
      </c>
      <c r="B46" s="286" t="s">
        <v>598</v>
      </c>
      <c r="C46" s="295" t="s">
        <v>204</v>
      </c>
      <c r="D46" s="282"/>
      <c r="E46" s="282"/>
      <c r="F46" s="296"/>
      <c r="G46" s="284" t="s">
        <v>207</v>
      </c>
      <c r="H46" s="285" t="s">
        <v>388</v>
      </c>
    </row>
    <row r="47" spans="1:8" ht="24">
      <c r="A47" s="460">
        <v>41</v>
      </c>
      <c r="B47" s="286" t="s">
        <v>599</v>
      </c>
      <c r="C47" s="295" t="s">
        <v>204</v>
      </c>
      <c r="D47" s="282"/>
      <c r="E47" s="282"/>
      <c r="F47" s="296"/>
      <c r="G47" s="284" t="s">
        <v>207</v>
      </c>
      <c r="H47" s="285" t="s">
        <v>389</v>
      </c>
    </row>
    <row r="48" spans="1:8" ht="24">
      <c r="A48" s="460">
        <v>42</v>
      </c>
      <c r="B48" s="286" t="s">
        <v>600</v>
      </c>
      <c r="C48" s="280"/>
      <c r="D48" s="281"/>
      <c r="E48" s="282" t="s">
        <v>204</v>
      </c>
      <c r="F48" s="283"/>
      <c r="G48" s="284" t="s">
        <v>206</v>
      </c>
      <c r="H48" s="285" t="s">
        <v>390</v>
      </c>
    </row>
    <row r="49" spans="1:9" ht="24.75" thickBot="1">
      <c r="A49" s="490">
        <v>43</v>
      </c>
      <c r="B49" s="286" t="s">
        <v>601</v>
      </c>
      <c r="C49" s="280"/>
      <c r="D49" s="281"/>
      <c r="E49" s="282" t="s">
        <v>204</v>
      </c>
      <c r="F49" s="283"/>
      <c r="G49" s="284" t="s">
        <v>206</v>
      </c>
      <c r="H49" s="285" t="s">
        <v>602</v>
      </c>
    </row>
    <row r="50" spans="1:9" ht="24" customHeight="1">
      <c r="A50" s="308"/>
      <c r="B50" s="309"/>
      <c r="C50" s="310"/>
      <c r="D50" s="310"/>
      <c r="E50" s="311"/>
      <c r="F50" s="310"/>
      <c r="G50" s="312"/>
      <c r="H50" s="310"/>
    </row>
    <row r="51" spans="1:9" ht="24" customHeight="1" thickBot="1">
      <c r="A51" s="313" t="s">
        <v>394</v>
      </c>
      <c r="B51" s="314"/>
      <c r="C51" s="315"/>
      <c r="D51" s="315"/>
      <c r="E51" s="316"/>
      <c r="F51" s="315"/>
      <c r="G51" s="317"/>
      <c r="H51" s="315"/>
    </row>
    <row r="52" spans="1:9" ht="24" customHeight="1" thickBot="1">
      <c r="A52" s="318" t="s">
        <v>395</v>
      </c>
      <c r="B52" s="22"/>
      <c r="C52" s="1116" t="s">
        <v>357</v>
      </c>
      <c r="D52" s="1117"/>
      <c r="E52" s="1117"/>
      <c r="F52" s="1117"/>
      <c r="G52" s="1118"/>
      <c r="H52" s="319" t="s">
        <v>396</v>
      </c>
      <c r="I52" s="320"/>
    </row>
    <row r="53" spans="1:9" ht="24" customHeight="1">
      <c r="A53" s="475">
        <v>34</v>
      </c>
      <c r="B53" s="321" t="s">
        <v>212</v>
      </c>
      <c r="C53" s="1099" t="s">
        <v>212</v>
      </c>
      <c r="D53" s="1100"/>
      <c r="E53" s="1100"/>
      <c r="F53" s="1100"/>
      <c r="G53" s="322"/>
      <c r="H53" s="323" t="s">
        <v>397</v>
      </c>
      <c r="I53" s="324"/>
    </row>
    <row r="54" spans="1:9" ht="24" customHeight="1">
      <c r="A54" s="491">
        <v>35</v>
      </c>
      <c r="B54" s="325" t="s">
        <v>398</v>
      </c>
      <c r="C54" s="1101" t="s">
        <v>213</v>
      </c>
      <c r="D54" s="1102"/>
      <c r="E54" s="1102"/>
      <c r="F54" s="1102"/>
      <c r="G54" s="326"/>
      <c r="H54" s="327" t="s">
        <v>603</v>
      </c>
      <c r="I54" s="324"/>
    </row>
    <row r="55" spans="1:9" ht="24" customHeight="1">
      <c r="A55" s="324"/>
      <c r="B55" s="325"/>
      <c r="C55" s="328"/>
      <c r="D55" s="329"/>
      <c r="E55" s="330"/>
      <c r="F55" s="330"/>
      <c r="G55" s="326"/>
      <c r="H55" s="327" t="s">
        <v>399</v>
      </c>
      <c r="I55" s="324"/>
    </row>
    <row r="56" spans="1:9" ht="24" customHeight="1" thickBot="1">
      <c r="A56" s="331"/>
      <c r="B56" s="332"/>
      <c r="C56" s="1103" t="s">
        <v>214</v>
      </c>
      <c r="D56" s="1104"/>
      <c r="E56" s="1104"/>
      <c r="F56" s="1104"/>
      <c r="G56" s="333"/>
      <c r="H56" s="334" t="s">
        <v>604</v>
      </c>
      <c r="I56" s="324"/>
    </row>
  </sheetData>
  <mergeCells count="9">
    <mergeCell ref="C53:F53"/>
    <mergeCell ref="C54:F54"/>
    <mergeCell ref="C56:F56"/>
    <mergeCell ref="A2:H2"/>
    <mergeCell ref="A5:B6"/>
    <mergeCell ref="F5:F6"/>
    <mergeCell ref="G5:G6"/>
    <mergeCell ref="H5:H6"/>
    <mergeCell ref="C52:G52"/>
  </mergeCells>
  <phoneticPr fontId="2"/>
  <printOptions horizontalCentered="1"/>
  <pageMargins left="0.70866141732283472" right="0.70866141732283472" top="0.74803149606299213" bottom="0.74803149606299213" header="0.31496062992125984" footer="0.31496062992125984"/>
  <pageSetup paperSize="9" scale="54" orientation="portrait" r:id="rId1"/>
</worksheet>
</file>

<file path=xl/worksheets/sheet4.xml><?xml version="1.0" encoding="utf-8"?>
<worksheet xmlns="http://schemas.openxmlformats.org/spreadsheetml/2006/main" xmlns:r="http://schemas.openxmlformats.org/officeDocument/2006/relationships">
  <sheetPr codeName="Sheet4"/>
  <dimension ref="A1:AF49"/>
  <sheetViews>
    <sheetView workbookViewId="0"/>
  </sheetViews>
  <sheetFormatPr defaultRowHeight="12.75"/>
  <cols>
    <col min="1" max="1" width="2.625" style="5" customWidth="1"/>
    <col min="2" max="5" width="4.125" style="5" customWidth="1"/>
    <col min="6" max="6" width="2.5" style="5" customWidth="1"/>
    <col min="7" max="10" width="6.875" style="5" customWidth="1"/>
    <col min="11" max="11" width="7" style="5" bestFit="1" customWidth="1"/>
    <col min="12" max="15" width="6" style="5" customWidth="1"/>
    <col min="16" max="32" width="4" style="5" customWidth="1"/>
    <col min="33" max="49" width="4.125" style="5" customWidth="1"/>
    <col min="50" max="16384" width="9" style="5"/>
  </cols>
  <sheetData>
    <row r="1" spans="1:32">
      <c r="B1" s="5" t="s">
        <v>97</v>
      </c>
      <c r="C1" s="1119" t="s">
        <v>193</v>
      </c>
      <c r="D1" s="1119"/>
      <c r="E1" s="1119"/>
      <c r="F1" s="1119"/>
      <c r="G1" s="1119"/>
      <c r="H1" s="1119"/>
      <c r="I1" s="1119"/>
      <c r="J1" s="1119"/>
      <c r="K1" s="1119"/>
      <c r="L1" s="1119"/>
      <c r="M1" s="1119"/>
      <c r="N1" s="1119"/>
      <c r="O1" s="1119"/>
      <c r="P1" s="1119"/>
      <c r="Q1" s="1119"/>
      <c r="R1" s="1119"/>
      <c r="S1" s="1119"/>
      <c r="T1" s="1119"/>
      <c r="U1" s="1119"/>
      <c r="V1" s="1119"/>
      <c r="W1" s="1119"/>
      <c r="X1" s="1119"/>
      <c r="Y1" s="1119"/>
      <c r="Z1" s="1119"/>
      <c r="AA1" s="1119"/>
      <c r="AB1" s="1119"/>
      <c r="AC1" s="1119"/>
      <c r="AD1" s="1119"/>
      <c r="AE1" s="1119"/>
    </row>
    <row r="2" spans="1:32">
      <c r="C2" s="1119"/>
      <c r="D2" s="1119"/>
      <c r="E2" s="1119"/>
      <c r="F2" s="1119"/>
      <c r="G2" s="1119"/>
      <c r="H2" s="1119"/>
      <c r="I2" s="1119"/>
      <c r="J2" s="1119"/>
      <c r="K2" s="1119"/>
      <c r="L2" s="1119"/>
      <c r="M2" s="1119"/>
      <c r="N2" s="1119"/>
      <c r="O2" s="1119"/>
      <c r="P2" s="1119"/>
      <c r="Q2" s="1119"/>
      <c r="R2" s="1119"/>
      <c r="S2" s="1119"/>
      <c r="T2" s="1119"/>
      <c r="U2" s="1119"/>
      <c r="V2" s="1119"/>
      <c r="W2" s="1119"/>
      <c r="X2" s="1119"/>
      <c r="Y2" s="1119"/>
      <c r="Z2" s="1119"/>
      <c r="AA2" s="1119"/>
      <c r="AB2" s="1119"/>
      <c r="AC2" s="1119"/>
      <c r="AD2" s="1119"/>
      <c r="AE2" s="1119"/>
    </row>
    <row r="3" spans="1:32">
      <c r="B3" s="5" t="s">
        <v>98</v>
      </c>
    </row>
    <row r="4" spans="1:32" ht="25.5">
      <c r="A4" s="1130" t="s">
        <v>191</v>
      </c>
      <c r="B4" s="1131"/>
      <c r="C4" s="1131"/>
      <c r="D4" s="1131"/>
      <c r="E4" s="1131"/>
      <c r="F4" s="1132"/>
      <c r="G4" s="17" t="s">
        <v>99</v>
      </c>
      <c r="H4" s="10" t="s">
        <v>100</v>
      </c>
      <c r="I4" s="10" t="s">
        <v>101</v>
      </c>
      <c r="J4" s="11" t="s">
        <v>3</v>
      </c>
      <c r="K4" s="11" t="s">
        <v>192</v>
      </c>
      <c r="L4" s="1172" t="s">
        <v>102</v>
      </c>
      <c r="M4" s="1172"/>
      <c r="N4" s="1172"/>
      <c r="O4" s="1172"/>
      <c r="P4" s="1172" t="s">
        <v>105</v>
      </c>
      <c r="Q4" s="1172"/>
      <c r="R4" s="1172"/>
      <c r="S4" s="1172"/>
      <c r="T4" s="1172"/>
      <c r="U4" s="1172"/>
      <c r="V4" s="1172"/>
      <c r="W4" s="1172"/>
      <c r="X4" s="1172"/>
      <c r="Y4" s="1172"/>
      <c r="Z4" s="1172"/>
      <c r="AA4" s="1172"/>
      <c r="AB4" s="1172"/>
      <c r="AC4" s="1172"/>
      <c r="AD4" s="1172"/>
      <c r="AE4" s="1172"/>
      <c r="AF4" s="1172"/>
    </row>
    <row r="5" spans="1:32" ht="12.75" customHeight="1">
      <c r="A5" s="8">
        <v>1</v>
      </c>
      <c r="B5" s="1125" t="s">
        <v>113</v>
      </c>
      <c r="C5" s="1126"/>
      <c r="D5" s="1126"/>
      <c r="E5" s="1126"/>
      <c r="F5" s="1127"/>
      <c r="G5" s="1124"/>
      <c r="H5" s="1123"/>
      <c r="I5" s="1123" t="s">
        <v>107</v>
      </c>
      <c r="J5" s="1123"/>
      <c r="K5" s="1123" t="s">
        <v>103</v>
      </c>
      <c r="L5" s="12" t="s">
        <v>122</v>
      </c>
      <c r="M5" s="12" t="s">
        <v>109</v>
      </c>
      <c r="N5" s="12"/>
      <c r="O5" s="12"/>
      <c r="P5" s="1122" t="s">
        <v>110</v>
      </c>
      <c r="Q5" s="1122"/>
      <c r="R5" s="1122"/>
      <c r="S5" s="1122"/>
      <c r="T5" s="1122"/>
      <c r="U5" s="1122"/>
      <c r="V5" s="1122"/>
      <c r="W5" s="1122"/>
      <c r="X5" s="1122"/>
      <c r="Y5" s="1122"/>
      <c r="Z5" s="1122"/>
      <c r="AA5" s="1122"/>
      <c r="AB5" s="1122"/>
      <c r="AC5" s="1122"/>
      <c r="AD5" s="1122"/>
      <c r="AE5" s="1122"/>
      <c r="AF5" s="1122"/>
    </row>
    <row r="6" spans="1:32" ht="12.75" customHeight="1">
      <c r="A6" s="9"/>
      <c r="B6" s="1174" t="s">
        <v>106</v>
      </c>
      <c r="C6" s="1175"/>
      <c r="D6" s="1175"/>
      <c r="E6" s="1175"/>
      <c r="F6" s="1176"/>
      <c r="G6" s="1124"/>
      <c r="H6" s="1123"/>
      <c r="I6" s="1123"/>
      <c r="J6" s="1123"/>
      <c r="K6" s="1123"/>
      <c r="L6" s="13" t="s">
        <v>104</v>
      </c>
      <c r="M6" s="13" t="s">
        <v>108</v>
      </c>
      <c r="N6" s="13"/>
      <c r="O6" s="13"/>
      <c r="P6" s="1122"/>
      <c r="Q6" s="1122"/>
      <c r="R6" s="1122"/>
      <c r="S6" s="1122"/>
      <c r="T6" s="1122"/>
      <c r="U6" s="1122"/>
      <c r="V6" s="1122"/>
      <c r="W6" s="1122"/>
      <c r="X6" s="1122"/>
      <c r="Y6" s="1122"/>
      <c r="Z6" s="1122"/>
      <c r="AA6" s="1122"/>
      <c r="AB6" s="1122"/>
      <c r="AC6" s="1122"/>
      <c r="AD6" s="1122"/>
      <c r="AE6" s="1122"/>
      <c r="AF6" s="1122"/>
    </row>
    <row r="7" spans="1:32" ht="12.75" customHeight="1">
      <c r="A7" s="8">
        <v>2</v>
      </c>
      <c r="B7" s="1125" t="s">
        <v>114</v>
      </c>
      <c r="C7" s="1126"/>
      <c r="D7" s="1126"/>
      <c r="E7" s="1126"/>
      <c r="F7" s="1127"/>
      <c r="G7" s="1124"/>
      <c r="H7" s="1123"/>
      <c r="I7" s="1123" t="s">
        <v>107</v>
      </c>
      <c r="J7" s="1123"/>
      <c r="K7" s="1123" t="s">
        <v>103</v>
      </c>
      <c r="L7" s="1122" t="s">
        <v>111</v>
      </c>
      <c r="M7" s="1122"/>
      <c r="N7" s="1122"/>
      <c r="O7" s="1122"/>
      <c r="P7" s="1122" t="s">
        <v>112</v>
      </c>
      <c r="Q7" s="1122"/>
      <c r="R7" s="1122"/>
      <c r="S7" s="1122"/>
      <c r="T7" s="1122"/>
      <c r="U7" s="1122"/>
      <c r="V7" s="1122"/>
      <c r="W7" s="1122"/>
      <c r="X7" s="1122"/>
      <c r="Y7" s="1122"/>
      <c r="Z7" s="1122"/>
      <c r="AA7" s="1122"/>
      <c r="AB7" s="1122"/>
      <c r="AC7" s="1122"/>
      <c r="AD7" s="1122"/>
      <c r="AE7" s="1122"/>
      <c r="AF7" s="1122"/>
    </row>
    <row r="8" spans="1:32" ht="12.75" customHeight="1">
      <c r="A8" s="9"/>
      <c r="B8" s="1174" t="s">
        <v>106</v>
      </c>
      <c r="C8" s="1175"/>
      <c r="D8" s="1175"/>
      <c r="E8" s="1175"/>
      <c r="F8" s="1176"/>
      <c r="G8" s="1124"/>
      <c r="H8" s="1123"/>
      <c r="I8" s="1123"/>
      <c r="J8" s="1123"/>
      <c r="K8" s="1123"/>
      <c r="L8" s="1122"/>
      <c r="M8" s="1122"/>
      <c r="N8" s="1122"/>
      <c r="O8" s="1122"/>
      <c r="P8" s="1122"/>
      <c r="Q8" s="1122"/>
      <c r="R8" s="1122"/>
      <c r="S8" s="1122"/>
      <c r="T8" s="1122"/>
      <c r="U8" s="1122"/>
      <c r="V8" s="1122"/>
      <c r="W8" s="1122"/>
      <c r="X8" s="1122"/>
      <c r="Y8" s="1122"/>
      <c r="Z8" s="1122"/>
      <c r="AA8" s="1122"/>
      <c r="AB8" s="1122"/>
      <c r="AC8" s="1122"/>
      <c r="AD8" s="1122"/>
      <c r="AE8" s="1122"/>
      <c r="AF8" s="1122"/>
    </row>
    <row r="9" spans="1:32" ht="12.75" customHeight="1">
      <c r="A9" s="8">
        <v>3</v>
      </c>
      <c r="B9" s="1138" t="s">
        <v>115</v>
      </c>
      <c r="C9" s="1139"/>
      <c r="D9" s="1139"/>
      <c r="E9" s="1139"/>
      <c r="F9" s="1140"/>
      <c r="G9" s="1124"/>
      <c r="H9" s="1123" t="s">
        <v>107</v>
      </c>
      <c r="I9" s="1123"/>
      <c r="J9" s="1123"/>
      <c r="K9" s="1177" t="s">
        <v>140</v>
      </c>
      <c r="L9" s="1120" t="s">
        <v>125</v>
      </c>
      <c r="M9" s="1120" t="s">
        <v>126</v>
      </c>
      <c r="N9" s="12"/>
      <c r="O9" s="12"/>
      <c r="P9" s="1173" t="s">
        <v>139</v>
      </c>
      <c r="Q9" s="1173"/>
      <c r="R9" s="1173"/>
      <c r="S9" s="1173"/>
      <c r="T9" s="1173"/>
      <c r="U9" s="1173"/>
      <c r="V9" s="1173"/>
      <c r="W9" s="1173"/>
      <c r="X9" s="1173"/>
      <c r="Y9" s="1173"/>
      <c r="Z9" s="1173"/>
      <c r="AA9" s="1173"/>
      <c r="AB9" s="1173"/>
      <c r="AC9" s="1173"/>
      <c r="AD9" s="1173"/>
      <c r="AE9" s="1173"/>
      <c r="AF9" s="1173"/>
    </row>
    <row r="10" spans="1:32" ht="12.75" customHeight="1">
      <c r="A10" s="9"/>
      <c r="B10" s="1141"/>
      <c r="C10" s="1142"/>
      <c r="D10" s="1142"/>
      <c r="E10" s="1142"/>
      <c r="F10" s="1143"/>
      <c r="G10" s="1124"/>
      <c r="H10" s="1123"/>
      <c r="I10" s="1123"/>
      <c r="J10" s="1123"/>
      <c r="K10" s="1123"/>
      <c r="L10" s="1121"/>
      <c r="M10" s="1121"/>
      <c r="N10" s="13"/>
      <c r="O10" s="13"/>
      <c r="P10" s="1173"/>
      <c r="Q10" s="1173"/>
      <c r="R10" s="1173"/>
      <c r="S10" s="1173"/>
      <c r="T10" s="1173"/>
      <c r="U10" s="1173"/>
      <c r="V10" s="1173"/>
      <c r="W10" s="1173"/>
      <c r="X10" s="1173"/>
      <c r="Y10" s="1173"/>
      <c r="Z10" s="1173"/>
      <c r="AA10" s="1173"/>
      <c r="AB10" s="1173"/>
      <c r="AC10" s="1173"/>
      <c r="AD10" s="1173"/>
      <c r="AE10" s="1173"/>
      <c r="AF10" s="1173"/>
    </row>
    <row r="11" spans="1:32" ht="12.75" customHeight="1">
      <c r="A11" s="8">
        <v>4</v>
      </c>
      <c r="B11" s="1125" t="s">
        <v>116</v>
      </c>
      <c r="C11" s="1126"/>
      <c r="D11" s="1126"/>
      <c r="E11" s="1126"/>
      <c r="F11" s="1127"/>
      <c r="G11" s="1124" t="s">
        <v>107</v>
      </c>
      <c r="H11" s="1123"/>
      <c r="I11" s="1123"/>
      <c r="J11" s="1123"/>
      <c r="K11" s="1123" t="s">
        <v>123</v>
      </c>
      <c r="L11" s="1122" t="s">
        <v>127</v>
      </c>
      <c r="M11" s="1122"/>
      <c r="N11" s="1122"/>
      <c r="O11" s="1122"/>
      <c r="P11" s="1122" t="s">
        <v>141</v>
      </c>
      <c r="Q11" s="1122"/>
      <c r="R11" s="1122"/>
      <c r="S11" s="1122"/>
      <c r="T11" s="1122"/>
      <c r="U11" s="1122"/>
      <c r="V11" s="1122"/>
      <c r="W11" s="1122"/>
      <c r="X11" s="1122"/>
      <c r="Y11" s="1122"/>
      <c r="Z11" s="1122"/>
      <c r="AA11" s="1122"/>
      <c r="AB11" s="1122"/>
      <c r="AC11" s="1122"/>
      <c r="AD11" s="1122"/>
      <c r="AE11" s="1122"/>
      <c r="AF11" s="1122"/>
    </row>
    <row r="12" spans="1:32" ht="12.75" customHeight="1">
      <c r="A12" s="9"/>
      <c r="B12" s="1135" t="s">
        <v>117</v>
      </c>
      <c r="C12" s="1136"/>
      <c r="D12" s="1136"/>
      <c r="E12" s="1136"/>
      <c r="F12" s="1137"/>
      <c r="G12" s="1124"/>
      <c r="H12" s="1123"/>
      <c r="I12" s="1123"/>
      <c r="J12" s="1123"/>
      <c r="K12" s="1123"/>
      <c r="L12" s="1122"/>
      <c r="M12" s="1122"/>
      <c r="N12" s="1122"/>
      <c r="O12" s="1122"/>
      <c r="P12" s="1122"/>
      <c r="Q12" s="1122"/>
      <c r="R12" s="1122"/>
      <c r="S12" s="1122"/>
      <c r="T12" s="1122"/>
      <c r="U12" s="1122"/>
      <c r="V12" s="1122"/>
      <c r="W12" s="1122"/>
      <c r="X12" s="1122"/>
      <c r="Y12" s="1122"/>
      <c r="Z12" s="1122"/>
      <c r="AA12" s="1122"/>
      <c r="AB12" s="1122"/>
      <c r="AC12" s="1122"/>
      <c r="AD12" s="1122"/>
      <c r="AE12" s="1122"/>
      <c r="AF12" s="1122"/>
    </row>
    <row r="13" spans="1:32" ht="12.75" customHeight="1">
      <c r="A13" s="8">
        <v>5</v>
      </c>
      <c r="B13" s="1125" t="s">
        <v>118</v>
      </c>
      <c r="C13" s="1126"/>
      <c r="D13" s="1126"/>
      <c r="E13" s="1126"/>
      <c r="F13" s="1127"/>
      <c r="G13" s="1124" t="s">
        <v>107</v>
      </c>
      <c r="H13" s="1123"/>
      <c r="I13" s="1123"/>
      <c r="J13" s="1123"/>
      <c r="K13" s="1123" t="s">
        <v>124</v>
      </c>
      <c r="L13" s="12" t="s">
        <v>128</v>
      </c>
      <c r="M13" s="14" t="s">
        <v>130</v>
      </c>
      <c r="N13" s="12"/>
      <c r="O13" s="12"/>
      <c r="P13" s="1122" t="s">
        <v>182</v>
      </c>
      <c r="Q13" s="1122"/>
      <c r="R13" s="1122"/>
      <c r="S13" s="1122"/>
      <c r="T13" s="1122"/>
      <c r="U13" s="1122"/>
      <c r="V13" s="1122"/>
      <c r="W13" s="1122"/>
      <c r="X13" s="1122"/>
      <c r="Y13" s="1122"/>
      <c r="Z13" s="1122"/>
      <c r="AA13" s="1122"/>
      <c r="AB13" s="1122"/>
      <c r="AC13" s="1122"/>
      <c r="AD13" s="1122"/>
      <c r="AE13" s="1122"/>
      <c r="AF13" s="1122"/>
    </row>
    <row r="14" spans="1:32" ht="12.75" customHeight="1">
      <c r="A14" s="9"/>
      <c r="B14" s="1135" t="s">
        <v>117</v>
      </c>
      <c r="C14" s="1136"/>
      <c r="D14" s="1136"/>
      <c r="E14" s="1136"/>
      <c r="F14" s="1137"/>
      <c r="G14" s="1124"/>
      <c r="H14" s="1123"/>
      <c r="I14" s="1123"/>
      <c r="J14" s="1123"/>
      <c r="K14" s="1123"/>
      <c r="L14" s="13" t="s">
        <v>129</v>
      </c>
      <c r="M14" s="13" t="s">
        <v>131</v>
      </c>
      <c r="N14" s="13"/>
      <c r="O14" s="13"/>
      <c r="P14" s="1122"/>
      <c r="Q14" s="1122"/>
      <c r="R14" s="1122"/>
      <c r="S14" s="1122"/>
      <c r="T14" s="1122"/>
      <c r="U14" s="1122"/>
      <c r="V14" s="1122"/>
      <c r="W14" s="1122"/>
      <c r="X14" s="1122"/>
      <c r="Y14" s="1122"/>
      <c r="Z14" s="1122"/>
      <c r="AA14" s="1122"/>
      <c r="AB14" s="1122"/>
      <c r="AC14" s="1122"/>
      <c r="AD14" s="1122"/>
      <c r="AE14" s="1122"/>
      <c r="AF14" s="1122"/>
    </row>
    <row r="15" spans="1:32" ht="12.75" customHeight="1">
      <c r="A15" s="8">
        <v>6</v>
      </c>
      <c r="B15" s="1125" t="s">
        <v>119</v>
      </c>
      <c r="C15" s="1126"/>
      <c r="D15" s="1126"/>
      <c r="E15" s="1126"/>
      <c r="F15" s="1127"/>
      <c r="G15" s="1124" t="s">
        <v>107</v>
      </c>
      <c r="H15" s="1123"/>
      <c r="I15" s="1123"/>
      <c r="J15" s="1123"/>
      <c r="K15" s="1123" t="s">
        <v>124</v>
      </c>
      <c r="L15" s="1120" t="s">
        <v>132</v>
      </c>
      <c r="M15" s="12"/>
      <c r="N15" s="12"/>
      <c r="O15" s="12"/>
      <c r="P15" s="1168" t="s">
        <v>183</v>
      </c>
      <c r="Q15" s="1168"/>
      <c r="R15" s="1168"/>
      <c r="S15" s="1168"/>
      <c r="T15" s="1168"/>
      <c r="U15" s="1168"/>
      <c r="V15" s="1168"/>
      <c r="W15" s="1168"/>
      <c r="X15" s="1168"/>
      <c r="Y15" s="1168"/>
      <c r="Z15" s="1168"/>
      <c r="AA15" s="1168"/>
      <c r="AB15" s="1168"/>
      <c r="AC15" s="1168"/>
      <c r="AD15" s="1168"/>
      <c r="AE15" s="1168"/>
      <c r="AF15" s="1168"/>
    </row>
    <row r="16" spans="1:32" ht="12.75" customHeight="1">
      <c r="A16" s="9"/>
      <c r="B16" s="1135" t="s">
        <v>117</v>
      </c>
      <c r="C16" s="1136"/>
      <c r="D16" s="1136"/>
      <c r="E16" s="1136"/>
      <c r="F16" s="1137"/>
      <c r="G16" s="1124"/>
      <c r="H16" s="1123"/>
      <c r="I16" s="1123"/>
      <c r="J16" s="1123"/>
      <c r="K16" s="1123"/>
      <c r="L16" s="1121"/>
      <c r="M16" s="13"/>
      <c r="N16" s="13"/>
      <c r="O16" s="13"/>
      <c r="P16" s="1168"/>
      <c r="Q16" s="1168"/>
      <c r="R16" s="1168"/>
      <c r="S16" s="1168"/>
      <c r="T16" s="1168"/>
      <c r="U16" s="1168"/>
      <c r="V16" s="1168"/>
      <c r="W16" s="1168"/>
      <c r="X16" s="1168"/>
      <c r="Y16" s="1168"/>
      <c r="Z16" s="1168"/>
      <c r="AA16" s="1168"/>
      <c r="AB16" s="1168"/>
      <c r="AC16" s="1168"/>
      <c r="AD16" s="1168"/>
      <c r="AE16" s="1168"/>
      <c r="AF16" s="1168"/>
    </row>
    <row r="17" spans="1:32" ht="12.75" customHeight="1">
      <c r="A17" s="8">
        <v>7</v>
      </c>
      <c r="B17" s="1125" t="s">
        <v>120</v>
      </c>
      <c r="C17" s="1126"/>
      <c r="D17" s="1126"/>
      <c r="E17" s="1126"/>
      <c r="F17" s="1127"/>
      <c r="G17" s="1124" t="s">
        <v>107</v>
      </c>
      <c r="H17" s="1123"/>
      <c r="I17" s="1123"/>
      <c r="J17" s="1123"/>
      <c r="K17" s="1123" t="s">
        <v>124</v>
      </c>
      <c r="L17" s="1122" t="s">
        <v>133</v>
      </c>
      <c r="M17" s="1122"/>
      <c r="N17" s="1122"/>
      <c r="O17" s="1122"/>
      <c r="P17" s="1168" t="s">
        <v>184</v>
      </c>
      <c r="Q17" s="1168"/>
      <c r="R17" s="1168"/>
      <c r="S17" s="1168"/>
      <c r="T17" s="1168"/>
      <c r="U17" s="1168"/>
      <c r="V17" s="1168"/>
      <c r="W17" s="1168"/>
      <c r="X17" s="1168"/>
      <c r="Y17" s="1168"/>
      <c r="Z17" s="1168"/>
      <c r="AA17" s="1168"/>
      <c r="AB17" s="1168"/>
      <c r="AC17" s="1168"/>
      <c r="AD17" s="1168"/>
      <c r="AE17" s="1168"/>
      <c r="AF17" s="1168"/>
    </row>
    <row r="18" spans="1:32" ht="12.75" customHeight="1">
      <c r="A18" s="9"/>
      <c r="B18" s="1135" t="s">
        <v>117</v>
      </c>
      <c r="C18" s="1136"/>
      <c r="D18" s="1136"/>
      <c r="E18" s="1136"/>
      <c r="F18" s="1137"/>
      <c r="G18" s="1124"/>
      <c r="H18" s="1123"/>
      <c r="I18" s="1123"/>
      <c r="J18" s="1123"/>
      <c r="K18" s="1123"/>
      <c r="L18" s="1122"/>
      <c r="M18" s="1122"/>
      <c r="N18" s="1122"/>
      <c r="O18" s="1122"/>
      <c r="P18" s="1168"/>
      <c r="Q18" s="1168"/>
      <c r="R18" s="1168"/>
      <c r="S18" s="1168"/>
      <c r="T18" s="1168"/>
      <c r="U18" s="1168"/>
      <c r="V18" s="1168"/>
      <c r="W18" s="1168"/>
      <c r="X18" s="1168"/>
      <c r="Y18" s="1168"/>
      <c r="Z18" s="1168"/>
      <c r="AA18" s="1168"/>
      <c r="AB18" s="1168"/>
      <c r="AC18" s="1168"/>
      <c r="AD18" s="1168"/>
      <c r="AE18" s="1168"/>
      <c r="AF18" s="1168"/>
    </row>
    <row r="19" spans="1:32" ht="12.75" customHeight="1">
      <c r="A19" s="8">
        <v>8</v>
      </c>
      <c r="B19" s="1125" t="s">
        <v>121</v>
      </c>
      <c r="C19" s="1126"/>
      <c r="D19" s="1126"/>
      <c r="E19" s="1126"/>
      <c r="F19" s="1127"/>
      <c r="G19" s="1124" t="s">
        <v>107</v>
      </c>
      <c r="H19" s="1123"/>
      <c r="I19" s="1123"/>
      <c r="J19" s="1123"/>
      <c r="K19" s="1123" t="s">
        <v>123</v>
      </c>
      <c r="L19" s="12" t="s">
        <v>134</v>
      </c>
      <c r="M19" s="12" t="s">
        <v>57</v>
      </c>
      <c r="N19" s="12" t="s">
        <v>58</v>
      </c>
      <c r="O19" s="1120" t="s">
        <v>138</v>
      </c>
      <c r="P19" s="1168" t="s">
        <v>142</v>
      </c>
      <c r="Q19" s="1168"/>
      <c r="R19" s="1168"/>
      <c r="S19" s="1168"/>
      <c r="T19" s="1168"/>
      <c r="U19" s="1168"/>
      <c r="V19" s="1168"/>
      <c r="W19" s="1168"/>
      <c r="X19" s="1168"/>
      <c r="Y19" s="1168"/>
      <c r="Z19" s="1168"/>
      <c r="AA19" s="1168"/>
      <c r="AB19" s="1168"/>
      <c r="AC19" s="1168"/>
      <c r="AD19" s="1168"/>
      <c r="AE19" s="1168"/>
      <c r="AF19" s="1168"/>
    </row>
    <row r="20" spans="1:32" ht="12.75" customHeight="1">
      <c r="A20" s="9"/>
      <c r="B20" s="1135" t="s">
        <v>117</v>
      </c>
      <c r="C20" s="1136"/>
      <c r="D20" s="1136"/>
      <c r="E20" s="1136"/>
      <c r="F20" s="1137"/>
      <c r="G20" s="1124"/>
      <c r="H20" s="1123"/>
      <c r="I20" s="1123"/>
      <c r="J20" s="1123"/>
      <c r="K20" s="1123"/>
      <c r="L20" s="13" t="s">
        <v>135</v>
      </c>
      <c r="M20" s="13" t="s">
        <v>136</v>
      </c>
      <c r="N20" s="13" t="s">
        <v>137</v>
      </c>
      <c r="O20" s="1121"/>
      <c r="P20" s="1168"/>
      <c r="Q20" s="1168"/>
      <c r="R20" s="1168"/>
      <c r="S20" s="1168"/>
      <c r="T20" s="1168"/>
      <c r="U20" s="1168"/>
      <c r="V20" s="1168"/>
      <c r="W20" s="1168"/>
      <c r="X20" s="1168"/>
      <c r="Y20" s="1168"/>
      <c r="Z20" s="1168"/>
      <c r="AA20" s="1168"/>
      <c r="AB20" s="1168"/>
      <c r="AC20" s="1168"/>
      <c r="AD20" s="1168"/>
      <c r="AE20" s="1168"/>
      <c r="AF20" s="1168"/>
    </row>
    <row r="21" spans="1:32" ht="12.75" customHeight="1">
      <c r="A21" s="1166">
        <v>9</v>
      </c>
      <c r="B21" s="1160" t="s">
        <v>145</v>
      </c>
      <c r="C21" s="1161"/>
      <c r="D21" s="1161"/>
      <c r="E21" s="1161"/>
      <c r="F21" s="1162"/>
      <c r="G21" s="1124"/>
      <c r="H21" s="1123"/>
      <c r="I21" s="1123"/>
      <c r="J21" s="1123" t="s">
        <v>107</v>
      </c>
      <c r="K21" s="1123" t="s">
        <v>3</v>
      </c>
      <c r="L21" s="1122" t="s">
        <v>143</v>
      </c>
      <c r="M21" s="1122"/>
      <c r="N21" s="1122"/>
      <c r="O21" s="1122"/>
      <c r="P21" s="1169" t="s">
        <v>144</v>
      </c>
      <c r="Q21" s="1169"/>
      <c r="R21" s="1169"/>
      <c r="S21" s="1169"/>
      <c r="T21" s="1169"/>
      <c r="U21" s="1169"/>
      <c r="V21" s="1169"/>
      <c r="W21" s="1169"/>
      <c r="X21" s="1169"/>
      <c r="Y21" s="1169"/>
      <c r="Z21" s="1169"/>
      <c r="AA21" s="1169"/>
      <c r="AB21" s="1169"/>
      <c r="AC21" s="1169"/>
      <c r="AD21" s="1169"/>
      <c r="AE21" s="1169"/>
      <c r="AF21" s="1169"/>
    </row>
    <row r="22" spans="1:32" ht="12.75" customHeight="1">
      <c r="A22" s="1167"/>
      <c r="B22" s="1163"/>
      <c r="C22" s="1164"/>
      <c r="D22" s="1164"/>
      <c r="E22" s="1164"/>
      <c r="F22" s="1165"/>
      <c r="G22" s="1124"/>
      <c r="H22" s="1123"/>
      <c r="I22" s="1123"/>
      <c r="J22" s="1123"/>
      <c r="K22" s="1123"/>
      <c r="L22" s="1122"/>
      <c r="M22" s="1122"/>
      <c r="N22" s="1122"/>
      <c r="O22" s="1122"/>
      <c r="P22" s="1170"/>
      <c r="Q22" s="1170"/>
      <c r="R22" s="1170"/>
      <c r="S22" s="1170"/>
      <c r="T22" s="1170"/>
      <c r="U22" s="1170"/>
      <c r="V22" s="1170"/>
      <c r="W22" s="1170"/>
      <c r="X22" s="1170"/>
      <c r="Y22" s="1170"/>
      <c r="Z22" s="1170"/>
      <c r="AA22" s="1170"/>
      <c r="AB22" s="1170"/>
      <c r="AC22" s="1170"/>
      <c r="AD22" s="1170"/>
      <c r="AE22" s="1170"/>
      <c r="AF22" s="1170"/>
    </row>
    <row r="23" spans="1:32" ht="12.75" customHeight="1">
      <c r="A23" s="6"/>
      <c r="B23" s="1154" t="s">
        <v>150</v>
      </c>
      <c r="C23" s="1155"/>
      <c r="D23" s="1155"/>
      <c r="E23" s="1155"/>
      <c r="F23" s="1156"/>
      <c r="G23" s="1124"/>
      <c r="H23" s="1123"/>
      <c r="I23" s="1123"/>
      <c r="J23" s="1123"/>
      <c r="K23" s="1123"/>
      <c r="L23" s="1122"/>
      <c r="M23" s="1122"/>
      <c r="N23" s="1122"/>
      <c r="O23" s="1122"/>
      <c r="P23" s="1170" t="s">
        <v>185</v>
      </c>
      <c r="Q23" s="1170"/>
      <c r="R23" s="1170"/>
      <c r="S23" s="1170"/>
      <c r="T23" s="1170"/>
      <c r="U23" s="1170"/>
      <c r="V23" s="1170"/>
      <c r="W23" s="1170"/>
      <c r="X23" s="1170"/>
      <c r="Y23" s="1170"/>
      <c r="Z23" s="1170"/>
      <c r="AA23" s="1170"/>
      <c r="AB23" s="1170"/>
      <c r="AC23" s="1170"/>
      <c r="AD23" s="1170"/>
      <c r="AE23" s="1170"/>
      <c r="AF23" s="1170"/>
    </row>
    <row r="24" spans="1:32" ht="12.75" customHeight="1">
      <c r="A24" s="9"/>
      <c r="B24" s="1157"/>
      <c r="C24" s="1158"/>
      <c r="D24" s="1158"/>
      <c r="E24" s="1158"/>
      <c r="F24" s="1159"/>
      <c r="G24" s="1124"/>
      <c r="H24" s="1123"/>
      <c r="I24" s="1123"/>
      <c r="J24" s="1123"/>
      <c r="K24" s="1123"/>
      <c r="L24" s="1122"/>
      <c r="M24" s="1122"/>
      <c r="N24" s="1122"/>
      <c r="O24" s="1122"/>
      <c r="P24" s="1171"/>
      <c r="Q24" s="1171"/>
      <c r="R24" s="1171"/>
      <c r="S24" s="1171"/>
      <c r="T24" s="1171"/>
      <c r="U24" s="1171"/>
      <c r="V24" s="1171"/>
      <c r="W24" s="1171"/>
      <c r="X24" s="1171"/>
      <c r="Y24" s="1171"/>
      <c r="Z24" s="1171"/>
      <c r="AA24" s="1171"/>
      <c r="AB24" s="1171"/>
      <c r="AC24" s="1171"/>
      <c r="AD24" s="1171"/>
      <c r="AE24" s="1171"/>
      <c r="AF24" s="1171"/>
    </row>
    <row r="25" spans="1:32" ht="12.75" customHeight="1">
      <c r="A25" s="8">
        <v>10</v>
      </c>
      <c r="B25" s="1125" t="s">
        <v>145</v>
      </c>
      <c r="C25" s="1126"/>
      <c r="D25" s="1126"/>
      <c r="E25" s="1126"/>
      <c r="F25" s="1127"/>
      <c r="G25" s="1124"/>
      <c r="H25" s="1123"/>
      <c r="I25" s="1123"/>
      <c r="J25" s="1123" t="s">
        <v>107</v>
      </c>
      <c r="K25" s="1123" t="s">
        <v>3</v>
      </c>
      <c r="L25" s="1122" t="s">
        <v>147</v>
      </c>
      <c r="M25" s="1122"/>
      <c r="N25" s="1122"/>
      <c r="O25" s="1122"/>
      <c r="P25" s="1168" t="s">
        <v>148</v>
      </c>
      <c r="Q25" s="1168"/>
      <c r="R25" s="1168"/>
      <c r="S25" s="1168"/>
      <c r="T25" s="1168"/>
      <c r="U25" s="1168"/>
      <c r="V25" s="1168"/>
      <c r="W25" s="1168"/>
      <c r="X25" s="1168"/>
      <c r="Y25" s="1168"/>
      <c r="Z25" s="1168"/>
      <c r="AA25" s="1168"/>
      <c r="AB25" s="1168"/>
      <c r="AC25" s="1168"/>
      <c r="AD25" s="1168"/>
      <c r="AE25" s="1168"/>
      <c r="AF25" s="1168"/>
    </row>
    <row r="26" spans="1:32" ht="12.75" customHeight="1">
      <c r="A26" s="9"/>
      <c r="B26" s="1135" t="s">
        <v>146</v>
      </c>
      <c r="C26" s="1136"/>
      <c r="D26" s="1136"/>
      <c r="E26" s="1136"/>
      <c r="F26" s="1137"/>
      <c r="G26" s="1124"/>
      <c r="H26" s="1123"/>
      <c r="I26" s="1123"/>
      <c r="J26" s="1123"/>
      <c r="K26" s="1123"/>
      <c r="L26" s="1122"/>
      <c r="M26" s="1122"/>
      <c r="N26" s="1122"/>
      <c r="O26" s="1122"/>
      <c r="P26" s="1168"/>
      <c r="Q26" s="1168"/>
      <c r="R26" s="1168"/>
      <c r="S26" s="1168"/>
      <c r="T26" s="1168"/>
      <c r="U26" s="1168"/>
      <c r="V26" s="1168"/>
      <c r="W26" s="1168"/>
      <c r="X26" s="1168"/>
      <c r="Y26" s="1168"/>
      <c r="Z26" s="1168"/>
      <c r="AA26" s="1168"/>
      <c r="AB26" s="1168"/>
      <c r="AC26" s="1168"/>
      <c r="AD26" s="1168"/>
      <c r="AE26" s="1168"/>
      <c r="AF26" s="1168"/>
    </row>
    <row r="27" spans="1:32" ht="12.75" customHeight="1">
      <c r="A27" s="1166">
        <v>11</v>
      </c>
      <c r="B27" s="1160" t="s">
        <v>145</v>
      </c>
      <c r="C27" s="1161"/>
      <c r="D27" s="1161"/>
      <c r="E27" s="1161"/>
      <c r="F27" s="1162"/>
      <c r="G27" s="1124"/>
      <c r="H27" s="1123"/>
      <c r="I27" s="1123" t="s">
        <v>107</v>
      </c>
      <c r="J27" s="1123"/>
      <c r="K27" s="1123" t="s">
        <v>151</v>
      </c>
      <c r="L27" s="1122" t="s">
        <v>152</v>
      </c>
      <c r="M27" s="1122"/>
      <c r="N27" s="1122"/>
      <c r="O27" s="1122"/>
      <c r="P27" s="1120" t="s">
        <v>153</v>
      </c>
      <c r="Q27" s="1120"/>
      <c r="R27" s="1120"/>
      <c r="S27" s="1120"/>
      <c r="T27" s="1120"/>
      <c r="U27" s="1120"/>
      <c r="V27" s="1120"/>
      <c r="W27" s="1120"/>
      <c r="X27" s="1120"/>
      <c r="Y27" s="1120"/>
      <c r="Z27" s="1120"/>
      <c r="AA27" s="1120"/>
      <c r="AB27" s="1120"/>
      <c r="AC27" s="1120"/>
      <c r="AD27" s="1120"/>
      <c r="AE27" s="1120"/>
      <c r="AF27" s="1120"/>
    </row>
    <row r="28" spans="1:32" ht="12.75" customHeight="1">
      <c r="A28" s="1167"/>
      <c r="B28" s="1163"/>
      <c r="C28" s="1164"/>
      <c r="D28" s="1164"/>
      <c r="E28" s="1164"/>
      <c r="F28" s="1165"/>
      <c r="G28" s="1124"/>
      <c r="H28" s="1123"/>
      <c r="I28" s="1123"/>
      <c r="J28" s="1123"/>
      <c r="K28" s="1123"/>
      <c r="L28" s="1122"/>
      <c r="M28" s="1122"/>
      <c r="N28" s="1122"/>
      <c r="O28" s="1122"/>
      <c r="P28" s="1147" t="s">
        <v>181</v>
      </c>
      <c r="Q28" s="1147"/>
      <c r="R28" s="1147"/>
      <c r="S28" s="1147"/>
      <c r="T28" s="1147"/>
      <c r="U28" s="1147"/>
      <c r="V28" s="1147"/>
      <c r="W28" s="1147"/>
      <c r="X28" s="1147"/>
      <c r="Y28" s="1147"/>
      <c r="Z28" s="1147"/>
      <c r="AA28" s="1147"/>
      <c r="AB28" s="1147"/>
      <c r="AC28" s="1147"/>
      <c r="AD28" s="1147"/>
      <c r="AE28" s="1147"/>
      <c r="AF28" s="1147"/>
    </row>
    <row r="29" spans="1:32" ht="12.75" customHeight="1">
      <c r="A29" s="6"/>
      <c r="B29" s="1154" t="s">
        <v>156</v>
      </c>
      <c r="C29" s="1155"/>
      <c r="D29" s="1155"/>
      <c r="E29" s="1155"/>
      <c r="F29" s="1156"/>
      <c r="G29" s="1124"/>
      <c r="H29" s="1123"/>
      <c r="I29" s="1123"/>
      <c r="J29" s="1123"/>
      <c r="K29" s="1123"/>
      <c r="L29" s="1122"/>
      <c r="M29" s="1122"/>
      <c r="N29" s="1122"/>
      <c r="O29" s="1122"/>
      <c r="P29" s="1147" t="s">
        <v>154</v>
      </c>
      <c r="Q29" s="1147"/>
      <c r="R29" s="1147"/>
      <c r="S29" s="1147"/>
      <c r="T29" s="1147"/>
      <c r="U29" s="1147"/>
      <c r="V29" s="1147"/>
      <c r="W29" s="1147"/>
      <c r="X29" s="1147"/>
      <c r="Y29" s="1147"/>
      <c r="Z29" s="1147"/>
      <c r="AA29" s="1147"/>
      <c r="AB29" s="1147"/>
      <c r="AC29" s="1147"/>
      <c r="AD29" s="1147"/>
      <c r="AE29" s="1147"/>
      <c r="AF29" s="1147"/>
    </row>
    <row r="30" spans="1:32" ht="12.75" customHeight="1">
      <c r="A30" s="9"/>
      <c r="B30" s="1157"/>
      <c r="C30" s="1158"/>
      <c r="D30" s="1158"/>
      <c r="E30" s="1158"/>
      <c r="F30" s="1159"/>
      <c r="G30" s="1124"/>
      <c r="H30" s="1123"/>
      <c r="I30" s="1123"/>
      <c r="J30" s="1123"/>
      <c r="K30" s="1123"/>
      <c r="L30" s="1122"/>
      <c r="M30" s="1122"/>
      <c r="N30" s="1122"/>
      <c r="O30" s="1122"/>
      <c r="P30" s="1121" t="s">
        <v>155</v>
      </c>
      <c r="Q30" s="1121"/>
      <c r="R30" s="1121"/>
      <c r="S30" s="1121"/>
      <c r="T30" s="1121"/>
      <c r="U30" s="1121"/>
      <c r="V30" s="1121"/>
      <c r="W30" s="1121"/>
      <c r="X30" s="1121"/>
      <c r="Y30" s="1121"/>
      <c r="Z30" s="1121"/>
      <c r="AA30" s="1121"/>
      <c r="AB30" s="1121"/>
      <c r="AC30" s="1121"/>
      <c r="AD30" s="1121"/>
      <c r="AE30" s="1121"/>
      <c r="AF30" s="1121"/>
    </row>
    <row r="31" spans="1:32" ht="12.75" customHeight="1">
      <c r="A31" s="8">
        <v>12</v>
      </c>
      <c r="B31" s="1125" t="s">
        <v>145</v>
      </c>
      <c r="C31" s="1126"/>
      <c r="D31" s="1126"/>
      <c r="E31" s="1126"/>
      <c r="F31" s="1127"/>
      <c r="G31" s="1124"/>
      <c r="H31" s="1123"/>
      <c r="I31" s="1123" t="s">
        <v>107</v>
      </c>
      <c r="J31" s="1123"/>
      <c r="K31" s="1123" t="s">
        <v>157</v>
      </c>
      <c r="L31" s="1122" t="s">
        <v>158</v>
      </c>
      <c r="M31" s="1122"/>
      <c r="N31" s="1122"/>
      <c r="O31" s="1122"/>
      <c r="P31" s="1120" t="s">
        <v>180</v>
      </c>
      <c r="Q31" s="1120"/>
      <c r="R31" s="1120"/>
      <c r="S31" s="1120"/>
      <c r="T31" s="1120"/>
      <c r="U31" s="1120"/>
      <c r="V31" s="1120"/>
      <c r="W31" s="1120"/>
      <c r="X31" s="1120"/>
      <c r="Y31" s="1120"/>
      <c r="Z31" s="1120"/>
      <c r="AA31" s="1120"/>
      <c r="AB31" s="1120"/>
      <c r="AC31" s="1120"/>
      <c r="AD31" s="1120"/>
      <c r="AE31" s="1120"/>
      <c r="AF31" s="1120"/>
    </row>
    <row r="32" spans="1:32" ht="12.75" customHeight="1">
      <c r="A32" s="6"/>
      <c r="B32" s="1148" t="s">
        <v>149</v>
      </c>
      <c r="C32" s="1149"/>
      <c r="D32" s="1149"/>
      <c r="E32" s="1149"/>
      <c r="F32" s="1150"/>
      <c r="G32" s="1124"/>
      <c r="H32" s="1123"/>
      <c r="I32" s="1123"/>
      <c r="J32" s="1123"/>
      <c r="K32" s="1123"/>
      <c r="L32" s="1122"/>
      <c r="M32" s="1122"/>
      <c r="N32" s="1122"/>
      <c r="O32" s="1122"/>
      <c r="P32" s="1147" t="s">
        <v>159</v>
      </c>
      <c r="Q32" s="1147"/>
      <c r="R32" s="1147"/>
      <c r="S32" s="1147"/>
      <c r="T32" s="1147"/>
      <c r="U32" s="1147"/>
      <c r="V32" s="1147"/>
      <c r="W32" s="1147"/>
      <c r="X32" s="1147"/>
      <c r="Y32" s="1147"/>
      <c r="Z32" s="1147"/>
      <c r="AA32" s="1147"/>
      <c r="AB32" s="1147"/>
      <c r="AC32" s="1147"/>
      <c r="AD32" s="1147"/>
      <c r="AE32" s="1147"/>
      <c r="AF32" s="1147"/>
    </row>
    <row r="33" spans="1:32" ht="12.75" customHeight="1">
      <c r="A33" s="9"/>
      <c r="B33" s="1151"/>
      <c r="C33" s="1152"/>
      <c r="D33" s="1152"/>
      <c r="E33" s="1152"/>
      <c r="F33" s="1153"/>
      <c r="G33" s="1124"/>
      <c r="H33" s="1123"/>
      <c r="I33" s="1123"/>
      <c r="J33" s="1123"/>
      <c r="K33" s="1123"/>
      <c r="L33" s="1122"/>
      <c r="M33" s="1122"/>
      <c r="N33" s="1122"/>
      <c r="O33" s="1122"/>
      <c r="P33" s="1121" t="s">
        <v>160</v>
      </c>
      <c r="Q33" s="1121"/>
      <c r="R33" s="1121"/>
      <c r="S33" s="1121"/>
      <c r="T33" s="1121"/>
      <c r="U33" s="1121"/>
      <c r="V33" s="1121"/>
      <c r="W33" s="1121"/>
      <c r="X33" s="1121"/>
      <c r="Y33" s="1121"/>
      <c r="Z33" s="1121"/>
      <c r="AA33" s="1121"/>
      <c r="AB33" s="1121"/>
      <c r="AC33" s="1121"/>
      <c r="AD33" s="1121"/>
      <c r="AE33" s="1121"/>
      <c r="AF33" s="1121"/>
    </row>
    <row r="34" spans="1:32" ht="12.75" customHeight="1">
      <c r="A34" s="8">
        <v>13</v>
      </c>
      <c r="B34" s="1125" t="s">
        <v>161</v>
      </c>
      <c r="C34" s="1126"/>
      <c r="D34" s="1126"/>
      <c r="E34" s="1126"/>
      <c r="F34" s="1127"/>
      <c r="G34" s="1124"/>
      <c r="H34" s="1123"/>
      <c r="I34" s="1123"/>
      <c r="J34" s="1123" t="s">
        <v>107</v>
      </c>
      <c r="K34" s="1123" t="s">
        <v>3</v>
      </c>
      <c r="L34" s="1120" t="s">
        <v>172</v>
      </c>
      <c r="M34" s="1120"/>
      <c r="N34" s="1120"/>
      <c r="O34" s="1120"/>
      <c r="P34" s="1122" t="s">
        <v>176</v>
      </c>
      <c r="Q34" s="1122"/>
      <c r="R34" s="1122"/>
      <c r="S34" s="1122"/>
      <c r="T34" s="1122"/>
      <c r="U34" s="1122"/>
      <c r="V34" s="1122"/>
      <c r="W34" s="1122"/>
      <c r="X34" s="1122"/>
      <c r="Y34" s="1122"/>
      <c r="Z34" s="1122"/>
      <c r="AA34" s="1122"/>
      <c r="AB34" s="1122"/>
      <c r="AC34" s="1122"/>
      <c r="AD34" s="1122"/>
      <c r="AE34" s="1122"/>
      <c r="AF34" s="1122"/>
    </row>
    <row r="35" spans="1:32" ht="12.75" customHeight="1">
      <c r="A35" s="9"/>
      <c r="B35" s="1135" t="s">
        <v>162</v>
      </c>
      <c r="C35" s="1136"/>
      <c r="D35" s="1136"/>
      <c r="E35" s="1136"/>
      <c r="F35" s="1137"/>
      <c r="G35" s="1124"/>
      <c r="H35" s="1123"/>
      <c r="I35" s="1123"/>
      <c r="J35" s="1123"/>
      <c r="K35" s="1123"/>
      <c r="L35" s="1121" t="s">
        <v>173</v>
      </c>
      <c r="M35" s="1121"/>
      <c r="N35" s="1121"/>
      <c r="O35" s="1121"/>
      <c r="P35" s="1122"/>
      <c r="Q35" s="1122"/>
      <c r="R35" s="1122"/>
      <c r="S35" s="1122"/>
      <c r="T35" s="1122"/>
      <c r="U35" s="1122"/>
      <c r="V35" s="1122"/>
      <c r="W35" s="1122"/>
      <c r="X35" s="1122"/>
      <c r="Y35" s="1122"/>
      <c r="Z35" s="1122"/>
      <c r="AA35" s="1122"/>
      <c r="AB35" s="1122"/>
      <c r="AC35" s="1122"/>
      <c r="AD35" s="1122"/>
      <c r="AE35" s="1122"/>
      <c r="AF35" s="1122"/>
    </row>
    <row r="36" spans="1:32" ht="12.75" customHeight="1">
      <c r="A36" s="8">
        <v>14</v>
      </c>
      <c r="B36" s="1125" t="s">
        <v>163</v>
      </c>
      <c r="C36" s="1126"/>
      <c r="D36" s="1126"/>
      <c r="E36" s="1126"/>
      <c r="F36" s="1127"/>
      <c r="G36" s="1124"/>
      <c r="H36" s="1123"/>
      <c r="I36" s="1123" t="s">
        <v>107</v>
      </c>
      <c r="J36" s="1123"/>
      <c r="K36" s="1123" t="s">
        <v>157</v>
      </c>
      <c r="L36" s="14" t="s">
        <v>174</v>
      </c>
      <c r="M36" s="14" t="s">
        <v>130</v>
      </c>
      <c r="N36" s="12"/>
      <c r="O36" s="12"/>
      <c r="P36" s="1122" t="s">
        <v>177</v>
      </c>
      <c r="Q36" s="1122"/>
      <c r="R36" s="1122"/>
      <c r="S36" s="1122"/>
      <c r="T36" s="1122"/>
      <c r="U36" s="1122"/>
      <c r="V36" s="1122"/>
      <c r="W36" s="1122"/>
      <c r="X36" s="1122"/>
      <c r="Y36" s="1122"/>
      <c r="Z36" s="1122"/>
      <c r="AA36" s="1122"/>
      <c r="AB36" s="1122"/>
      <c r="AC36" s="1122"/>
      <c r="AD36" s="1122"/>
      <c r="AE36" s="1122"/>
      <c r="AF36" s="1122"/>
    </row>
    <row r="37" spans="1:32" ht="12.75" customHeight="1">
      <c r="A37" s="9"/>
      <c r="B37" s="1135" t="s">
        <v>164</v>
      </c>
      <c r="C37" s="1136"/>
      <c r="D37" s="1136"/>
      <c r="E37" s="1136"/>
      <c r="F37" s="1137"/>
      <c r="G37" s="1124"/>
      <c r="H37" s="1123"/>
      <c r="I37" s="1123"/>
      <c r="J37" s="1123"/>
      <c r="K37" s="1123"/>
      <c r="L37" s="13" t="s">
        <v>129</v>
      </c>
      <c r="M37" s="13" t="s">
        <v>136</v>
      </c>
      <c r="N37" s="13"/>
      <c r="O37" s="13"/>
      <c r="P37" s="1122"/>
      <c r="Q37" s="1122"/>
      <c r="R37" s="1122"/>
      <c r="S37" s="1122"/>
      <c r="T37" s="1122"/>
      <c r="U37" s="1122"/>
      <c r="V37" s="1122"/>
      <c r="W37" s="1122"/>
      <c r="X37" s="1122"/>
      <c r="Y37" s="1122"/>
      <c r="Z37" s="1122"/>
      <c r="AA37" s="1122"/>
      <c r="AB37" s="1122"/>
      <c r="AC37" s="1122"/>
      <c r="AD37" s="1122"/>
      <c r="AE37" s="1122"/>
      <c r="AF37" s="1122"/>
    </row>
    <row r="38" spans="1:32" ht="12.75" customHeight="1">
      <c r="A38" s="8">
        <v>15</v>
      </c>
      <c r="B38" s="1125" t="s">
        <v>165</v>
      </c>
      <c r="C38" s="1126"/>
      <c r="D38" s="1126"/>
      <c r="E38" s="1126"/>
      <c r="F38" s="1127"/>
      <c r="G38" s="1124"/>
      <c r="H38" s="1123"/>
      <c r="I38" s="1123" t="s">
        <v>107</v>
      </c>
      <c r="J38" s="1123"/>
      <c r="K38" s="1123" t="s">
        <v>157</v>
      </c>
      <c r="L38" s="1122" t="s">
        <v>175</v>
      </c>
      <c r="M38" s="1122"/>
      <c r="N38" s="1122"/>
      <c r="O38" s="1122"/>
      <c r="P38" s="1122" t="s">
        <v>178</v>
      </c>
      <c r="Q38" s="1122"/>
      <c r="R38" s="1122"/>
      <c r="S38" s="1122"/>
      <c r="T38" s="1122"/>
      <c r="U38" s="1122"/>
      <c r="V38" s="1122"/>
      <c r="W38" s="1122"/>
      <c r="X38" s="1122"/>
      <c r="Y38" s="1122"/>
      <c r="Z38" s="1122"/>
      <c r="AA38" s="1122"/>
      <c r="AB38" s="1122"/>
      <c r="AC38" s="1122"/>
      <c r="AD38" s="1122"/>
      <c r="AE38" s="1122"/>
      <c r="AF38" s="1122"/>
    </row>
    <row r="39" spans="1:32" ht="12.75" customHeight="1">
      <c r="A39" s="9"/>
      <c r="B39" s="1135" t="s">
        <v>166</v>
      </c>
      <c r="C39" s="1136"/>
      <c r="D39" s="1136"/>
      <c r="E39" s="1136"/>
      <c r="F39" s="1137"/>
      <c r="G39" s="1124"/>
      <c r="H39" s="1123"/>
      <c r="I39" s="1123"/>
      <c r="J39" s="1123"/>
      <c r="K39" s="1123"/>
      <c r="L39" s="1122"/>
      <c r="M39" s="1122"/>
      <c r="N39" s="1122"/>
      <c r="O39" s="1122"/>
      <c r="P39" s="1122"/>
      <c r="Q39" s="1122"/>
      <c r="R39" s="1122"/>
      <c r="S39" s="1122"/>
      <c r="T39" s="1122"/>
      <c r="U39" s="1122"/>
      <c r="V39" s="1122"/>
      <c r="W39" s="1122"/>
      <c r="X39" s="1122"/>
      <c r="Y39" s="1122"/>
      <c r="Z39" s="1122"/>
      <c r="AA39" s="1122"/>
      <c r="AB39" s="1122"/>
      <c r="AC39" s="1122"/>
      <c r="AD39" s="1122"/>
      <c r="AE39" s="1122"/>
      <c r="AF39" s="1122"/>
    </row>
    <row r="40" spans="1:32" ht="12.75" customHeight="1">
      <c r="A40" s="8">
        <v>16</v>
      </c>
      <c r="B40" s="1138" t="s">
        <v>167</v>
      </c>
      <c r="C40" s="1139"/>
      <c r="D40" s="1139"/>
      <c r="E40" s="1139"/>
      <c r="F40" s="1140"/>
      <c r="G40" s="1124"/>
      <c r="H40" s="1123"/>
      <c r="I40" s="1123" t="s">
        <v>107</v>
      </c>
      <c r="J40" s="1123"/>
      <c r="K40" s="1123" t="s">
        <v>3</v>
      </c>
      <c r="L40" s="1122" t="s">
        <v>57</v>
      </c>
      <c r="M40" s="1122"/>
      <c r="N40" s="1122"/>
      <c r="O40" s="1122"/>
      <c r="P40" s="1122" t="s">
        <v>179</v>
      </c>
      <c r="Q40" s="1122"/>
      <c r="R40" s="1122"/>
      <c r="S40" s="1122"/>
      <c r="T40" s="1122"/>
      <c r="U40" s="1122"/>
      <c r="V40" s="1122"/>
      <c r="W40" s="1122"/>
      <c r="X40" s="1122"/>
      <c r="Y40" s="1122"/>
      <c r="Z40" s="1122"/>
      <c r="AA40" s="1122"/>
      <c r="AB40" s="1122"/>
      <c r="AC40" s="1122"/>
      <c r="AD40" s="1122"/>
      <c r="AE40" s="1122"/>
      <c r="AF40" s="1122"/>
    </row>
    <row r="41" spans="1:32" ht="12.75" customHeight="1">
      <c r="A41" s="9"/>
      <c r="B41" s="1141"/>
      <c r="C41" s="1142"/>
      <c r="D41" s="1142"/>
      <c r="E41" s="1142"/>
      <c r="F41" s="1143"/>
      <c r="G41" s="1124"/>
      <c r="H41" s="1123"/>
      <c r="I41" s="1123"/>
      <c r="J41" s="1123"/>
      <c r="K41" s="1123"/>
      <c r="L41" s="1122"/>
      <c r="M41" s="1122"/>
      <c r="N41" s="1122"/>
      <c r="O41" s="1122"/>
      <c r="P41" s="1122"/>
      <c r="Q41" s="1122"/>
      <c r="R41" s="1122"/>
      <c r="S41" s="1122"/>
      <c r="T41" s="1122"/>
      <c r="U41" s="1122"/>
      <c r="V41" s="1122"/>
      <c r="W41" s="1122"/>
      <c r="X41" s="1122"/>
      <c r="Y41" s="1122"/>
      <c r="Z41" s="1122"/>
      <c r="AA41" s="1122"/>
      <c r="AB41" s="1122"/>
      <c r="AC41" s="1122"/>
      <c r="AD41" s="1122"/>
      <c r="AE41" s="1122"/>
      <c r="AF41" s="1122"/>
    </row>
    <row r="42" spans="1:32" ht="12.75" customHeight="1">
      <c r="A42" s="8">
        <v>17</v>
      </c>
      <c r="B42" s="1125" t="s">
        <v>168</v>
      </c>
      <c r="C42" s="1126"/>
      <c r="D42" s="1126"/>
      <c r="E42" s="1126"/>
      <c r="F42" s="1127"/>
      <c r="G42" s="1124" t="s">
        <v>107</v>
      </c>
      <c r="H42" s="1123"/>
      <c r="I42" s="1123"/>
      <c r="J42" s="1123"/>
      <c r="K42" s="1123" t="s">
        <v>123</v>
      </c>
      <c r="L42" s="1122" t="s">
        <v>127</v>
      </c>
      <c r="M42" s="1122"/>
      <c r="N42" s="1122"/>
      <c r="O42" s="1122"/>
      <c r="P42" s="1122" t="s">
        <v>186</v>
      </c>
      <c r="Q42" s="1122"/>
      <c r="R42" s="1122"/>
      <c r="S42" s="1122"/>
      <c r="T42" s="1122"/>
      <c r="U42" s="1122"/>
      <c r="V42" s="1122"/>
      <c r="W42" s="1122"/>
      <c r="X42" s="1122"/>
      <c r="Y42" s="1122"/>
      <c r="Z42" s="1122"/>
      <c r="AA42" s="1122"/>
      <c r="AB42" s="1122"/>
      <c r="AC42" s="1122"/>
      <c r="AD42" s="1122"/>
      <c r="AE42" s="1122"/>
      <c r="AF42" s="1122"/>
    </row>
    <row r="43" spans="1:32" ht="12.75" customHeight="1">
      <c r="A43" s="9"/>
      <c r="B43" s="1135" t="s">
        <v>117</v>
      </c>
      <c r="C43" s="1136"/>
      <c r="D43" s="1136"/>
      <c r="E43" s="1136"/>
      <c r="F43" s="1137"/>
      <c r="G43" s="1124"/>
      <c r="H43" s="1123"/>
      <c r="I43" s="1123"/>
      <c r="J43" s="1123"/>
      <c r="K43" s="1123"/>
      <c r="L43" s="1122"/>
      <c r="M43" s="1122"/>
      <c r="N43" s="1122"/>
      <c r="O43" s="1122"/>
      <c r="P43" s="1122"/>
      <c r="Q43" s="1122"/>
      <c r="R43" s="1122"/>
      <c r="S43" s="1122"/>
      <c r="T43" s="1122"/>
      <c r="U43" s="1122"/>
      <c r="V43" s="1122"/>
      <c r="W43" s="1122"/>
      <c r="X43" s="1122"/>
      <c r="Y43" s="1122"/>
      <c r="Z43" s="1122"/>
      <c r="AA43" s="1122"/>
      <c r="AB43" s="1122"/>
      <c r="AC43" s="1122"/>
      <c r="AD43" s="1122"/>
      <c r="AE43" s="1122"/>
      <c r="AF43" s="1122"/>
    </row>
    <row r="44" spans="1:32" ht="12.75" customHeight="1">
      <c r="A44" s="8">
        <v>18</v>
      </c>
      <c r="B44" s="1125" t="s">
        <v>169</v>
      </c>
      <c r="C44" s="1126"/>
      <c r="D44" s="1126"/>
      <c r="E44" s="1126"/>
      <c r="F44" s="1127"/>
      <c r="G44" s="1124" t="s">
        <v>107</v>
      </c>
      <c r="H44" s="1123"/>
      <c r="I44" s="1123"/>
      <c r="J44" s="1123"/>
      <c r="K44" s="1123" t="s">
        <v>123</v>
      </c>
      <c r="L44" s="14" t="s">
        <v>134</v>
      </c>
      <c r="M44" s="14" t="s">
        <v>58</v>
      </c>
      <c r="N44" s="14"/>
      <c r="O44" s="14"/>
      <c r="P44" s="1120" t="s">
        <v>187</v>
      </c>
      <c r="Q44" s="1120"/>
      <c r="R44" s="1120"/>
      <c r="S44" s="1120"/>
      <c r="T44" s="1120"/>
      <c r="U44" s="1120"/>
      <c r="V44" s="1120"/>
      <c r="W44" s="1120"/>
      <c r="X44" s="1120"/>
      <c r="Y44" s="1120"/>
      <c r="Z44" s="1120"/>
      <c r="AA44" s="1120"/>
      <c r="AB44" s="1120"/>
      <c r="AC44" s="1120"/>
      <c r="AD44" s="1120"/>
      <c r="AE44" s="1120"/>
      <c r="AF44" s="1120"/>
    </row>
    <row r="45" spans="1:32" ht="12.75" customHeight="1">
      <c r="A45" s="9"/>
      <c r="B45" s="1135" t="s">
        <v>117</v>
      </c>
      <c r="C45" s="1136"/>
      <c r="D45" s="1136"/>
      <c r="E45" s="1136"/>
      <c r="F45" s="1137"/>
      <c r="G45" s="1124"/>
      <c r="H45" s="1123"/>
      <c r="I45" s="1123"/>
      <c r="J45" s="1123"/>
      <c r="K45" s="1123"/>
      <c r="L45" s="15" t="s">
        <v>135</v>
      </c>
      <c r="M45" s="15" t="s">
        <v>137</v>
      </c>
      <c r="N45" s="15"/>
      <c r="O45" s="15"/>
      <c r="P45" s="1128" t="s">
        <v>188</v>
      </c>
      <c r="Q45" s="1128"/>
      <c r="R45" s="1128"/>
      <c r="S45" s="1128"/>
      <c r="T45" s="1128"/>
      <c r="U45" s="1128"/>
      <c r="V45" s="1128"/>
      <c r="W45" s="1128"/>
      <c r="X45" s="1128"/>
      <c r="Y45" s="1128"/>
      <c r="Z45" s="1128"/>
      <c r="AA45" s="1128"/>
      <c r="AB45" s="1128"/>
      <c r="AC45" s="1128"/>
      <c r="AD45" s="1128"/>
      <c r="AE45" s="1128"/>
      <c r="AF45" s="1128"/>
    </row>
    <row r="46" spans="1:32" ht="12.75" customHeight="1">
      <c r="A46" s="8">
        <v>19</v>
      </c>
      <c r="B46" s="1125" t="s">
        <v>170</v>
      </c>
      <c r="C46" s="1126"/>
      <c r="D46" s="1126"/>
      <c r="E46" s="1126"/>
      <c r="F46" s="1127"/>
      <c r="G46" s="1124" t="s">
        <v>107</v>
      </c>
      <c r="H46" s="1123"/>
      <c r="I46" s="1123"/>
      <c r="J46" s="1123"/>
      <c r="K46" s="1123" t="s">
        <v>123</v>
      </c>
      <c r="L46" s="14" t="s">
        <v>134</v>
      </c>
      <c r="M46" s="14" t="s">
        <v>58</v>
      </c>
      <c r="N46" s="14" t="s">
        <v>59</v>
      </c>
      <c r="O46" s="14"/>
      <c r="P46" s="1122" t="s">
        <v>189</v>
      </c>
      <c r="Q46" s="1122"/>
      <c r="R46" s="1122"/>
      <c r="S46" s="1122"/>
      <c r="T46" s="1122"/>
      <c r="U46" s="1122"/>
      <c r="V46" s="1122"/>
      <c r="W46" s="1122"/>
      <c r="X46" s="1122"/>
      <c r="Y46" s="1122"/>
      <c r="Z46" s="1122"/>
      <c r="AA46" s="1122"/>
      <c r="AB46" s="1122"/>
      <c r="AC46" s="1122"/>
      <c r="AD46" s="1122"/>
      <c r="AE46" s="1122"/>
      <c r="AF46" s="1122"/>
    </row>
    <row r="47" spans="1:32" ht="12.75" customHeight="1">
      <c r="A47" s="9"/>
      <c r="B47" s="1135" t="s">
        <v>171</v>
      </c>
      <c r="C47" s="1136"/>
      <c r="D47" s="1136"/>
      <c r="E47" s="1136"/>
      <c r="F47" s="1137"/>
      <c r="G47" s="1124"/>
      <c r="H47" s="1123"/>
      <c r="I47" s="1123"/>
      <c r="J47" s="1123"/>
      <c r="K47" s="1123"/>
      <c r="L47" s="15" t="s">
        <v>135</v>
      </c>
      <c r="M47" s="15" t="s">
        <v>137</v>
      </c>
      <c r="N47" s="15" t="s">
        <v>125</v>
      </c>
      <c r="O47" s="15"/>
      <c r="P47" s="1122"/>
      <c r="Q47" s="1122"/>
      <c r="R47" s="1122"/>
      <c r="S47" s="1122"/>
      <c r="T47" s="1122"/>
      <c r="U47" s="1122"/>
      <c r="V47" s="1122"/>
      <c r="W47" s="1122"/>
      <c r="X47" s="1122"/>
      <c r="Y47" s="1122"/>
      <c r="Z47" s="1122"/>
      <c r="AA47" s="1122"/>
      <c r="AB47" s="1122"/>
      <c r="AC47" s="1122"/>
      <c r="AD47" s="1122"/>
      <c r="AE47" s="1122"/>
      <c r="AF47" s="1122"/>
    </row>
    <row r="48" spans="1:32" ht="12.75" customHeight="1">
      <c r="A48" s="8">
        <v>20</v>
      </c>
      <c r="B48" s="1138" t="s">
        <v>48</v>
      </c>
      <c r="C48" s="1139"/>
      <c r="D48" s="1139"/>
      <c r="E48" s="1139"/>
      <c r="F48" s="1140"/>
      <c r="G48" s="1124" t="s">
        <v>107</v>
      </c>
      <c r="H48" s="1123"/>
      <c r="I48" s="1123"/>
      <c r="J48" s="1123"/>
      <c r="K48" s="1123" t="s">
        <v>124</v>
      </c>
      <c r="L48" s="14" t="s">
        <v>128</v>
      </c>
      <c r="M48" s="14" t="s">
        <v>130</v>
      </c>
      <c r="N48" s="14"/>
      <c r="O48" s="14"/>
      <c r="P48" s="1122" t="s">
        <v>190</v>
      </c>
      <c r="Q48" s="1122"/>
      <c r="R48" s="1122"/>
      <c r="S48" s="1122"/>
      <c r="T48" s="1122"/>
      <c r="U48" s="1122"/>
      <c r="V48" s="1122"/>
      <c r="W48" s="1122"/>
      <c r="X48" s="1122"/>
      <c r="Y48" s="1122"/>
      <c r="Z48" s="1122"/>
      <c r="AA48" s="1122"/>
      <c r="AB48" s="1122"/>
      <c r="AC48" s="1122"/>
      <c r="AD48" s="1122"/>
      <c r="AE48" s="1122"/>
      <c r="AF48" s="1122"/>
    </row>
    <row r="49" spans="1:32" ht="12.75" customHeight="1">
      <c r="A49" s="7"/>
      <c r="B49" s="1144"/>
      <c r="C49" s="1145"/>
      <c r="D49" s="1145"/>
      <c r="E49" s="1145"/>
      <c r="F49" s="1146"/>
      <c r="G49" s="1134"/>
      <c r="H49" s="1133"/>
      <c r="I49" s="1133"/>
      <c r="J49" s="1133"/>
      <c r="K49" s="1133"/>
      <c r="L49" s="16" t="s">
        <v>129</v>
      </c>
      <c r="M49" s="16" t="s">
        <v>131</v>
      </c>
      <c r="N49" s="16"/>
      <c r="O49" s="16"/>
      <c r="P49" s="1129"/>
      <c r="Q49" s="1129"/>
      <c r="R49" s="1129"/>
      <c r="S49" s="1129"/>
      <c r="T49" s="1129"/>
      <c r="U49" s="1129"/>
      <c r="V49" s="1129"/>
      <c r="W49" s="1129"/>
      <c r="X49" s="1129"/>
      <c r="Y49" s="1129"/>
      <c r="Z49" s="1129"/>
      <c r="AA49" s="1129"/>
      <c r="AB49" s="1129"/>
      <c r="AC49" s="1129"/>
      <c r="AD49" s="1129"/>
      <c r="AE49" s="1129"/>
      <c r="AF49" s="1129"/>
    </row>
  </sheetData>
  <mergeCells count="187">
    <mergeCell ref="K5:K6"/>
    <mergeCell ref="B20:F20"/>
    <mergeCell ref="B13:F13"/>
    <mergeCell ref="B15:F15"/>
    <mergeCell ref="B17:F17"/>
    <mergeCell ref="B19:F19"/>
    <mergeCell ref="K7:K8"/>
    <mergeCell ref="I7:I8"/>
    <mergeCell ref="G7:G8"/>
    <mergeCell ref="H7:H8"/>
    <mergeCell ref="J7:J8"/>
    <mergeCell ref="B5:F5"/>
    <mergeCell ref="B6:F6"/>
    <mergeCell ref="G5:G6"/>
    <mergeCell ref="H5:H6"/>
    <mergeCell ref="I5:I6"/>
    <mergeCell ref="J5:J6"/>
    <mergeCell ref="B9:F10"/>
    <mergeCell ref="B11:F11"/>
    <mergeCell ref="B12:F12"/>
    <mergeCell ref="G9:G10"/>
    <mergeCell ref="H9:H10"/>
    <mergeCell ref="G11:G12"/>
    <mergeCell ref="H11:H12"/>
    <mergeCell ref="B7:F7"/>
    <mergeCell ref="B8:F8"/>
    <mergeCell ref="P4:AF4"/>
    <mergeCell ref="P5:AF6"/>
    <mergeCell ref="P7:AF8"/>
    <mergeCell ref="K9:K10"/>
    <mergeCell ref="K11:K12"/>
    <mergeCell ref="K13:K14"/>
    <mergeCell ref="G19:G20"/>
    <mergeCell ref="H19:H20"/>
    <mergeCell ref="J9:J10"/>
    <mergeCell ref="J11:J12"/>
    <mergeCell ref="J13:J14"/>
    <mergeCell ref="J15:J16"/>
    <mergeCell ref="J17:J18"/>
    <mergeCell ref="J19:J20"/>
    <mergeCell ref="I9:I10"/>
    <mergeCell ref="I11:I12"/>
    <mergeCell ref="G13:G14"/>
    <mergeCell ref="H13:H14"/>
    <mergeCell ref="G15:G16"/>
    <mergeCell ref="H15:H16"/>
    <mergeCell ref="G17:G18"/>
    <mergeCell ref="H17:H18"/>
    <mergeCell ref="L4:O4"/>
    <mergeCell ref="L7:O8"/>
    <mergeCell ref="A21:A22"/>
    <mergeCell ref="G21:G24"/>
    <mergeCell ref="P9:AF10"/>
    <mergeCell ref="P11:AF12"/>
    <mergeCell ref="P13:AF14"/>
    <mergeCell ref="P15:AF16"/>
    <mergeCell ref="P17:AF18"/>
    <mergeCell ref="P19:AF20"/>
    <mergeCell ref="K15:K16"/>
    <mergeCell ref="K17:K18"/>
    <mergeCell ref="K19:K20"/>
    <mergeCell ref="M9:M10"/>
    <mergeCell ref="L9:L10"/>
    <mergeCell ref="L11:O12"/>
    <mergeCell ref="L15:L16"/>
    <mergeCell ref="L17:O18"/>
    <mergeCell ref="O19:O20"/>
    <mergeCell ref="I13:I14"/>
    <mergeCell ref="I15:I16"/>
    <mergeCell ref="I17:I18"/>
    <mergeCell ref="I19:I20"/>
    <mergeCell ref="B14:F14"/>
    <mergeCell ref="B16:F16"/>
    <mergeCell ref="B18:F18"/>
    <mergeCell ref="H21:H24"/>
    <mergeCell ref="I21:I24"/>
    <mergeCell ref="J21:J24"/>
    <mergeCell ref="K21:K24"/>
    <mergeCell ref="L21:O24"/>
    <mergeCell ref="P21:AF22"/>
    <mergeCell ref="P23:AF24"/>
    <mergeCell ref="B21:F22"/>
    <mergeCell ref="B23:F24"/>
    <mergeCell ref="G25:G26"/>
    <mergeCell ref="H25:H26"/>
    <mergeCell ref="I25:I26"/>
    <mergeCell ref="B25:F25"/>
    <mergeCell ref="B26:F26"/>
    <mergeCell ref="K25:K26"/>
    <mergeCell ref="L25:O26"/>
    <mergeCell ref="P25:AF26"/>
    <mergeCell ref="J25:J26"/>
    <mergeCell ref="L27:O30"/>
    <mergeCell ref="P27:AF27"/>
    <mergeCell ref="P28:AF28"/>
    <mergeCell ref="P29:AF29"/>
    <mergeCell ref="P30:AF30"/>
    <mergeCell ref="B29:F30"/>
    <mergeCell ref="B27:F28"/>
    <mergeCell ref="A27:A28"/>
    <mergeCell ref="G27:G30"/>
    <mergeCell ref="H27:H30"/>
    <mergeCell ref="I27:I30"/>
    <mergeCell ref="J27:J30"/>
    <mergeCell ref="K27:K30"/>
    <mergeCell ref="P32:AF32"/>
    <mergeCell ref="P33:AF33"/>
    <mergeCell ref="B31:F31"/>
    <mergeCell ref="B32:F32"/>
    <mergeCell ref="B33:F33"/>
    <mergeCell ref="G31:G33"/>
    <mergeCell ref="H31:H33"/>
    <mergeCell ref="I31:I33"/>
    <mergeCell ref="H38:H39"/>
    <mergeCell ref="I38:I39"/>
    <mergeCell ref="J38:J39"/>
    <mergeCell ref="K38:K39"/>
    <mergeCell ref="B46:F46"/>
    <mergeCell ref="B47:F47"/>
    <mergeCell ref="B40:F41"/>
    <mergeCell ref="B48:F49"/>
    <mergeCell ref="B42:F42"/>
    <mergeCell ref="B43:F43"/>
    <mergeCell ref="B44:F44"/>
    <mergeCell ref="B45:F45"/>
    <mergeCell ref="B35:F35"/>
    <mergeCell ref="B36:F36"/>
    <mergeCell ref="B37:F37"/>
    <mergeCell ref="B38:F38"/>
    <mergeCell ref="B39:F39"/>
    <mergeCell ref="G44:G45"/>
    <mergeCell ref="H42:H43"/>
    <mergeCell ref="I42:I43"/>
    <mergeCell ref="J42:J43"/>
    <mergeCell ref="K42:K43"/>
    <mergeCell ref="H44:H45"/>
    <mergeCell ref="I44:I45"/>
    <mergeCell ref="J44:J45"/>
    <mergeCell ref="K44:K45"/>
    <mergeCell ref="P44:AF44"/>
    <mergeCell ref="P45:AF45"/>
    <mergeCell ref="P46:AF47"/>
    <mergeCell ref="P48:AF49"/>
    <mergeCell ref="A4:F4"/>
    <mergeCell ref="H46:H47"/>
    <mergeCell ref="I46:I47"/>
    <mergeCell ref="J46:J47"/>
    <mergeCell ref="K46:K47"/>
    <mergeCell ref="H48:H49"/>
    <mergeCell ref="I48:I49"/>
    <mergeCell ref="J48:J49"/>
    <mergeCell ref="K48:K49"/>
    <mergeCell ref="G46:G47"/>
    <mergeCell ref="G48:G49"/>
    <mergeCell ref="H34:H35"/>
    <mergeCell ref="I34:I35"/>
    <mergeCell ref="J34:J35"/>
    <mergeCell ref="K34:K35"/>
    <mergeCell ref="H36:H37"/>
    <mergeCell ref="I36:I37"/>
    <mergeCell ref="J36:J37"/>
    <mergeCell ref="K36:K37"/>
    <mergeCell ref="G34:G35"/>
    <mergeCell ref="C1:AE2"/>
    <mergeCell ref="L34:O34"/>
    <mergeCell ref="L35:O35"/>
    <mergeCell ref="L38:O39"/>
    <mergeCell ref="L40:O41"/>
    <mergeCell ref="L42:O43"/>
    <mergeCell ref="P34:AF35"/>
    <mergeCell ref="P36:AF37"/>
    <mergeCell ref="P38:AF39"/>
    <mergeCell ref="P40:AF41"/>
    <mergeCell ref="P42:AF43"/>
    <mergeCell ref="H40:H41"/>
    <mergeCell ref="I40:I41"/>
    <mergeCell ref="J40:J41"/>
    <mergeCell ref="K40:K41"/>
    <mergeCell ref="G36:G37"/>
    <mergeCell ref="G38:G39"/>
    <mergeCell ref="G40:G41"/>
    <mergeCell ref="G42:G43"/>
    <mergeCell ref="B34:F34"/>
    <mergeCell ref="J31:J33"/>
    <mergeCell ref="K31:K33"/>
    <mergeCell ref="L31:O33"/>
    <mergeCell ref="P31:AF31"/>
  </mergeCells>
  <phoneticPr fontId="2"/>
  <printOptions horizontalCentered="1"/>
  <pageMargins left="0.51181102362204722" right="0.51181102362204722" top="0.47244094488188981" bottom="0.47244094488188981"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sheetPr codeName="Sheet11"/>
  <dimension ref="A1:J41"/>
  <sheetViews>
    <sheetView workbookViewId="0">
      <selection sqref="A1:J1"/>
    </sheetView>
  </sheetViews>
  <sheetFormatPr defaultRowHeight="18.75"/>
  <cols>
    <col min="1" max="1" width="5.625" style="1" customWidth="1"/>
    <col min="2" max="16384" width="9" style="1"/>
  </cols>
  <sheetData>
    <row r="1" spans="1:10" ht="22.5">
      <c r="A1" s="1179" t="s">
        <v>26</v>
      </c>
      <c r="B1" s="1179"/>
      <c r="C1" s="1179"/>
      <c r="D1" s="1179"/>
      <c r="E1" s="1179"/>
      <c r="F1" s="1179"/>
      <c r="G1" s="1179"/>
      <c r="H1" s="1179"/>
      <c r="I1" s="1179"/>
      <c r="J1" s="1179"/>
    </row>
    <row r="2" spans="1:10" ht="24.75">
      <c r="A2" s="1178" t="s">
        <v>27</v>
      </c>
      <c r="B2" s="1178"/>
      <c r="C2" s="1178"/>
      <c r="D2" s="1178"/>
      <c r="E2" s="1178"/>
      <c r="F2" s="1178"/>
      <c r="G2" s="1178"/>
      <c r="H2" s="1178"/>
      <c r="I2" s="1178"/>
      <c r="J2" s="1178"/>
    </row>
    <row r="4" spans="1:10">
      <c r="A4" s="2" t="s">
        <v>10</v>
      </c>
    </row>
    <row r="5" spans="1:10">
      <c r="B5" s="1" t="s">
        <v>11</v>
      </c>
    </row>
    <row r="6" spans="1:10">
      <c r="B6" s="1" t="s">
        <v>12</v>
      </c>
    </row>
    <row r="7" spans="1:10">
      <c r="B7" s="1" t="s">
        <v>15</v>
      </c>
    </row>
    <row r="9" spans="1:10">
      <c r="B9" s="1" t="s">
        <v>13</v>
      </c>
    </row>
    <row r="10" spans="1:10">
      <c r="B10" s="1" t="s">
        <v>14</v>
      </c>
    </row>
    <row r="11" spans="1:10">
      <c r="B11" s="1" t="s">
        <v>16</v>
      </c>
    </row>
    <row r="16" spans="1:10">
      <c r="A16" s="2" t="s">
        <v>28</v>
      </c>
    </row>
    <row r="17" spans="1:7">
      <c r="A17" s="2"/>
      <c r="B17" s="1" t="s">
        <v>29</v>
      </c>
    </row>
    <row r="18" spans="1:7">
      <c r="A18" s="2"/>
      <c r="B18" s="1" t="s">
        <v>30</v>
      </c>
    </row>
    <row r="19" spans="1:7">
      <c r="A19" s="2"/>
    </row>
    <row r="20" spans="1:7">
      <c r="A20" s="2" t="s">
        <v>31</v>
      </c>
    </row>
    <row r="21" spans="1:7">
      <c r="B21" s="1" t="s">
        <v>17</v>
      </c>
    </row>
    <row r="22" spans="1:7">
      <c r="B22" s="1" t="s">
        <v>18</v>
      </c>
    </row>
    <row r="23" spans="1:7">
      <c r="B23" s="1" t="s">
        <v>19</v>
      </c>
    </row>
    <row r="24" spans="1:7">
      <c r="B24" s="1" t="s">
        <v>20</v>
      </c>
    </row>
    <row r="26" spans="1:7">
      <c r="B26" s="1" t="s">
        <v>21</v>
      </c>
    </row>
    <row r="27" spans="1:7">
      <c r="B27" s="1" t="s">
        <v>22</v>
      </c>
    </row>
    <row r="28" spans="1:7">
      <c r="B28" s="1" t="s">
        <v>23</v>
      </c>
    </row>
    <row r="29" spans="1:7">
      <c r="B29" s="1" t="s">
        <v>45</v>
      </c>
    </row>
    <row r="30" spans="1:7">
      <c r="G30" s="1" t="s">
        <v>46</v>
      </c>
    </row>
    <row r="32" spans="1:7">
      <c r="B32" s="1" t="s">
        <v>44</v>
      </c>
    </row>
    <row r="33" spans="2:7">
      <c r="B33" s="1" t="s">
        <v>35</v>
      </c>
    </row>
    <row r="34" spans="2:7">
      <c r="B34" s="1" t="s">
        <v>40</v>
      </c>
    </row>
    <row r="35" spans="2:7">
      <c r="B35" s="1" t="s">
        <v>43</v>
      </c>
    </row>
    <row r="37" spans="2:7">
      <c r="C37" s="1" t="s">
        <v>39</v>
      </c>
    </row>
    <row r="38" spans="2:7">
      <c r="C38" s="3" t="s">
        <v>36</v>
      </c>
      <c r="G38" s="1" t="s">
        <v>42</v>
      </c>
    </row>
    <row r="39" spans="2:7">
      <c r="C39" s="3" t="s">
        <v>37</v>
      </c>
    </row>
    <row r="40" spans="2:7">
      <c r="C40" s="3" t="s">
        <v>38</v>
      </c>
    </row>
    <row r="41" spans="2:7">
      <c r="C41" s="3" t="s">
        <v>41</v>
      </c>
    </row>
  </sheetData>
  <mergeCells count="2">
    <mergeCell ref="A2:J2"/>
    <mergeCell ref="A1:J1"/>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輸血に関するアンケート調査票（A)</vt:lpstr>
      <vt:lpstr>輸血に関するアンケート調査票 (B)</vt:lpstr>
      <vt:lpstr>別紙 </vt:lpstr>
      <vt:lpstr>血漿分画製剤の種類等</vt:lpstr>
      <vt:lpstr>問題点</vt:lpstr>
      <vt:lpstr>'輸血に関するアンケート調査票 (B)'!Print_Area</vt:lpstr>
      <vt:lpstr>'輸血に関するアンケート調査票（A)'!Print_Area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234459</cp:lastModifiedBy>
  <dcterms:modified xsi:type="dcterms:W3CDTF">2018-02-19T02:59:01Z</dcterms:modified>
</cp:coreProperties>
</file>