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AF75" i="11" l="1"/>
  <c r="AA75" i="11"/>
  <c r="AF74" i="11"/>
  <c r="AF73" i="11" s="1"/>
  <c r="AA74" i="11"/>
  <c r="AK73" i="11"/>
  <c r="AA73" i="11"/>
  <c r="V73" i="11"/>
  <c r="Q73" i="11"/>
  <c r="AK76" i="11" l="1"/>
  <c r="AA76" i="11"/>
  <c r="V76" i="11"/>
  <c r="Q76" i="11"/>
  <c r="AF71" i="11"/>
  <c r="AA71" i="11"/>
  <c r="AF69" i="11"/>
  <c r="AA69" i="11"/>
  <c r="AK68" i="11"/>
  <c r="AA68" i="11"/>
  <c r="V68" i="11"/>
  <c r="Q68" i="11"/>
  <c r="AF68" i="11" l="1"/>
  <c r="BG37" i="9"/>
  <c r="BG36" i="9"/>
  <c r="BG35" i="9"/>
  <c r="BG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AM37" i="9"/>
  <c r="U37" i="9"/>
  <c r="C37" i="9"/>
  <c r="CO36" i="9"/>
  <c r="AM36" i="9"/>
  <c r="C36" i="9"/>
  <c r="CO35" i="9"/>
  <c r="AM35" i="9"/>
  <c r="CO34" i="9"/>
  <c r="BW34" i="9"/>
  <c r="BW35" i="9" s="1"/>
  <c r="BW36" i="9" s="1"/>
  <c r="BW37" i="9" s="1"/>
  <c r="BW38" i="9" s="1"/>
  <c r="BW39" i="9" s="1"/>
  <c r="BW40" i="9" s="1"/>
  <c r="BW41" i="9" s="1"/>
  <c r="BW42" i="9" s="1"/>
  <c r="BW43" i="9" s="1"/>
  <c r="AM34" i="9"/>
  <c r="C34" i="9"/>
  <c r="C35" i="9" s="1"/>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E35" i="9" s="1"/>
  <c r="BE36" i="9" s="1"/>
  <c r="BE37" i="9" s="1"/>
</calcChain>
</file>

<file path=xl/sharedStrings.xml><?xml version="1.0" encoding="utf-8"?>
<sst xmlns="http://schemas.openxmlformats.org/spreadsheetml/2006/main" count="1107" uniqueCount="562">
  <si>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</si>
  <si>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</si>
  <si>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</si>
  <si>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</si>
  <si>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</si>
  <si>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</si>
  <si>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</si>
  <si>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</si>
  <si>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</si>
  <si>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</si>
  <si>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</si>
  <si>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</si>
  <si>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</si>
  <si>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</si>
  <si>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</si>
  <si>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</si>
  <si>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</si>
  <si>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</si>
  <si>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</si>
  <si>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</si>
  <si>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</si>
  <si>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</si>
  <si>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</si>
  <si>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</si>
  <si>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</si>
  <si>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</si>
  <si>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</si>
  <si>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</si>
  <si>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</si>
  <si>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</si>
  <si>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</si>
  <si>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</si>
  <si>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</si>
  <si>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</si>
  <si>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</si>
  <si>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</si>
  <si>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</si>
  <si>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</si>
  <si>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</si>
  <si>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</si>
  <si>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</si>
  <si>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</si>
  <si>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</si>
  <si>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</si>
  <si>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</si>
  <si>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</si>
  <si>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</si>
  <si>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</si>
  <si>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</si>
  <si>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</si>
  <si>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</si>
  <si>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</si>
  <si>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</si>
  <si>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</si>
  <si>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</si>
  <si>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</si>
  <si>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</si>
  <si>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</si>
  <si>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</si>
  <si>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</si>
  <si>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</si>
  <si>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</si>
  <si>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</si>
  <si>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</si>
  <si>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</si>
  <si>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</si>
  <si>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</si>
  <si>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</si>
  <si>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</si>
  <si>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</si>
  <si>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</si>
  <si>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</si>
  <si>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</si>
  <si>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</si>
  <si>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</si>
  <si>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</si>
  <si>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</si>
  <si>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</si>
  <si>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</si>
  <si>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</si>
  <si>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</si>
  <si>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檜枝岐村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</si>
  <si>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</si>
  <si>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</si>
  <si>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</si>
  <si>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</si>
  <si>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</si>
  <si>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</si>
  <si>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</si>
  <si>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</si>
  <si>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</si>
  <si>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</si>
  <si>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</si>
  <si>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</si>
  <si>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</si>
  <si>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</si>
  <si>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</si>
  <si>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</si>
  <si>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</si>
  <si>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</si>
  <si>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</si>
  <si>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</si>
  <si>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</si>
  <si>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</si>
  <si>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</si>
  <si>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</si>
  <si>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</si>
  <si>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</si>
  <si>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</si>
  <si>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</si>
  <si>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</si>
  <si>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</si>
  <si>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</si>
  <si>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</si>
  <si>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</si>
  <si>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積立金取崩し額</t>
    <phoneticPr fontId="18"/>
  </si>
  <si>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</si>
  <si>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</si>
  <si>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</si>
  <si>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</si>
  <si>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</si>
  <si>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</si>
  <si>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</si>
  <si>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</si>
  <si>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</si>
  <si>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</si>
  <si>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</si>
  <si>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</si>
  <si>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</si>
  <si>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</si>
  <si>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</si>
  <si>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</si>
  <si>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</si>
  <si>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</si>
  <si>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</si>
  <si>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</si>
  <si>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</si>
  <si>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</si>
  <si>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</si>
  <si>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</si>
  <si>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</si>
  <si>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</si>
  <si>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</si>
  <si>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</si>
  <si>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</si>
  <si>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</si>
  <si>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</si>
  <si>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</si>
  <si>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</si>
  <si>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</si>
  <si>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</si>
  <si>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</si>
  <si>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</si>
  <si>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</si>
  <si>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</si>
  <si>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</si>
  <si>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</si>
  <si>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</si>
  <si>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</si>
  <si>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</si>
  <si>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</si>
  <si>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</si>
  <si>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</si>
  <si>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</si>
  <si>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</si>
  <si>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</si>
  <si>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</si>
  <si>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</si>
  <si>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</si>
  <si>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</si>
  <si>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</si>
  <si>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</si>
  <si>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</si>
  <si>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</si>
  <si>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</si>
  <si>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</si>
  <si>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</si>
  <si>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</si>
  <si>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</si>
  <si>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</si>
  <si>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</si>
  <si>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</si>
  <si>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</si>
  <si>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</si>
  <si>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</si>
  <si>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</si>
  <si>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</si>
  <si>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</si>
  <si>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</si>
  <si>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</si>
  <si>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福島県檜枝岐村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</si>
  <si>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</si>
  <si>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</si>
  <si>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</si>
  <si>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</si>
  <si>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</si>
  <si>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</si>
  <si>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</si>
  <si>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</si>
  <si>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</si>
  <si>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</si>
  <si>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</si>
  <si>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</si>
  <si>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</si>
  <si>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</si>
  <si>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</si>
  <si>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</si>
  <si>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</si>
  <si>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</si>
  <si>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</si>
  <si>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</si>
  <si>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</si>
  <si>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</si>
  <si>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</si>
  <si>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</si>
  <si>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</si>
  <si>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</si>
  <si>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</si>
  <si>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</si>
  <si>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</si>
  <si>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</si>
  <si>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</si>
  <si>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</si>
  <si>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</si>
  <si>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</si>
  <si>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</si>
  <si>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</si>
  <si>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</si>
  <si>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</si>
  <si>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</si>
  <si>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</si>
  <si>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</si>
  <si>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</si>
  <si>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</si>
  <si>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</si>
  <si>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</si>
  <si>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</si>
  <si>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</si>
  <si>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</si>
  <si>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</si>
  <si>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</si>
  <si>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</si>
  <si>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</si>
  <si>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</si>
  <si>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</si>
  <si>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</si>
  <si>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</si>
  <si>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</si>
  <si>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</si>
  <si>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</si>
  <si>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</si>
  <si>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</si>
  <si>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</si>
  <si>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</si>
  <si>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</si>
  <si>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</si>
  <si>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</si>
  <si>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</si>
  <si>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</si>
  <si>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</si>
  <si>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</si>
  <si>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</si>
  <si>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</si>
  <si>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</si>
  <si>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</si>
  <si>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</si>
  <si>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</si>
  <si>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</si>
  <si>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</si>
  <si>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</si>
  <si>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</si>
  <si>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</si>
  <si>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</si>
  <si>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</si>
  <si>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</si>
  <si>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</si>
  <si>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</si>
  <si>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</si>
  <si>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</si>
  <si>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</si>
  <si>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</si>
  <si>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</si>
  <si>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</si>
  <si>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</si>
  <si>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</si>
  <si>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</si>
  <si>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</si>
  <si>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</si>
  <si>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</si>
  <si>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</si>
  <si>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</si>
  <si>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</si>
  <si>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</si>
  <si>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</si>
  <si>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</si>
  <si>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</si>
  <si>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</si>
  <si>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</si>
  <si>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</si>
  <si>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</si>
  <si>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</si>
  <si>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</si>
  <si>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</si>
  <si>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</si>
  <si>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</si>
  <si>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</si>
  <si>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観光施設</t>
    <phoneticPr fontId="18"/>
  </si>
  <si>
    <t>再差引収支</t>
    <rPh sb="0" eb="1">
      <t>サイ</t>
    </rPh>
    <rPh sb="1" eb="3">
      <t>サシヒキ</t>
    </rPh>
    <rPh sb="3" eb="5">
      <t>シュウシ</t>
    </rPh>
    <phoneticPr fontId="5"/>
  </si>
  <si>
    <t>　補助費等</t>
    <rPh sb="1" eb="3">
      <t>ホジョ</t>
    </rPh>
    <rPh sb="3" eb="4">
      <t>ヒ</t>
    </rPh>
    <rPh sb="4" eb="5">
      <t>トウ</t>
    </rPh>
    <phoneticPr fontId="5"/>
  </si>
  <si>
    <t>下水道</t>
    <phoneticPr fontId="18"/>
  </si>
  <si>
    <t>加入世帯数(世帯)</t>
  </si>
  <si>
    <t>　　うち一部事務組合負担金</t>
    <phoneticPr fontId="5"/>
  </si>
  <si>
    <t>簡易水道</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</si>
  <si>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</si>
  <si>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</si>
  <si>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</si>
  <si>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</si>
  <si>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</si>
  <si>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</si>
  <si>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</si>
  <si>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</si>
  <si>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</si>
  <si>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</si>
  <si>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</si>
  <si>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</si>
  <si>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</si>
  <si>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</si>
  <si>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</si>
  <si>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</si>
  <si>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</si>
  <si>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</si>
  <si>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</si>
  <si>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</si>
  <si>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</si>
  <si>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</si>
  <si>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</si>
  <si>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</si>
  <si>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</si>
  <si>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福島県檜枝岐村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</si>
  <si>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</si>
  <si>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</si>
  <si>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</si>
  <si>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</si>
  <si>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</si>
  <si>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</si>
  <si>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</si>
  <si>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</si>
  <si>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</si>
  <si>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</si>
  <si>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</si>
  <si>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</si>
  <si>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</si>
  <si>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</si>
  <si>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</si>
  <si>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</si>
  <si>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</si>
  <si>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</si>
  <si>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</si>
  <si>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</si>
  <si>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</si>
  <si>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</si>
  <si>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</si>
  <si>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</si>
  <si>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</si>
  <si>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</si>
  <si>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</si>
  <si>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</si>
  <si>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</si>
  <si>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</si>
  <si>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</si>
  <si>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</si>
  <si>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</si>
  <si>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</si>
  <si>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</si>
  <si>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</si>
  <si>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</si>
  <si>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t>
    <phoneticPr fontId="5"/>
  </si>
  <si>
    <t>水道事業特別会計</t>
    <phoneticPr fontId="5"/>
  </si>
  <si>
    <t>法非適用企業</t>
    <phoneticPr fontId="5"/>
  </si>
  <si>
    <t>下水道事業特別会計</t>
    <phoneticPr fontId="5"/>
  </si>
  <si>
    <t>温泉・特産事業特別会計</t>
    <phoneticPr fontId="5"/>
  </si>
  <si>
    <t>観光施設事業特別会計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</si>
  <si>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</si>
  <si>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</si>
  <si>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</si>
  <si>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</si>
  <si>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</si>
  <si>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</si>
  <si>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</si>
  <si>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</si>
  <si>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</si>
  <si>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</si>
  <si>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</si>
  <si>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</si>
  <si>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</si>
  <si>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</si>
  <si>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</si>
  <si>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</si>
  <si>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</si>
  <si>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</si>
  <si>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</si>
  <si>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</si>
  <si>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</si>
  <si>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</si>
  <si>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</si>
  <si>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</si>
  <si>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</si>
  <si>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</si>
  <si>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</si>
  <si>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t>
    <phoneticPr fontId="5"/>
  </si>
  <si>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</si>
  <si>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</si>
  <si>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</si>
  <si>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</si>
  <si>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</si>
  <si>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</si>
  <si>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</si>
  <si>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</si>
  <si>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</si>
  <si>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</si>
  <si>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</si>
  <si>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</si>
  <si>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</si>
  <si>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</si>
  <si>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</si>
  <si>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</si>
  <si>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</si>
  <si>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</si>
  <si>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</si>
  <si>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</si>
  <si>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</si>
  <si>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</si>
  <si>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</si>
  <si>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</si>
  <si>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</si>
  <si>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</si>
  <si>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</si>
  <si>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温泉・特産事業特別会計</t>
    <phoneticPr fontId="5"/>
  </si>
  <si>
    <t>(Ｆ)</t>
    <phoneticPr fontId="5"/>
  </si>
  <si>
    <t>介護保険特別会計</t>
    <phoneticPr fontId="5"/>
  </si>
  <si>
    <t>将来負担比率（(Ｅ)－(Ｆ)）／（(Ｃ)－(Ｄ)）×１００</t>
    <rPh sb="0" eb="2">
      <t>ショウライ</t>
    </rPh>
    <rPh sb="2" eb="4">
      <t>フタン</t>
    </rPh>
    <rPh sb="4" eb="6">
      <t>ヒリツ</t>
    </rPh>
    <phoneticPr fontId="5"/>
  </si>
  <si>
    <t>観光施設事業特別会計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</si>
  <si>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</si>
  <si>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</si>
  <si>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</si>
  <si>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</si>
  <si>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</si>
  <si>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</si>
  <si>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</si>
  <si>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</si>
  <si>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</si>
  <si>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</si>
  <si>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</si>
  <si>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</si>
  <si>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</si>
  <si>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</si>
  <si>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</si>
  <si>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</si>
  <si>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</si>
  <si>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</si>
  <si>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</si>
  <si>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</si>
  <si>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</si>
  <si>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</si>
  <si>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</si>
  <si>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</si>
  <si>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</si>
  <si>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</si>
  <si>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</si>
  <si>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</si>
  <si>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</si>
  <si>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</si>
  <si>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</si>
  <si>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</si>
  <si>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</si>
  <si>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</si>
  <si>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</si>
  <si>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</si>
  <si>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</si>
  <si>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</si>
  <si>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</si>
  <si>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</si>
  <si>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</si>
  <si>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</si>
  <si>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</si>
  <si>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</si>
  <si>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</si>
  <si>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</si>
  <si>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</si>
  <si>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</si>
  <si>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</si>
  <si>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</si>
  <si>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</si>
  <si>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</si>
  <si>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</si>
  <si>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</si>
  <si>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</si>
  <si>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</si>
  <si>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</si>
  <si>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</si>
  <si>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</si>
  <si>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</si>
  <si>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</si>
  <si>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</si>
  <si>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</si>
  <si>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</si>
  <si>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</si>
  <si>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</si>
  <si>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</si>
  <si>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</si>
  <si>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</si>
  <si>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</si>
  <si>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</si>
  <si>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</si>
  <si>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</si>
  <si>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</si>
  <si>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</si>
  <si>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</si>
  <si>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</si>
  <si>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</si>
  <si>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</si>
  <si>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</si>
  <si>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</si>
  <si>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</si>
  <si>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</si>
  <si>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1.23</t>
  </si>
  <si>
    <t>一般会計</t>
  </si>
  <si>
    <t>国民健康保険特別会計</t>
  </si>
  <si>
    <t>介護保険特別会計</t>
  </si>
  <si>
    <t>観光施設事業特別会計</t>
  </si>
  <si>
    <t>水道事業特別会計</t>
  </si>
  <si>
    <t>診療所特別会計</t>
  </si>
  <si>
    <t>▲ 1.50</t>
  </si>
  <si>
    <t>後期高齢者医療特別会計</t>
  </si>
  <si>
    <t>下水道事業特別会計</t>
  </si>
  <si>
    <t>その他会計（赤字）</t>
  </si>
  <si>
    <t>その他会計（黒字）</t>
  </si>
  <si>
    <t>南会津地方広域市町村圏組合（計）</t>
  </si>
  <si>
    <t>　・一般会計</t>
  </si>
  <si>
    <t>　・ふるさと市町村圏事業特別会計</t>
  </si>
  <si>
    <t>　・地域医療支援センター特別会計</t>
  </si>
  <si>
    <t>　・あいづふるさと基金事業特別会計</t>
  </si>
  <si>
    <t>福島県後期高齢者医療広域連合(計）</t>
  </si>
  <si>
    <t>　・特別会計</t>
  </si>
  <si>
    <t>福島県市町村総合事務組合（計）</t>
  </si>
  <si>
    <t>　・消防補償等特別会計</t>
  </si>
  <si>
    <t>　・消防賞じゅつ金特別会計</t>
  </si>
  <si>
    <t>　・非常勤職員公務災害補償特別会計</t>
  </si>
  <si>
    <t>　・自治会館管理特別会計</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</si>
  <si>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</si>
  <si>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</si>
  <si>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</si>
  <si>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</si>
  <si>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</si>
  <si>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</si>
  <si>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</si>
  <si>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</si>
  <si>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</si>
  <si>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</si>
  <si>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</si>
  <si>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</si>
  <si>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基金等の残高が将来負担となる地方債等の残高を上回ることにより、将来負担比率は算定されることなく適正な財政状況が保たれている。実質公債費についは、繰上げ償還による残高の圧縮により、比率は年々減少している。また、類似団体と比べても、低い水準に抑えられている。今後、公共施設等の老朽化対策など地方債を活用する事業が増加する見込みであるが、交付税措置のある地方債を優先的に活用するなど、比率は適正な範囲で推移すると分析する。</t>
    <rPh sb="0" eb="2">
      <t>キキン</t>
    </rPh>
    <rPh sb="2" eb="3">
      <t>トウ</t>
    </rPh>
    <rPh sb="4" eb="6">
      <t>ザンダカ</t>
    </rPh>
    <rPh sb="7" eb="9">
      <t>ショウライ</t>
    </rPh>
    <rPh sb="9" eb="11">
      <t>フタン</t>
    </rPh>
    <rPh sb="14" eb="16">
      <t>チホウ</t>
    </rPh>
    <rPh sb="16" eb="17">
      <t>サイ</t>
    </rPh>
    <rPh sb="17" eb="18">
      <t>トウ</t>
    </rPh>
    <rPh sb="19" eb="21">
      <t>ザンダカ</t>
    </rPh>
    <rPh sb="22" eb="24">
      <t>ウワマワ</t>
    </rPh>
    <rPh sb="31" eb="33">
      <t>ショウライ</t>
    </rPh>
    <rPh sb="33" eb="35">
      <t>フタン</t>
    </rPh>
    <rPh sb="35" eb="37">
      <t>ヒリツ</t>
    </rPh>
    <rPh sb="38" eb="40">
      <t>サンテイ</t>
    </rPh>
    <rPh sb="47" eb="49">
      <t>テキセイ</t>
    </rPh>
    <rPh sb="50" eb="52">
      <t>ザイセイ</t>
    </rPh>
    <rPh sb="52" eb="54">
      <t>ジョウキョウ</t>
    </rPh>
    <rPh sb="55" eb="56">
      <t>タモ</t>
    </rPh>
    <rPh sb="62" eb="64">
      <t>ジッシツ</t>
    </rPh>
    <rPh sb="64" eb="67">
      <t>コウサイヒ</t>
    </rPh>
    <rPh sb="72" eb="74">
      <t>クリア</t>
    </rPh>
    <rPh sb="75" eb="77">
      <t>ショウカン</t>
    </rPh>
    <rPh sb="80" eb="82">
      <t>ザンダカ</t>
    </rPh>
    <rPh sb="83" eb="85">
      <t>アッシュク</t>
    </rPh>
    <rPh sb="89" eb="91">
      <t>ヒリツ</t>
    </rPh>
    <rPh sb="92" eb="94">
      <t>ネンネン</t>
    </rPh>
    <rPh sb="94" eb="96">
      <t>ゲンショウ</t>
    </rPh>
    <rPh sb="104" eb="106">
      <t>ルイジ</t>
    </rPh>
    <rPh sb="106" eb="108">
      <t>ダンタイ</t>
    </rPh>
    <rPh sb="109" eb="110">
      <t>クラ</t>
    </rPh>
    <rPh sb="114" eb="115">
      <t>ヒク</t>
    </rPh>
    <rPh sb="116" eb="118">
      <t>スイジュン</t>
    </rPh>
    <rPh sb="119" eb="120">
      <t>オサ</t>
    </rPh>
    <rPh sb="127" eb="129">
      <t>コンゴ</t>
    </rPh>
    <rPh sb="130" eb="132">
      <t>コウキョウ</t>
    </rPh>
    <rPh sb="132" eb="134">
      <t>シセツ</t>
    </rPh>
    <rPh sb="134" eb="135">
      <t>トウ</t>
    </rPh>
    <rPh sb="136" eb="139">
      <t>ロウキュウカ</t>
    </rPh>
    <rPh sb="139" eb="141">
      <t>タイサク</t>
    </rPh>
    <rPh sb="143" eb="145">
      <t>チホウ</t>
    </rPh>
    <rPh sb="145" eb="146">
      <t>サイ</t>
    </rPh>
    <rPh sb="147" eb="149">
      <t>カツヨウ</t>
    </rPh>
    <rPh sb="151" eb="153">
      <t>ジギョウ</t>
    </rPh>
    <rPh sb="154" eb="156">
      <t>ゾウカ</t>
    </rPh>
    <rPh sb="158" eb="160">
      <t>ミコ</t>
    </rPh>
    <rPh sb="166" eb="169">
      <t>コウフゼイ</t>
    </rPh>
    <rPh sb="169" eb="171">
      <t>ソチ</t>
    </rPh>
    <rPh sb="174" eb="176">
      <t>チホウ</t>
    </rPh>
    <rPh sb="176" eb="177">
      <t>サイ</t>
    </rPh>
    <rPh sb="178" eb="181">
      <t>ユウセンテキ</t>
    </rPh>
    <rPh sb="182" eb="184">
      <t>カツヨウ</t>
    </rPh>
    <rPh sb="189" eb="191">
      <t>ヒリツ</t>
    </rPh>
    <rPh sb="192" eb="194">
      <t>テキセイ</t>
    </rPh>
    <rPh sb="195" eb="197">
      <t>ハンイ</t>
    </rPh>
    <rPh sb="198" eb="200">
      <t>スイイ</t>
    </rPh>
    <rPh sb="203" eb="205">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</si>
</sst>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287914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328542</c:v>
                </c:pt>
                <c:pt idx="1">
                  <c:v>549903</c:v>
                </c:pt>
                <c:pt idx="2">
                  <c:v>512760</c:v>
                </c:pt>
                <c:pt idx="3">
                  <c:v>751192</c:v>
                </c:pt>
                <c:pt idx="4">
                  <c:v>750366</c:v>
                </c:pt>
              </c:numCache>
            </c:numRef>
          </c:val>
          <c:smooth val="0"/>
        </c:ser>
        <c:dLbls>
          <c:showLegendKey val="0"/>
          <c:showVal val="0"/>
          <c:showCatName val="0"/>
          <c:showSerName val="0"/>
          <c:showPercent val="0"/>
          <c:showBubbleSize val="0"/>
        </c:dLbls>
        <c:marker val="1"/>
        <c:smooth val="0"/>
        <c:axId val="108225280"/>
        <c:axId val="108226816"/>
      </c:lineChart>
      <c:catAx>
        <c:axId val="10822528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226816"/>
        <c:crosses val="autoZero"/>
        <c:auto val="1"/>
        <c:lblAlgn val="ctr"/>
        <c:lblOffset val="100"/>
        <c:tickLblSkip val="1"/>
        <c:tickMarkSkip val="1"/>
        <c:noMultiLvlLbl val="0"/>
      </c:catAx>
      <c:valAx>
        <c:axId val="108226816"/>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822528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15.95</c:v>
                </c:pt>
                <c:pt idx="1">
                  <c:v>13.08</c:v>
                </c:pt>
                <c:pt idx="2">
                  <c:v>5.83</c:v>
                </c:pt>
                <c:pt idx="3">
                  <c:v>10.16</c:v>
                </c:pt>
                <c:pt idx="4">
                  <c:v>8.7899999999999991</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75.709999999999994</c:v>
                </c:pt>
                <c:pt idx="1">
                  <c:v>61.24</c:v>
                </c:pt>
                <c:pt idx="2">
                  <c:v>72.040000000000006</c:v>
                </c:pt>
                <c:pt idx="3">
                  <c:v>85.4</c:v>
                </c:pt>
                <c:pt idx="4">
                  <c:v>89.79</c:v>
                </c:pt>
              </c:numCache>
            </c:numRef>
          </c:val>
        </c:ser>
        <c:dLbls>
          <c:showLegendKey val="0"/>
          <c:showVal val="0"/>
          <c:showCatName val="0"/>
          <c:showSerName val="0"/>
          <c:showPercent val="0"/>
          <c:showBubbleSize val="0"/>
        </c:dLbls>
        <c:gapWidth val="250"/>
        <c:overlap val="100"/>
        <c:axId val="119140352"/>
        <c:axId val="1191422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17.84</c:v>
                </c:pt>
                <c:pt idx="1">
                  <c:v>10.49</c:v>
                </c:pt>
                <c:pt idx="2">
                  <c:v>4.43</c:v>
                </c:pt>
                <c:pt idx="3">
                  <c:v>9.64</c:v>
                </c:pt>
                <c:pt idx="4">
                  <c:v>-1.23</c:v>
                </c:pt>
              </c:numCache>
            </c:numRef>
          </c:val>
          <c:smooth val="0"/>
        </c:ser>
        <c:dLbls>
          <c:showLegendKey val="0"/>
          <c:showVal val="0"/>
          <c:showCatName val="0"/>
          <c:showSerName val="0"/>
          <c:showPercent val="0"/>
          <c:showBubbleSize val="0"/>
        </c:dLbls>
        <c:marker val="1"/>
        <c:smooth val="0"/>
        <c:axId val="119140352"/>
        <c:axId val="119142272"/>
      </c:lineChart>
      <c:catAx>
        <c:axId val="1191403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9142272"/>
        <c:crosses val="autoZero"/>
        <c:auto val="1"/>
        <c:lblAlgn val="ctr"/>
        <c:lblOffset val="100"/>
        <c:tickLblSkip val="1"/>
        <c:tickMarkSkip val="1"/>
        <c:noMultiLvlLbl val="0"/>
      </c:catAx>
      <c:valAx>
        <c:axId val="1191422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1403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4"/>
          <c:order val="4"/>
          <c:tx>
            <c:strRef>
              <c:f>データシート!$A$31</c:f>
              <c:strCache>
                <c:ptCount val="1"/>
                <c:pt idx="0">
                  <c:v>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c:v>
                </c:pt>
                <c:pt idx="2">
                  <c:v>#N/A</c:v>
                </c:pt>
                <c:pt idx="3">
                  <c:v>0</c:v>
                </c:pt>
                <c:pt idx="4">
                  <c:v>#N/A</c:v>
                </c:pt>
                <c:pt idx="5">
                  <c:v>0</c:v>
                </c:pt>
                <c:pt idx="6">
                  <c:v>1.5</c:v>
                </c:pt>
                <c:pt idx="7">
                  <c:v>#N/A</c:v>
                </c:pt>
                <c:pt idx="8">
                  <c:v>#N/A</c:v>
                </c:pt>
                <c:pt idx="9">
                  <c:v>0</c:v>
                </c:pt>
              </c:numCache>
            </c:numRef>
          </c:val>
        </c:ser>
        <c:ser>
          <c:idx val="5"/>
          <c:order val="5"/>
          <c:tx>
            <c:strRef>
              <c:f>データシート!$A$32</c:f>
              <c:strCache>
                <c:ptCount val="1"/>
                <c:pt idx="0">
                  <c:v>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0.14000000000000001</c:v>
                </c:pt>
                <c:pt idx="2">
                  <c:v>#N/A</c:v>
                </c:pt>
                <c:pt idx="3">
                  <c:v>0.06</c:v>
                </c:pt>
                <c:pt idx="4">
                  <c:v>#N/A</c:v>
                </c:pt>
                <c:pt idx="5">
                  <c:v>0.12</c:v>
                </c:pt>
                <c:pt idx="6">
                  <c:v>#N/A</c:v>
                </c:pt>
                <c:pt idx="7">
                  <c:v>0.17</c:v>
                </c:pt>
                <c:pt idx="8">
                  <c:v>#N/A</c:v>
                </c:pt>
                <c:pt idx="9">
                  <c:v>0.18</c:v>
                </c:pt>
              </c:numCache>
            </c:numRef>
          </c:val>
        </c:ser>
        <c:ser>
          <c:idx val="6"/>
          <c:order val="6"/>
          <c:tx>
            <c:strRef>
              <c:f>データシート!$A$33</c:f>
              <c:strCache>
                <c:ptCount val="1"/>
                <c:pt idx="0">
                  <c:v>観光施設事業特別会計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0.7</c:v>
                </c:pt>
                <c:pt idx="2">
                  <c:v>#N/A</c:v>
                </c:pt>
                <c:pt idx="3">
                  <c:v>0.56000000000000005</c:v>
                </c:pt>
                <c:pt idx="4">
                  <c:v>#N/A</c:v>
                </c:pt>
                <c:pt idx="5">
                  <c:v>0.3</c:v>
                </c:pt>
                <c:pt idx="6">
                  <c:v>#N/A</c:v>
                </c:pt>
                <c:pt idx="7">
                  <c:v>0.31</c:v>
                </c:pt>
                <c:pt idx="8">
                  <c:v>#N/A</c:v>
                </c:pt>
                <c:pt idx="9">
                  <c:v>0.27</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0.26</c:v>
                </c:pt>
                <c:pt idx="2">
                  <c:v>#N/A</c:v>
                </c:pt>
                <c:pt idx="3">
                  <c:v>0.17</c:v>
                </c:pt>
                <c:pt idx="4">
                  <c:v>#N/A</c:v>
                </c:pt>
                <c:pt idx="5">
                  <c:v>0.15</c:v>
                </c:pt>
                <c:pt idx="6">
                  <c:v>#N/A</c:v>
                </c:pt>
                <c:pt idx="7">
                  <c:v>0.16</c:v>
                </c:pt>
                <c:pt idx="8">
                  <c:v>#N/A</c:v>
                </c:pt>
                <c:pt idx="9">
                  <c:v>0.3</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0.66</c:v>
                </c:pt>
                <c:pt idx="2">
                  <c:v>#N/A</c:v>
                </c:pt>
                <c:pt idx="3">
                  <c:v>0.46</c:v>
                </c:pt>
                <c:pt idx="4">
                  <c:v>#N/A</c:v>
                </c:pt>
                <c:pt idx="5">
                  <c:v>0.05</c:v>
                </c:pt>
                <c:pt idx="6">
                  <c:v>#N/A</c:v>
                </c:pt>
                <c:pt idx="7">
                  <c:v>0</c:v>
                </c:pt>
                <c:pt idx="8">
                  <c:v>#N/A</c:v>
                </c:pt>
                <c:pt idx="9">
                  <c:v>1.2</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15.95</c:v>
                </c:pt>
                <c:pt idx="2">
                  <c:v>#N/A</c:v>
                </c:pt>
                <c:pt idx="3">
                  <c:v>13.07</c:v>
                </c:pt>
                <c:pt idx="4">
                  <c:v>#N/A</c:v>
                </c:pt>
                <c:pt idx="5">
                  <c:v>5.83</c:v>
                </c:pt>
                <c:pt idx="6">
                  <c:v>#N/A</c:v>
                </c:pt>
                <c:pt idx="7">
                  <c:v>11.66</c:v>
                </c:pt>
                <c:pt idx="8">
                  <c:v>#N/A</c:v>
                </c:pt>
                <c:pt idx="9">
                  <c:v>8.7899999999999991</c:v>
                </c:pt>
              </c:numCache>
            </c:numRef>
          </c:val>
        </c:ser>
        <c:dLbls>
          <c:showLegendKey val="0"/>
          <c:showVal val="0"/>
          <c:showCatName val="0"/>
          <c:showSerName val="0"/>
          <c:showPercent val="0"/>
          <c:showBubbleSize val="0"/>
        </c:dLbls>
        <c:gapWidth val="150"/>
        <c:overlap val="100"/>
        <c:axId val="119227904"/>
        <c:axId val="119229440"/>
      </c:barChart>
      <c:catAx>
        <c:axId val="119227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9229440"/>
        <c:crosses val="autoZero"/>
        <c:auto val="1"/>
        <c:lblAlgn val="ctr"/>
        <c:lblOffset val="100"/>
        <c:tickLblSkip val="1"/>
        <c:tickMarkSkip val="1"/>
        <c:noMultiLvlLbl val="0"/>
      </c:catAx>
      <c:valAx>
        <c:axId val="119229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92279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174</c:v>
                </c:pt>
                <c:pt idx="5">
                  <c:v>145</c:v>
                </c:pt>
                <c:pt idx="8">
                  <c:v>145</c:v>
                </c:pt>
                <c:pt idx="11">
                  <c:v>137</c:v>
                </c:pt>
                <c:pt idx="14">
                  <c:v>132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83</c:v>
                </c:pt>
                <c:pt idx="3">
                  <c:v>58</c:v>
                </c:pt>
                <c:pt idx="6">
                  <c:v>56</c:v>
                </c:pt>
                <c:pt idx="9">
                  <c:v>44</c:v>
                </c:pt>
                <c:pt idx="12">
                  <c:v>17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122</c:v>
                </c:pt>
                <c:pt idx="3">
                  <c:v>91</c:v>
                </c:pt>
                <c:pt idx="6">
                  <c:v>77</c:v>
                </c:pt>
                <c:pt idx="9">
                  <c:v>70</c:v>
                </c:pt>
                <c:pt idx="12">
                  <c:v>82</c:v>
                </c:pt>
              </c:numCache>
            </c:numRef>
          </c:val>
        </c:ser>
        <c:dLbls>
          <c:showLegendKey val="0"/>
          <c:showVal val="0"/>
          <c:showCatName val="0"/>
          <c:showSerName val="0"/>
          <c:showPercent val="0"/>
          <c:showBubbleSize val="0"/>
        </c:dLbls>
        <c:gapWidth val="100"/>
        <c:overlap val="100"/>
        <c:axId val="107705472"/>
        <c:axId val="10770739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31</c:v>
                </c:pt>
                <c:pt idx="2">
                  <c:v>#N/A</c:v>
                </c:pt>
                <c:pt idx="3">
                  <c:v>#N/A</c:v>
                </c:pt>
                <c:pt idx="4">
                  <c:v>4</c:v>
                </c:pt>
                <c:pt idx="5">
                  <c:v>#N/A</c:v>
                </c:pt>
                <c:pt idx="6">
                  <c:v>#N/A</c:v>
                </c:pt>
                <c:pt idx="7">
                  <c:v>-12</c:v>
                </c:pt>
                <c:pt idx="8">
                  <c:v>#N/A</c:v>
                </c:pt>
                <c:pt idx="9">
                  <c:v>#N/A</c:v>
                </c:pt>
                <c:pt idx="10">
                  <c:v>-23</c:v>
                </c:pt>
                <c:pt idx="11">
                  <c:v>#N/A</c:v>
                </c:pt>
                <c:pt idx="12">
                  <c:v>#N/A</c:v>
                </c:pt>
                <c:pt idx="13">
                  <c:v>-33</c:v>
                </c:pt>
                <c:pt idx="14">
                  <c:v>#N/A</c:v>
                </c:pt>
              </c:numCache>
            </c:numRef>
          </c:val>
          <c:smooth val="0"/>
        </c:ser>
        <c:dLbls>
          <c:showLegendKey val="0"/>
          <c:showVal val="0"/>
          <c:showCatName val="0"/>
          <c:showSerName val="0"/>
          <c:showPercent val="0"/>
          <c:showBubbleSize val="0"/>
        </c:dLbls>
        <c:marker val="1"/>
        <c:smooth val="0"/>
        <c:axId val="107705472"/>
        <c:axId val="107707392"/>
      </c:lineChart>
      <c:catAx>
        <c:axId val="1077054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707392"/>
        <c:crosses val="autoZero"/>
        <c:auto val="1"/>
        <c:lblAlgn val="ctr"/>
        <c:lblOffset val="100"/>
        <c:tickLblSkip val="1"/>
        <c:tickMarkSkip val="1"/>
        <c:noMultiLvlLbl val="0"/>
      </c:catAx>
      <c:valAx>
        <c:axId val="1077073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7054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1363</c:v>
                </c:pt>
                <c:pt idx="5">
                  <c:v>1483</c:v>
                </c:pt>
                <c:pt idx="8">
                  <c:v>1686</c:v>
                </c:pt>
                <c:pt idx="11">
                  <c:v>1719</c:v>
                </c:pt>
                <c:pt idx="14">
                  <c:v>2184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7</c:v>
                </c:pt>
                <c:pt idx="5">
                  <c:v>5</c:v>
                </c:pt>
                <c:pt idx="8">
                  <c:v>3</c:v>
                </c:pt>
                <c:pt idx="11">
                  <c:v>2</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3707</c:v>
                </c:pt>
                <c:pt idx="5">
                  <c:v>4117</c:v>
                </c:pt>
                <c:pt idx="8">
                  <c:v>4204</c:v>
                </c:pt>
                <c:pt idx="11">
                  <c:v>4261</c:v>
                </c:pt>
                <c:pt idx="14">
                  <c:v>4907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183</c:v>
                </c:pt>
                <c:pt idx="3">
                  <c:v>164</c:v>
                </c:pt>
                <c:pt idx="6">
                  <c:v>109</c:v>
                </c:pt>
                <c:pt idx="9">
                  <c:v>266</c:v>
                </c:pt>
                <c:pt idx="12">
                  <c:v>43</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366</c:v>
                </c:pt>
                <c:pt idx="3">
                  <c:v>305</c:v>
                </c:pt>
                <c:pt idx="6">
                  <c:v>275</c:v>
                </c:pt>
                <c:pt idx="9">
                  <c:v>250</c:v>
                </c:pt>
                <c:pt idx="12">
                  <c:v>207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1155</c:v>
                </c:pt>
                <c:pt idx="3">
                  <c:v>1328</c:v>
                </c:pt>
                <c:pt idx="6">
                  <c:v>1469</c:v>
                </c:pt>
                <c:pt idx="9">
                  <c:v>1721</c:v>
                </c:pt>
                <c:pt idx="12">
                  <c:v>2110</c:v>
                </c:pt>
              </c:numCache>
            </c:numRef>
          </c:val>
        </c:ser>
        <c:dLbls>
          <c:showLegendKey val="0"/>
          <c:showVal val="0"/>
          <c:showCatName val="0"/>
          <c:showSerName val="0"/>
          <c:showPercent val="0"/>
          <c:showBubbleSize val="0"/>
        </c:dLbls>
        <c:gapWidth val="100"/>
        <c:overlap val="100"/>
        <c:axId val="125504512"/>
        <c:axId val="1255066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125504512"/>
        <c:axId val="125506688"/>
      </c:lineChart>
      <c:catAx>
        <c:axId val="1255045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5506688"/>
        <c:crosses val="autoZero"/>
        <c:auto val="1"/>
        <c:lblAlgn val="ctr"/>
        <c:lblOffset val="100"/>
        <c:tickLblSkip val="1"/>
        <c:tickMarkSkip val="1"/>
        <c:noMultiLvlLbl val="0"/>
      </c:catAx>
      <c:valAx>
        <c:axId val="125506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5045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{30BA926E-A9B7-483A-94C4-3A02D0BB24DD}</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{91DABB19-9EBD-40F8-940F-4BD917EF3E9E}</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{8E4684C1-66B6-4F4E-BCEB-86409B2B4135}</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{92D8D3F2-71AD-47AA-B42D-1EB15F4556BA}</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{5003B6D8-C4EE-4C8F-A8FB-C9EE6100FD5D}</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{FEA7C656-864D-4A8E-9282-680FAF87905F}</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{EBA0D74B-42EC-4A57-B034-F6B96A1638F2}</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{75B77376-1DBD-4B4F-AA14-3521DE4930BA}</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{93580562-F43B-4E43-9274-3E1AC2D72810}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{36393C4F-1413-4328-99D2-D1038A9AC87F}</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5765760"/>
        <c:axId val="125113088"/>
      </c:scatterChart>
      <c:valAx>
        <c:axId val="57657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113088"/>
        <c:crosses val="autoZero"/>
        <c:crossBetween val="midCat"/>
      </c:valAx>
      <c:valAx>
        <c:axId val="12511308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7657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{8286E384-656A-4CEF-805C-E5AA03945451}</c15:txfldGUID>
                      <c15:f>公会計指標分析・財政指標組合せ分析表!$K$72</c15:f>
                      <c15:dlblFieldTableCache>
                        <c:ptCount val="1"/>
                        <c:pt idx="0">
                          <c:v>H23</c:v>
                        </c:pt>
                      </c15:dlblFieldTableCache>
                    </c15:dlblFTEntry>
                  </c15:dlblFieldTable>
                  <c15:showDataLabelsRange val="0"/>
                </c:ext>
              </c:extLst>
            </c:dLbl>
            <c:dLbl>
              <c:idx val="1"/>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{D437FDC0-4EE4-48E7-B9EA-DF49985B214E}</c15:txfldGUID>
                      <c15:f>公会計指標分析・財政指標組合せ分析表!$L$72</c15:f>
                      <c15:dlblFieldTableCache>
                        <c:ptCount val="1"/>
                        <c:pt idx="0">
                          <c:v>H24</c:v>
                        </c:pt>
                      </c15:dlblFieldTableCache>
                    </c15:dlblFTEntry>
                  </c15:dlblFieldTable>
                  <c15:showDataLabelsRange val="0"/>
                </c:ext>
              </c:extLst>
            </c:dLbl>
            <c:dLbl>
              <c:idx val="2"/>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{38C03560-8856-440C-B203-76F00C0B08A7}</c15:txfldGUID>
                      <c15:f>公会計指標分析・財政指標組合せ分析表!$M$72</c15:f>
                      <c15:dlblFieldTableCache>
                        <c:ptCount val="1"/>
                        <c:pt idx="0">
                          <c:v>H25</c:v>
                        </c:pt>
                      </c15:dlblFieldTableCache>
                    </c15:dlblFTEntry>
                  </c15:dlblFieldTable>
                  <c15:showDataLabelsRange val="0"/>
                </c:ext>
              </c:extLst>
            </c:dLbl>
            <c:dLbl>
              <c:idx val="3"/>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{65C457D9-8D0A-44AE-AD4B-CB7C5390EE26}</c15:txfldGUID>
                      <c15:f>公会計指標分析・財政指標組合せ分析表!$N$72</c15:f>
                      <c15:dlblFieldTableCache>
                        <c:ptCount val="1"/>
                        <c:pt idx="0">
                          <c:v>H26</c:v>
                        </c:pt>
                      </c15:dlblFieldTableCache>
                    </c15:dlblFTEntry>
                  </c15:dlblFieldTable>
                  <c15:showDataLabelsRange val="0"/>
                </c:ext>
              </c:extLst>
            </c:dLbl>
            <c:dLbl>
              <c:idx val="4"/>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{68C601B2-36A6-4406-9DC5-C326F086D9F2}</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7.4</c:v>
                </c:pt>
                <c:pt idx="1">
                  <c:v>4</c:v>
                </c:pt>
                <c:pt idx="2">
                  <c:v>1.1000000000000001</c:v>
                </c:pt>
                <c:pt idx="3">
                  <c:v>-1.2</c:v>
                </c:pt>
                <c:pt idx="4">
                  <c:v>-2.5</c:v>
                </c:pt>
              </c:numCache>
            </c:numRef>
          </c:xVal>
          <c:yVal>
            <c:numRef>
              <c:f>公会計指標分析・財政指標組合せ分析表!$K$73:$O$73</c:f>
              <c:numCache>
                <c:formatCode>#,##0.0;"▲ "#,##0.0</c:formatCode>
                <c:ptCount val="5"/>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{34C73BA3-A82E-449D-8FB7-9022A08D97DD}</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{36FB6570-5C7C-4E3B-AD09-2656FB66030E}</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{6AE6F1DB-7C54-4005-BC6F-76864F752B69}</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{3BFD60B7-F381-4893-9B59-7D441D30D80D}</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{20C4715E-42F0-4E2F-A724-616B77452828}</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10.8</c:v>
                </c:pt>
                <c:pt idx="1">
                  <c:v>9.6999999999999993</c:v>
                </c:pt>
                <c:pt idx="2">
                  <c:v>8.6</c:v>
                </c:pt>
                <c:pt idx="3">
                  <c:v>7.7</c:v>
                </c:pt>
                <c:pt idx="4">
                  <c:v>6.4</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125159296"/>
        <c:axId val="125247488"/>
      </c:scatterChart>
      <c:valAx>
        <c:axId val="125159296"/>
        <c:scaling>
          <c:orientation val="minMax"/>
          <c:max val="11.2"/>
          <c:min val="6.1"/>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5247488"/>
        <c:crosses val="autoZero"/>
        <c:crossBetween val="midCat"/>
      </c:valAx>
      <c:valAx>
        <c:axId val="12524748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15929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元利償還金については、過疎債の償還開始により増加している。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公営企業債の元利償還金に対する繰出金については、観光施設事業及び下水道事業の償還が終了し減少した。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算入公債費等については、特定財源の減少、算入公債費が増加したこと等による。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過疎債及び緊急防災・減災事業債の発行により現在高が増加した。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観光施設事業及び下水道事業の償還終了により繰入見込み額が減少した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財政調整基金及び特定目的金への積立により充当可能基金が増加した。</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6" name="正方形/長方形 15"/>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588
586
390.46
1,957,698
1,861,367
90,474
1,029,175
2,109,533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4" name="正方形/長方形 23"/>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3</xdr:row>
      <xdr:rowOff>79375</xdr:rowOff>
    </xdr:to>
    <xdr:sp macro="" textlink="">
      <xdr:nvSpPr>
        <xdr:cNvPr id="25" name="角丸四角形 24"/>
        <xdr:cNvSpPr/>
      </xdr:nvSpPr>
      <xdr:spPr>
        <a:xfrm>
          <a:off x="10693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6" name="正方形/長方形 25"/>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333375</xdr:colOff>
      <xdr:row>2</xdr:row>
      <xdr:rowOff>136525</xdr:rowOff>
    </xdr:from>
    <xdr:to>
      <xdr:col>8</xdr:col>
      <xdr:colOff>434975</xdr:colOff>
      <xdr:row>2</xdr:row>
      <xdr:rowOff>238125</xdr:rowOff>
    </xdr:to>
    <xdr:sp macro="" textlink="">
      <xdr:nvSpPr>
        <xdr:cNvPr id="27" name="フローチャート : 判断 26"/>
        <xdr:cNvSpPr/>
      </xdr:nvSpPr>
      <xdr:spPr>
        <a:xfrm>
          <a:off x="10829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1" name="テキスト ボックス 30"/>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2" name="正方形/長方形 41"/>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4" name="テキスト ボックス 43"/>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9" name="正方形/長方形 4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50" name="正方形/長方形 4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1" name="正方形/長方形 5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2" name="正方形/長方形 5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588
586
390.46
1,957,698
1,861,367
90,474
1,029,175
2,109,533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588
586
390.46
1,957,698
1,861,367
90,474
1,029,175
2,109,533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588
586
390.46
1,957,698
1,861,367
90,474
1,029,175
2,109,533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[0.36]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歳入については、主要財源の固定資産税（主に大規模償却資産）が毎年減少している。一方で、歳出は防災対策や過疎対策などの行背需要が増加しており、公債費が増加傾向にあることから、財政力指数は今後も低下が予想され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127423</xdr:rowOff>
    </xdr:from>
    <xdr:to>
      <xdr:col>7</xdr:col>
      <xdr:colOff>152400</xdr:colOff>
      <xdr:row>43</xdr:row>
      <xdr:rowOff>135467</xdr:rowOff>
    </xdr:to>
    <xdr:cxnSp macro="">
      <xdr:nvCxnSpPr>
        <xdr:cNvPr id="67" name="直線コネクタ 66"/>
        <xdr:cNvCxnSpPr/>
      </xdr:nvCxnSpPr>
      <xdr:spPr>
        <a:xfrm flipV="1">
          <a:off x="4114800" y="749977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113047</xdr:rowOff>
    </xdr:from>
    <xdr:ext cx="762000" cy="259045"/>
    <xdr:sp macro="" textlink="">
      <xdr:nvSpPr>
        <xdr:cNvPr id="68" name="財政力平均値テキスト"/>
        <xdr:cNvSpPr txBox="1"/>
      </xdr:nvSpPr>
      <xdr:spPr>
        <a:xfrm>
          <a:off x="5041900" y="7485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103294</xdr:rowOff>
    </xdr:from>
    <xdr:to>
      <xdr:col>6</xdr:col>
      <xdr:colOff>0</xdr:colOff>
      <xdr:row>43</xdr:row>
      <xdr:rowOff>135467</xdr:rowOff>
    </xdr:to>
    <xdr:cxnSp macro="">
      <xdr:nvCxnSpPr>
        <xdr:cNvPr id="70" name="直線コネクタ 69"/>
        <xdr:cNvCxnSpPr/>
      </xdr:nvCxnSpPr>
      <xdr:spPr>
        <a:xfrm>
          <a:off x="3225800" y="747564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88071</xdr:rowOff>
    </xdr:from>
    <xdr:ext cx="736600" cy="259045"/>
    <xdr:sp macro="" textlink="">
      <xdr:nvSpPr>
        <xdr:cNvPr id="72" name="テキスト ボックス 71"/>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55033</xdr:rowOff>
    </xdr:from>
    <xdr:to>
      <xdr:col>4</xdr:col>
      <xdr:colOff>482600</xdr:colOff>
      <xdr:row>43</xdr:row>
      <xdr:rowOff>103294</xdr:rowOff>
    </xdr:to>
    <xdr:cxnSp macro="">
      <xdr:nvCxnSpPr>
        <xdr:cNvPr id="73" name="直線コネクタ 72"/>
        <xdr:cNvCxnSpPr/>
      </xdr:nvCxnSpPr>
      <xdr:spPr>
        <a:xfrm>
          <a:off x="2336800" y="7427383"/>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71983</xdr:rowOff>
    </xdr:from>
    <xdr:ext cx="762000" cy="259045"/>
    <xdr:sp macro="" textlink="">
      <xdr:nvSpPr>
        <xdr:cNvPr id="75" name="テキスト ボックス 74"/>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170180</xdr:rowOff>
    </xdr:from>
    <xdr:to>
      <xdr:col>3</xdr:col>
      <xdr:colOff>279400</xdr:colOff>
      <xdr:row>43</xdr:row>
      <xdr:rowOff>55033</xdr:rowOff>
    </xdr:to>
    <xdr:cxnSp macro="">
      <xdr:nvCxnSpPr>
        <xdr:cNvPr id="76" name="直線コネクタ 75"/>
        <xdr:cNvCxnSpPr/>
      </xdr:nvCxnSpPr>
      <xdr:spPr>
        <a:xfrm>
          <a:off x="1447800" y="737108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78" name="テキスト ボックス 77"/>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71983</xdr:rowOff>
    </xdr:from>
    <xdr:ext cx="762000" cy="259045"/>
    <xdr:sp macro="" textlink="">
      <xdr:nvSpPr>
        <xdr:cNvPr id="80" name="テキスト ボックス 79"/>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43</xdr:row>
      <xdr:rowOff>76623</xdr:rowOff>
    </xdr:from>
    <xdr:to>
      <xdr:col>7</xdr:col>
      <xdr:colOff>203200</xdr:colOff>
      <xdr:row>44</xdr:row>
      <xdr:rowOff>6773</xdr:rowOff>
    </xdr:to>
    <xdr:sp macro="" textlink="">
      <xdr:nvSpPr>
        <xdr:cNvPr id="86" name="円/楕円 85"/>
        <xdr:cNvSpPr/>
      </xdr:nvSpPr>
      <xdr:spPr>
        <a:xfrm>
          <a:off x="49022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93150</xdr:rowOff>
    </xdr:from>
    <xdr:ext cx="762000" cy="259045"/>
    <xdr:sp macro="" textlink="">
      <xdr:nvSpPr>
        <xdr:cNvPr id="87" name="財政力該当値テキスト"/>
        <xdr:cNvSpPr txBox="1"/>
      </xdr:nvSpPr>
      <xdr:spPr>
        <a:xfrm>
          <a:off x="5041900" y="729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0.36</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84667</xdr:rowOff>
    </xdr:from>
    <xdr:to>
      <xdr:col>6</xdr:col>
      <xdr:colOff>50800</xdr:colOff>
      <xdr:row>44</xdr:row>
      <xdr:rowOff>14817</xdr:rowOff>
    </xdr:to>
    <xdr:sp macro="" textlink="">
      <xdr:nvSpPr>
        <xdr:cNvPr id="88" name="円/楕円 87"/>
        <xdr:cNvSpPr/>
      </xdr:nvSpPr>
      <xdr:spPr>
        <a:xfrm>
          <a:off x="4064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24994</xdr:rowOff>
    </xdr:from>
    <xdr:ext cx="736600" cy="259045"/>
    <xdr:sp macro="" textlink="">
      <xdr:nvSpPr>
        <xdr:cNvPr id="89" name="テキスト ボックス 88"/>
        <xdr:cNvSpPr txBox="1"/>
      </xdr:nvSpPr>
      <xdr:spPr>
        <a:xfrm>
          <a:off x="3733800" y="722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52494</xdr:rowOff>
    </xdr:from>
    <xdr:to>
      <xdr:col>4</xdr:col>
      <xdr:colOff>533400</xdr:colOff>
      <xdr:row>43</xdr:row>
      <xdr:rowOff>154094</xdr:rowOff>
    </xdr:to>
    <xdr:sp macro="" textlink="">
      <xdr:nvSpPr>
        <xdr:cNvPr id="90" name="円/楕円 89"/>
        <xdr:cNvSpPr/>
      </xdr:nvSpPr>
      <xdr:spPr>
        <a:xfrm>
          <a:off x="3175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164271</xdr:rowOff>
    </xdr:from>
    <xdr:ext cx="762000" cy="259045"/>
    <xdr:sp macro="" textlink="">
      <xdr:nvSpPr>
        <xdr:cNvPr id="91" name="テキスト ボックス 90"/>
        <xdr:cNvSpPr txBox="1"/>
      </xdr:nvSpPr>
      <xdr:spPr>
        <a:xfrm>
          <a:off x="2844800" y="7193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4233</xdr:rowOff>
    </xdr:from>
    <xdr:to>
      <xdr:col>3</xdr:col>
      <xdr:colOff>330200</xdr:colOff>
      <xdr:row>43</xdr:row>
      <xdr:rowOff>105833</xdr:rowOff>
    </xdr:to>
    <xdr:sp macro="" textlink="">
      <xdr:nvSpPr>
        <xdr:cNvPr id="92" name="円/楕円 91"/>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116010</xdr:rowOff>
    </xdr:from>
    <xdr:ext cx="762000" cy="259045"/>
    <xdr:sp macro="" textlink="">
      <xdr:nvSpPr>
        <xdr:cNvPr id="93" name="テキスト ボックス 92"/>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0.45</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119380</xdr:rowOff>
    </xdr:from>
    <xdr:to>
      <xdr:col>2</xdr:col>
      <xdr:colOff>127000</xdr:colOff>
      <xdr:row>43</xdr:row>
      <xdr:rowOff>49530</xdr:rowOff>
    </xdr:to>
    <xdr:sp macro="" textlink="">
      <xdr:nvSpPr>
        <xdr:cNvPr id="94" name="円/楕円 93"/>
        <xdr:cNvSpPr/>
      </xdr:nvSpPr>
      <xdr:spPr>
        <a:xfrm>
          <a:off x="1397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59707</xdr:rowOff>
    </xdr:from>
    <xdr:ext cx="762000" cy="259045"/>
    <xdr:sp macro="" textlink="">
      <xdr:nvSpPr>
        <xdr:cNvPr id="95" name="テキスト ボックス 94"/>
        <xdr:cNvSpPr txBox="1"/>
      </xdr:nvSpPr>
      <xdr:spPr>
        <a:xfrm>
          <a:off x="1066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[70.5%]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全国平均</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県平均、類似団体と比較して</a:t>
          </a:r>
          <a:r>
            <a:rPr kumimoji="1" lang="ja-JP" altLang="en-US" sz="1200">
              <a:solidFill>
                <a:schemeClr val="dk1"/>
              </a:solidFill>
              <a:effectLst/>
              <a:latin typeface="+mn-lt"/>
              <a:ea typeface="+mn-ea"/>
              <a:cs typeface="+mn-cs"/>
            </a:rPr>
            <a:t>、低い水準となっている。近年、普通交付税の一時的な増収等により、比率の改善が見られたが、</a:t>
          </a:r>
          <a:r>
            <a:rPr kumimoji="1" lang="en-US" altLang="ja-JP" sz="1200">
              <a:solidFill>
                <a:schemeClr val="dk1"/>
              </a:solidFill>
              <a:effectLst/>
              <a:latin typeface="+mn-lt"/>
              <a:ea typeface="+mn-ea"/>
              <a:cs typeface="+mn-cs"/>
            </a:rPr>
            <a:t>H25</a:t>
          </a:r>
          <a:r>
            <a:rPr kumimoji="1" lang="ja-JP" altLang="en-US" sz="1200">
              <a:solidFill>
                <a:schemeClr val="dk1"/>
              </a:solidFill>
              <a:effectLst/>
              <a:latin typeface="+mn-lt"/>
              <a:ea typeface="+mn-ea"/>
              <a:cs typeface="+mn-cs"/>
            </a:rPr>
            <a:t>以降、特別枠の減少に伴い徐々に上昇してきている。消費増税の先送りに伴い、その財源でもある普通交付税等の減少が避けられない状況の中、人件費や公債費など経常経費の圧縮に努めていく必要がある。</a:t>
          </a:r>
          <a:endParaRPr kumimoji="1" lang="en-US" altLang="ja-JP" sz="1200">
            <a:solidFill>
              <a:schemeClr val="dk1"/>
            </a:solidFill>
            <a:effectLst/>
            <a:latin typeface="+mn-lt"/>
            <a:ea typeface="+mn-ea"/>
            <a:cs typeface="+mn-cs"/>
          </a:endParaRPr>
        </a:p>
        <a:p>
          <a:endParaRPr kumimoji="1" lang="ja-JP" altLang="en-US" sz="12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99441</xdr:rowOff>
    </xdr:to>
    <xdr:cxnSp macro="">
      <xdr:nvCxnSpPr>
        <xdr:cNvPr id="123" name="直線コネクタ 122"/>
        <xdr:cNvCxnSpPr/>
      </xdr:nvCxnSpPr>
      <xdr:spPr>
        <a:xfrm flipV="1">
          <a:off x="4953000" y="10075926"/>
          <a:ext cx="0" cy="13392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71518</xdr:rowOff>
    </xdr:from>
    <xdr:ext cx="762000" cy="259045"/>
    <xdr:sp macro="" textlink="">
      <xdr:nvSpPr>
        <xdr:cNvPr id="124" name="財政構造の弾力性最小値テキスト"/>
        <xdr:cNvSpPr txBox="1"/>
      </xdr:nvSpPr>
      <xdr:spPr>
        <a:xfrm>
          <a:off x="5041900" y="1138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66</xdr:row>
      <xdr:rowOff>99441</xdr:rowOff>
    </xdr:from>
    <xdr:to>
      <xdr:col>7</xdr:col>
      <xdr:colOff>241300</xdr:colOff>
      <xdr:row>66</xdr:row>
      <xdr:rowOff>99441</xdr:rowOff>
    </xdr:to>
    <xdr:cxnSp macro="">
      <xdr:nvCxnSpPr>
        <xdr:cNvPr id="125" name="直線コネクタ 124"/>
        <xdr:cNvCxnSpPr/>
      </xdr:nvCxnSpPr>
      <xdr:spPr>
        <a:xfrm>
          <a:off x="4864100" y="1141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6"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7" name="直線コネクタ 126"/>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61</xdr:row>
      <xdr:rowOff>131445</xdr:rowOff>
    </xdr:from>
    <xdr:to>
      <xdr:col>7</xdr:col>
      <xdr:colOff>152400</xdr:colOff>
      <xdr:row>63</xdr:row>
      <xdr:rowOff>5715</xdr:rowOff>
    </xdr:to>
    <xdr:cxnSp macro="">
      <xdr:nvCxnSpPr>
        <xdr:cNvPr id="128" name="直線コネクタ 127"/>
        <xdr:cNvCxnSpPr/>
      </xdr:nvCxnSpPr>
      <xdr:spPr>
        <a:xfrm>
          <a:off x="4114800" y="1058989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139336</xdr:rowOff>
    </xdr:from>
    <xdr:ext cx="762000" cy="259045"/>
    <xdr:sp macro="" textlink="">
      <xdr:nvSpPr>
        <xdr:cNvPr id="129" name="財政構造の弾力性平均値テキスト"/>
        <xdr:cNvSpPr txBox="1"/>
      </xdr:nvSpPr>
      <xdr:spPr>
        <a:xfrm>
          <a:off x="5041900" y="1094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167259</xdr:rowOff>
    </xdr:from>
    <xdr:to>
      <xdr:col>7</xdr:col>
      <xdr:colOff>203200</xdr:colOff>
      <xdr:row>64</xdr:row>
      <xdr:rowOff>97409</xdr:rowOff>
    </xdr:to>
    <xdr:sp macro="" textlink="">
      <xdr:nvSpPr>
        <xdr:cNvPr id="130" name="フローチャート : 判断 129"/>
        <xdr:cNvSpPr/>
      </xdr:nvSpPr>
      <xdr:spPr>
        <a:xfrm>
          <a:off x="49022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60</xdr:row>
      <xdr:rowOff>92964</xdr:rowOff>
    </xdr:from>
    <xdr:to>
      <xdr:col>6</xdr:col>
      <xdr:colOff>0</xdr:colOff>
      <xdr:row>61</xdr:row>
      <xdr:rowOff>131445</xdr:rowOff>
    </xdr:to>
    <xdr:cxnSp macro="">
      <xdr:nvCxnSpPr>
        <xdr:cNvPr id="131" name="直線コネクタ 130"/>
        <xdr:cNvCxnSpPr/>
      </xdr:nvCxnSpPr>
      <xdr:spPr>
        <a:xfrm>
          <a:off x="3225800" y="10379964"/>
          <a:ext cx="889000" cy="20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64</xdr:row>
      <xdr:rowOff>109220</xdr:rowOff>
    </xdr:from>
    <xdr:to>
      <xdr:col>6</xdr:col>
      <xdr:colOff>50800</xdr:colOff>
      <xdr:row>65</xdr:row>
      <xdr:rowOff>39370</xdr:rowOff>
    </xdr:to>
    <xdr:sp macro="" textlink="">
      <xdr:nvSpPr>
        <xdr:cNvPr id="132" name="フローチャート : 判断 131"/>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24147</xdr:rowOff>
    </xdr:from>
    <xdr:ext cx="736600" cy="259045"/>
    <xdr:sp macro="" textlink="">
      <xdr:nvSpPr>
        <xdr:cNvPr id="133" name="テキスト ボックス 132"/>
        <xdr:cNvSpPr txBox="1"/>
      </xdr:nvSpPr>
      <xdr:spPr>
        <a:xfrm>
          <a:off x="3733800" y="11168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92964</xdr:rowOff>
    </xdr:from>
    <xdr:to>
      <xdr:col>4</xdr:col>
      <xdr:colOff>482600</xdr:colOff>
      <xdr:row>60</xdr:row>
      <xdr:rowOff>146050</xdr:rowOff>
    </xdr:to>
    <xdr:cxnSp macro="">
      <xdr:nvCxnSpPr>
        <xdr:cNvPr id="134" name="直線コネクタ 133"/>
        <xdr:cNvCxnSpPr/>
      </xdr:nvCxnSpPr>
      <xdr:spPr>
        <a:xfrm flipV="1">
          <a:off x="2336800" y="10379964"/>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19939</xdr:rowOff>
    </xdr:from>
    <xdr:to>
      <xdr:col>4</xdr:col>
      <xdr:colOff>533400</xdr:colOff>
      <xdr:row>64</xdr:row>
      <xdr:rowOff>121539</xdr:rowOff>
    </xdr:to>
    <xdr:sp macro="" textlink="">
      <xdr:nvSpPr>
        <xdr:cNvPr id="135" name="フローチャート : 判断 134"/>
        <xdr:cNvSpPr/>
      </xdr:nvSpPr>
      <xdr:spPr>
        <a:xfrm>
          <a:off x="3175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106316</xdr:rowOff>
    </xdr:from>
    <xdr:ext cx="762000" cy="259045"/>
    <xdr:sp macro="" textlink="">
      <xdr:nvSpPr>
        <xdr:cNvPr id="136" name="テキスト ボックス 135"/>
        <xdr:cNvSpPr txBox="1"/>
      </xdr:nvSpPr>
      <xdr:spPr>
        <a:xfrm>
          <a:off x="2844800" y="1107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146050</xdr:rowOff>
    </xdr:from>
    <xdr:to>
      <xdr:col>3</xdr:col>
      <xdr:colOff>279400</xdr:colOff>
      <xdr:row>63</xdr:row>
      <xdr:rowOff>68453</xdr:rowOff>
    </xdr:to>
    <xdr:cxnSp macro="">
      <xdr:nvCxnSpPr>
        <xdr:cNvPr id="137" name="直線コネクタ 136"/>
        <xdr:cNvCxnSpPr/>
      </xdr:nvCxnSpPr>
      <xdr:spPr>
        <a:xfrm flipV="1">
          <a:off x="1447800" y="10433050"/>
          <a:ext cx="889000" cy="436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29591</xdr:rowOff>
    </xdr:from>
    <xdr:to>
      <xdr:col>3</xdr:col>
      <xdr:colOff>330200</xdr:colOff>
      <xdr:row>64</xdr:row>
      <xdr:rowOff>131191</xdr:rowOff>
    </xdr:to>
    <xdr:sp macro="" textlink="">
      <xdr:nvSpPr>
        <xdr:cNvPr id="138" name="フローチャート : 判断 137"/>
        <xdr:cNvSpPr/>
      </xdr:nvSpPr>
      <xdr:spPr>
        <a:xfrm>
          <a:off x="2286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115968</xdr:rowOff>
    </xdr:from>
    <xdr:ext cx="762000" cy="259045"/>
    <xdr:sp macro="" textlink="">
      <xdr:nvSpPr>
        <xdr:cNvPr id="139" name="テキスト ボックス 138"/>
        <xdr:cNvSpPr txBox="1"/>
      </xdr:nvSpPr>
      <xdr:spPr>
        <a:xfrm>
          <a:off x="1955800" y="11088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87503</xdr:rowOff>
    </xdr:from>
    <xdr:to>
      <xdr:col>2</xdr:col>
      <xdr:colOff>127000</xdr:colOff>
      <xdr:row>65</xdr:row>
      <xdr:rowOff>17653</xdr:rowOff>
    </xdr:to>
    <xdr:sp macro="" textlink="">
      <xdr:nvSpPr>
        <xdr:cNvPr id="140" name="フローチャート : 判断 139"/>
        <xdr:cNvSpPr/>
      </xdr:nvSpPr>
      <xdr:spPr>
        <a:xfrm>
          <a:off x="1397000" y="11060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2430</xdr:rowOff>
    </xdr:from>
    <xdr:ext cx="762000" cy="259045"/>
    <xdr:sp macro="" textlink="">
      <xdr:nvSpPr>
        <xdr:cNvPr id="141" name="テキスト ボックス 140"/>
        <xdr:cNvSpPr txBox="1"/>
      </xdr:nvSpPr>
      <xdr:spPr>
        <a:xfrm>
          <a:off x="1066800" y="11146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126365</xdr:rowOff>
    </xdr:from>
    <xdr:to>
      <xdr:col>7</xdr:col>
      <xdr:colOff>203200</xdr:colOff>
      <xdr:row>63</xdr:row>
      <xdr:rowOff>56515</xdr:rowOff>
    </xdr:to>
    <xdr:sp macro="" textlink="">
      <xdr:nvSpPr>
        <xdr:cNvPr id="147" name="円/楕円 146"/>
        <xdr:cNvSpPr/>
      </xdr:nvSpPr>
      <xdr:spPr>
        <a:xfrm>
          <a:off x="49022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61</xdr:row>
      <xdr:rowOff>142892</xdr:rowOff>
    </xdr:from>
    <xdr:ext cx="762000" cy="259045"/>
    <xdr:sp macro="" textlink="">
      <xdr:nvSpPr>
        <xdr:cNvPr id="148" name="財政構造の弾力性該当値テキスト"/>
        <xdr:cNvSpPr txBox="1"/>
      </xdr:nvSpPr>
      <xdr:spPr>
        <a:xfrm>
          <a:off x="5041900" y="1060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70.5</a:t>
          </a:r>
          <a:endParaRPr kumimoji="1" lang="ja-JP" altLang="en-US" sz="1000" b="1">
            <a:solidFill>
              <a:srgbClr val="FF0000"/>
            </a:solidFill>
            <a:latin typeface="ＭＳ Ｐゴシック"/>
          </a:endParaRPr>
        </a:p>
      </xdr:txBody>
    </xdr:sp>
    <xdr:clientData/>
  </xdr:oneCellAnchor>
  <xdr:twoCellAnchor>
    <xdr:from>
      <xdr:col>5</xdr:col>
      <xdr:colOff>635000</xdr:colOff>
      <xdr:row>61</xdr:row>
      <xdr:rowOff>80645</xdr:rowOff>
    </xdr:from>
    <xdr:to>
      <xdr:col>6</xdr:col>
      <xdr:colOff>50800</xdr:colOff>
      <xdr:row>62</xdr:row>
      <xdr:rowOff>10795</xdr:rowOff>
    </xdr:to>
    <xdr:sp macro="" textlink="">
      <xdr:nvSpPr>
        <xdr:cNvPr id="149" name="円/楕円 148"/>
        <xdr:cNvSpPr/>
      </xdr:nvSpPr>
      <xdr:spPr>
        <a:xfrm>
          <a:off x="4064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60</xdr:row>
      <xdr:rowOff>20972</xdr:rowOff>
    </xdr:from>
    <xdr:ext cx="736600" cy="259045"/>
    <xdr:sp macro="" textlink="">
      <xdr:nvSpPr>
        <xdr:cNvPr id="150" name="テキスト ボックス 149"/>
        <xdr:cNvSpPr txBox="1"/>
      </xdr:nvSpPr>
      <xdr:spPr>
        <a:xfrm>
          <a:off x="3733800" y="10307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61.5</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42164</xdr:rowOff>
    </xdr:from>
    <xdr:to>
      <xdr:col>4</xdr:col>
      <xdr:colOff>533400</xdr:colOff>
      <xdr:row>60</xdr:row>
      <xdr:rowOff>143764</xdr:rowOff>
    </xdr:to>
    <xdr:sp macro="" textlink="">
      <xdr:nvSpPr>
        <xdr:cNvPr id="151" name="円/楕円 150"/>
        <xdr:cNvSpPr/>
      </xdr:nvSpPr>
      <xdr:spPr>
        <a:xfrm>
          <a:off x="3175000" y="1032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153941</xdr:rowOff>
    </xdr:from>
    <xdr:ext cx="762000" cy="259045"/>
    <xdr:sp macro="" textlink="">
      <xdr:nvSpPr>
        <xdr:cNvPr id="152" name="テキスト ボックス 151"/>
        <xdr:cNvSpPr txBox="1"/>
      </xdr:nvSpPr>
      <xdr:spPr>
        <a:xfrm>
          <a:off x="2844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52.8</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95250</xdr:rowOff>
    </xdr:from>
    <xdr:to>
      <xdr:col>3</xdr:col>
      <xdr:colOff>330200</xdr:colOff>
      <xdr:row>61</xdr:row>
      <xdr:rowOff>25400</xdr:rowOff>
    </xdr:to>
    <xdr:sp macro="" textlink="">
      <xdr:nvSpPr>
        <xdr:cNvPr id="153" name="円/楕円 152"/>
        <xdr:cNvSpPr/>
      </xdr:nvSpPr>
      <xdr:spPr>
        <a:xfrm>
          <a:off x="2286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59</xdr:row>
      <xdr:rowOff>35577</xdr:rowOff>
    </xdr:from>
    <xdr:ext cx="762000" cy="259045"/>
    <xdr:sp macro="" textlink="">
      <xdr:nvSpPr>
        <xdr:cNvPr id="154" name="テキスト ボックス 153"/>
        <xdr:cNvSpPr txBox="1"/>
      </xdr:nvSpPr>
      <xdr:spPr>
        <a:xfrm>
          <a:off x="1955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17653</xdr:rowOff>
    </xdr:from>
    <xdr:to>
      <xdr:col>2</xdr:col>
      <xdr:colOff>127000</xdr:colOff>
      <xdr:row>63</xdr:row>
      <xdr:rowOff>119253</xdr:rowOff>
    </xdr:to>
    <xdr:sp macro="" textlink="">
      <xdr:nvSpPr>
        <xdr:cNvPr id="155" name="円/楕円 154"/>
        <xdr:cNvSpPr/>
      </xdr:nvSpPr>
      <xdr:spPr>
        <a:xfrm>
          <a:off x="1397000" y="1081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129430</xdr:rowOff>
    </xdr:from>
    <xdr:ext cx="762000" cy="259045"/>
    <xdr:sp macro="" textlink="">
      <xdr:nvSpPr>
        <xdr:cNvPr id="156" name="テキスト ボックス 155"/>
        <xdr:cNvSpPr txBox="1"/>
      </xdr:nvSpPr>
      <xdr:spPr>
        <a:xfrm>
          <a:off x="1066800" y="1058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[1,119,456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人口が</a:t>
          </a:r>
          <a:r>
            <a:rPr kumimoji="1" lang="en-US" altLang="ja-JP" sz="1200">
              <a:solidFill>
                <a:schemeClr val="dk1"/>
              </a:solidFill>
              <a:effectLst/>
              <a:latin typeface="+mn-lt"/>
              <a:ea typeface="+mn-ea"/>
              <a:cs typeface="+mn-cs"/>
            </a:rPr>
            <a:t>588</a:t>
          </a:r>
          <a:r>
            <a:rPr kumimoji="1" lang="ja-JP" altLang="en-US" sz="1200">
              <a:solidFill>
                <a:schemeClr val="dk1"/>
              </a:solidFill>
              <a:effectLst/>
              <a:latin typeface="+mn-lt"/>
              <a:ea typeface="+mn-ea"/>
              <a:cs typeface="+mn-cs"/>
            </a:rPr>
            <a:t>人と</a:t>
          </a:r>
          <a:r>
            <a:rPr kumimoji="1" lang="ja-JP" altLang="ja-JP" sz="1200">
              <a:solidFill>
                <a:schemeClr val="dk1"/>
              </a:solidFill>
              <a:effectLst/>
              <a:latin typeface="+mn-lt"/>
              <a:ea typeface="+mn-ea"/>
              <a:cs typeface="+mn-cs"/>
            </a:rPr>
            <a:t>極端に</a:t>
          </a:r>
          <a:r>
            <a:rPr kumimoji="1" lang="ja-JP" altLang="en-US" sz="1200">
              <a:solidFill>
                <a:schemeClr val="dk1"/>
              </a:solidFill>
              <a:effectLst/>
              <a:latin typeface="+mn-lt"/>
              <a:ea typeface="+mn-ea"/>
              <a:cs typeface="+mn-cs"/>
            </a:rPr>
            <a:t>少なく</a:t>
          </a:r>
          <a:r>
            <a:rPr kumimoji="1" lang="ja-JP" altLang="ja-JP" sz="1200">
              <a:solidFill>
                <a:schemeClr val="dk1"/>
              </a:solidFill>
              <a:effectLst/>
              <a:latin typeface="+mn-lt"/>
              <a:ea typeface="+mn-ea"/>
              <a:cs typeface="+mn-cs"/>
            </a:rPr>
            <a:t>、</a:t>
          </a:r>
          <a:r>
            <a:rPr kumimoji="1" lang="ja-JP" altLang="en-US" sz="1200">
              <a:solidFill>
                <a:schemeClr val="dk1"/>
              </a:solidFill>
              <a:effectLst/>
              <a:latin typeface="+mn-lt"/>
              <a:ea typeface="+mn-ea"/>
              <a:cs typeface="+mn-cs"/>
            </a:rPr>
            <a:t>行政経費は割高となる。</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また、山間部で豪雪地帯等の地理的、自然条件が不利な地域であり、企業立地等が望めないため、直営施設が多く人件費の割合が高くなる要因にもなっている。</a:t>
          </a:r>
          <a:endParaRPr kumimoji="1" lang="en-US" altLang="ja-JP" sz="1200">
            <a:solidFill>
              <a:schemeClr val="dk1"/>
            </a:solidFill>
            <a:effectLst/>
            <a:latin typeface="+mn-lt"/>
            <a:ea typeface="+mn-ea"/>
            <a:cs typeface="+mn-cs"/>
          </a:endParaRPr>
        </a:p>
        <a:p>
          <a:endParaRPr kumimoji="1" lang="ja-JP" altLang="en-US" sz="12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3" name="直線コネクタ 172"/>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5" name="直線コネクタ 174"/>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7" name="直線コネクタ 176"/>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79" name="直線コネクタ 178"/>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1" name="直線コネクタ 180"/>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5" name="直線コネクタ 184"/>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6"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7" name="直線コネクタ 186"/>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88"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89" name="直線コネクタ 188"/>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85</xdr:row>
      <xdr:rowOff>66112</xdr:rowOff>
    </xdr:from>
    <xdr:to>
      <xdr:col>7</xdr:col>
      <xdr:colOff>152400</xdr:colOff>
      <xdr:row>85</xdr:row>
      <xdr:rowOff>127833</xdr:rowOff>
    </xdr:to>
    <xdr:cxnSp macro="">
      <xdr:nvCxnSpPr>
        <xdr:cNvPr id="190" name="直線コネクタ 189"/>
        <xdr:cNvCxnSpPr/>
      </xdr:nvCxnSpPr>
      <xdr:spPr>
        <a:xfrm>
          <a:off x="4114800" y="14639362"/>
          <a:ext cx="838200" cy="61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106132</xdr:rowOff>
    </xdr:from>
    <xdr:ext cx="762000" cy="259045"/>
    <xdr:sp macro="" textlink="">
      <xdr:nvSpPr>
        <xdr:cNvPr id="191" name="人件費・物件費等の状況平均値テキスト"/>
        <xdr:cNvSpPr txBox="1"/>
      </xdr:nvSpPr>
      <xdr:spPr>
        <a:xfrm>
          <a:off x="5041900" y="13993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2" name="フローチャート : 判断 191"/>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162252</xdr:rowOff>
    </xdr:from>
    <xdr:to>
      <xdr:col>6</xdr:col>
      <xdr:colOff>0</xdr:colOff>
      <xdr:row>85</xdr:row>
      <xdr:rowOff>66112</xdr:rowOff>
    </xdr:to>
    <xdr:cxnSp macro="">
      <xdr:nvCxnSpPr>
        <xdr:cNvPr id="193" name="直線コネクタ 192"/>
        <xdr:cNvCxnSpPr/>
      </xdr:nvCxnSpPr>
      <xdr:spPr>
        <a:xfrm>
          <a:off x="3225800" y="14564052"/>
          <a:ext cx="889000" cy="7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12195</xdr:rowOff>
    </xdr:from>
    <xdr:to>
      <xdr:col>6</xdr:col>
      <xdr:colOff>50800</xdr:colOff>
      <xdr:row>82</xdr:row>
      <xdr:rowOff>113795</xdr:rowOff>
    </xdr:to>
    <xdr:sp macro="" textlink="">
      <xdr:nvSpPr>
        <xdr:cNvPr id="194" name="フローチャート : 判断 193"/>
        <xdr:cNvSpPr/>
      </xdr:nvSpPr>
      <xdr:spPr>
        <a:xfrm>
          <a:off x="4064000" y="1407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123972</xdr:rowOff>
    </xdr:from>
    <xdr:ext cx="736600" cy="259045"/>
    <xdr:sp macro="" textlink="">
      <xdr:nvSpPr>
        <xdr:cNvPr id="195" name="テキスト ボックス 194"/>
        <xdr:cNvSpPr txBox="1"/>
      </xdr:nvSpPr>
      <xdr:spPr>
        <a:xfrm>
          <a:off x="3733800" y="13839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84</xdr:row>
      <xdr:rowOff>162252</xdr:rowOff>
    </xdr:from>
    <xdr:to>
      <xdr:col>4</xdr:col>
      <xdr:colOff>482600</xdr:colOff>
      <xdr:row>85</xdr:row>
      <xdr:rowOff>128994</xdr:rowOff>
    </xdr:to>
    <xdr:cxnSp macro="">
      <xdr:nvCxnSpPr>
        <xdr:cNvPr id="196" name="直線コネクタ 195"/>
        <xdr:cNvCxnSpPr/>
      </xdr:nvCxnSpPr>
      <xdr:spPr>
        <a:xfrm flipV="1">
          <a:off x="2336800" y="14564052"/>
          <a:ext cx="889000" cy="138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167077</xdr:rowOff>
    </xdr:from>
    <xdr:to>
      <xdr:col>4</xdr:col>
      <xdr:colOff>533400</xdr:colOff>
      <xdr:row>82</xdr:row>
      <xdr:rowOff>97227</xdr:rowOff>
    </xdr:to>
    <xdr:sp macro="" textlink="">
      <xdr:nvSpPr>
        <xdr:cNvPr id="197" name="フローチャート : 判断 196"/>
        <xdr:cNvSpPr/>
      </xdr:nvSpPr>
      <xdr:spPr>
        <a:xfrm>
          <a:off x="3175000" y="140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107404</xdr:rowOff>
    </xdr:from>
    <xdr:ext cx="762000" cy="259045"/>
    <xdr:sp macro="" textlink="">
      <xdr:nvSpPr>
        <xdr:cNvPr id="198" name="テキスト ボックス 197"/>
        <xdr:cNvSpPr txBox="1"/>
      </xdr:nvSpPr>
      <xdr:spPr>
        <a:xfrm>
          <a:off x="2844800" y="13823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84</xdr:row>
      <xdr:rowOff>149721</xdr:rowOff>
    </xdr:from>
    <xdr:to>
      <xdr:col>3</xdr:col>
      <xdr:colOff>279400</xdr:colOff>
      <xdr:row>85</xdr:row>
      <xdr:rowOff>128994</xdr:rowOff>
    </xdr:to>
    <xdr:cxnSp macro="">
      <xdr:nvCxnSpPr>
        <xdr:cNvPr id="199" name="直線コネクタ 198"/>
        <xdr:cNvCxnSpPr/>
      </xdr:nvCxnSpPr>
      <xdr:spPr>
        <a:xfrm>
          <a:off x="1447800" y="14551521"/>
          <a:ext cx="889000" cy="150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155380</xdr:rowOff>
    </xdr:from>
    <xdr:to>
      <xdr:col>3</xdr:col>
      <xdr:colOff>330200</xdr:colOff>
      <xdr:row>82</xdr:row>
      <xdr:rowOff>85530</xdr:rowOff>
    </xdr:to>
    <xdr:sp macro="" textlink="">
      <xdr:nvSpPr>
        <xdr:cNvPr id="200" name="フローチャート : 判断 199"/>
        <xdr:cNvSpPr/>
      </xdr:nvSpPr>
      <xdr:spPr>
        <a:xfrm>
          <a:off x="2286000" y="140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95707</xdr:rowOff>
    </xdr:from>
    <xdr:ext cx="762000" cy="259045"/>
    <xdr:sp macro="" textlink="">
      <xdr:nvSpPr>
        <xdr:cNvPr id="201" name="テキスト ボックス 200"/>
        <xdr:cNvSpPr txBox="1"/>
      </xdr:nvSpPr>
      <xdr:spPr>
        <a:xfrm>
          <a:off x="1955800" y="138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155747</xdr:rowOff>
    </xdr:from>
    <xdr:to>
      <xdr:col>2</xdr:col>
      <xdr:colOff>127000</xdr:colOff>
      <xdr:row>82</xdr:row>
      <xdr:rowOff>85897</xdr:rowOff>
    </xdr:to>
    <xdr:sp macro="" textlink="">
      <xdr:nvSpPr>
        <xdr:cNvPr id="202" name="フローチャート : 判断 201"/>
        <xdr:cNvSpPr/>
      </xdr:nvSpPr>
      <xdr:spPr>
        <a:xfrm>
          <a:off x="1397000" y="1404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96074</xdr:rowOff>
    </xdr:from>
    <xdr:ext cx="762000" cy="259045"/>
    <xdr:sp macro="" textlink="">
      <xdr:nvSpPr>
        <xdr:cNvPr id="203" name="テキスト ボックス 202"/>
        <xdr:cNvSpPr txBox="1"/>
      </xdr:nvSpPr>
      <xdr:spPr>
        <a:xfrm>
          <a:off x="1066800" y="1381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85</xdr:row>
      <xdr:rowOff>77033</xdr:rowOff>
    </xdr:from>
    <xdr:to>
      <xdr:col>7</xdr:col>
      <xdr:colOff>203200</xdr:colOff>
      <xdr:row>86</xdr:row>
      <xdr:rowOff>7183</xdr:rowOff>
    </xdr:to>
    <xdr:sp macro="" textlink="">
      <xdr:nvSpPr>
        <xdr:cNvPr id="209" name="円/楕円 208"/>
        <xdr:cNvSpPr/>
      </xdr:nvSpPr>
      <xdr:spPr>
        <a:xfrm>
          <a:off x="4902200" y="1465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85</xdr:row>
      <xdr:rowOff>49110</xdr:rowOff>
    </xdr:from>
    <xdr:ext cx="762000" cy="259045"/>
    <xdr:sp macro="" textlink="">
      <xdr:nvSpPr>
        <xdr:cNvPr id="210" name="人件費・物件費等の状況該当値テキスト"/>
        <xdr:cNvSpPr txBox="1"/>
      </xdr:nvSpPr>
      <xdr:spPr>
        <a:xfrm>
          <a:off x="5041900" y="14622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1,119,456</a:t>
          </a:r>
          <a:endParaRPr kumimoji="1" lang="ja-JP" altLang="en-US" sz="1000" b="1">
            <a:solidFill>
              <a:srgbClr val="FF0000"/>
            </a:solidFill>
            <a:latin typeface="ＭＳ Ｐゴシック"/>
          </a:endParaRPr>
        </a:p>
      </xdr:txBody>
    </xdr:sp>
    <xdr:clientData/>
  </xdr:oneCellAnchor>
  <xdr:twoCellAnchor>
    <xdr:from>
      <xdr:col>5</xdr:col>
      <xdr:colOff>635000</xdr:colOff>
      <xdr:row>85</xdr:row>
      <xdr:rowOff>15312</xdr:rowOff>
    </xdr:from>
    <xdr:to>
      <xdr:col>6</xdr:col>
      <xdr:colOff>50800</xdr:colOff>
      <xdr:row>85</xdr:row>
      <xdr:rowOff>116912</xdr:rowOff>
    </xdr:to>
    <xdr:sp macro="" textlink="">
      <xdr:nvSpPr>
        <xdr:cNvPr id="211" name="円/楕円 210"/>
        <xdr:cNvSpPr/>
      </xdr:nvSpPr>
      <xdr:spPr>
        <a:xfrm>
          <a:off x="4064000" y="14588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85</xdr:row>
      <xdr:rowOff>101689</xdr:rowOff>
    </xdr:from>
    <xdr:ext cx="736600" cy="259045"/>
    <xdr:sp macro="" textlink="">
      <xdr:nvSpPr>
        <xdr:cNvPr id="212" name="テキスト ボックス 211"/>
        <xdr:cNvSpPr txBox="1"/>
      </xdr:nvSpPr>
      <xdr:spPr>
        <a:xfrm>
          <a:off x="3733800" y="14674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1,042,721</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111452</xdr:rowOff>
    </xdr:from>
    <xdr:to>
      <xdr:col>4</xdr:col>
      <xdr:colOff>533400</xdr:colOff>
      <xdr:row>85</xdr:row>
      <xdr:rowOff>41602</xdr:rowOff>
    </xdr:to>
    <xdr:sp macro="" textlink="">
      <xdr:nvSpPr>
        <xdr:cNvPr id="213" name="円/楕円 212"/>
        <xdr:cNvSpPr/>
      </xdr:nvSpPr>
      <xdr:spPr>
        <a:xfrm>
          <a:off x="3175000" y="14513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26379</xdr:rowOff>
    </xdr:from>
    <xdr:ext cx="762000" cy="259045"/>
    <xdr:sp macro="" textlink="">
      <xdr:nvSpPr>
        <xdr:cNvPr id="214" name="テキスト ボックス 213"/>
        <xdr:cNvSpPr txBox="1"/>
      </xdr:nvSpPr>
      <xdr:spPr>
        <a:xfrm>
          <a:off x="2844800" y="14599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949,090</a:t>
          </a:r>
          <a:endParaRPr kumimoji="1" lang="ja-JP" altLang="en-US" sz="1000" b="1">
            <a:solidFill>
              <a:srgbClr val="FF0000"/>
            </a:solidFill>
            <a:latin typeface="ＭＳ Ｐゴシック"/>
          </a:endParaRPr>
        </a:p>
      </xdr:txBody>
    </xdr:sp>
    <xdr:clientData/>
  </xdr:oneCellAnchor>
  <xdr:twoCellAnchor>
    <xdr:from>
      <xdr:col>3</xdr:col>
      <xdr:colOff>228600</xdr:colOff>
      <xdr:row>85</xdr:row>
      <xdr:rowOff>78194</xdr:rowOff>
    </xdr:from>
    <xdr:to>
      <xdr:col>3</xdr:col>
      <xdr:colOff>330200</xdr:colOff>
      <xdr:row>86</xdr:row>
      <xdr:rowOff>8344</xdr:rowOff>
    </xdr:to>
    <xdr:sp macro="" textlink="">
      <xdr:nvSpPr>
        <xdr:cNvPr id="215" name="円/楕円 214"/>
        <xdr:cNvSpPr/>
      </xdr:nvSpPr>
      <xdr:spPr>
        <a:xfrm>
          <a:off x="2286000" y="1465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85</xdr:row>
      <xdr:rowOff>164571</xdr:rowOff>
    </xdr:from>
    <xdr:ext cx="762000" cy="259045"/>
    <xdr:sp macro="" textlink="">
      <xdr:nvSpPr>
        <xdr:cNvPr id="216" name="テキスト ボックス 215"/>
        <xdr:cNvSpPr txBox="1"/>
      </xdr:nvSpPr>
      <xdr:spPr>
        <a:xfrm>
          <a:off x="1955800" y="1473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1,120,900</a:t>
          </a:r>
          <a:endParaRPr kumimoji="1" lang="ja-JP" altLang="en-US" sz="1000" b="1">
            <a:solidFill>
              <a:srgbClr val="FF0000"/>
            </a:solidFill>
            <a:latin typeface="ＭＳ Ｐゴシック"/>
          </a:endParaRPr>
        </a:p>
      </xdr:txBody>
    </xdr:sp>
    <xdr:clientData/>
  </xdr:oneCellAnchor>
  <xdr:twoCellAnchor>
    <xdr:from>
      <xdr:col>2</xdr:col>
      <xdr:colOff>25400</xdr:colOff>
      <xdr:row>84</xdr:row>
      <xdr:rowOff>98921</xdr:rowOff>
    </xdr:from>
    <xdr:to>
      <xdr:col>2</xdr:col>
      <xdr:colOff>127000</xdr:colOff>
      <xdr:row>85</xdr:row>
      <xdr:rowOff>29071</xdr:rowOff>
    </xdr:to>
    <xdr:sp macro="" textlink="">
      <xdr:nvSpPr>
        <xdr:cNvPr id="217" name="円/楕円 216"/>
        <xdr:cNvSpPr/>
      </xdr:nvSpPr>
      <xdr:spPr>
        <a:xfrm>
          <a:off x="1397000" y="1450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85</xdr:row>
      <xdr:rowOff>13848</xdr:rowOff>
    </xdr:from>
    <xdr:ext cx="762000" cy="259045"/>
    <xdr:sp macro="" textlink="">
      <xdr:nvSpPr>
        <xdr:cNvPr id="218" name="テキスト ボックス 217"/>
        <xdr:cNvSpPr txBox="1"/>
      </xdr:nvSpPr>
      <xdr:spPr>
        <a:xfrm>
          <a:off x="1066800" y="1458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933,512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[95.1]</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ラスパイレス指数についても、人口規模が小さいために職員構成が変更するたびに大きな変動があり、統計的な比率では判断できないことから、実額による判断が求められる。</a:t>
          </a:r>
          <a:endParaRPr kumimoji="0" lang="en-US" altLang="ja-JP" sz="1200">
            <a:solidFill>
              <a:schemeClr val="dk1"/>
            </a:solidFill>
            <a:effectLst/>
            <a:latin typeface="+mn-lt"/>
            <a:ea typeface="+mn-ea"/>
            <a:cs typeface="+mn-cs"/>
          </a:endParaRPr>
        </a:p>
        <a:p>
          <a:r>
            <a:rPr kumimoji="0" lang="ja-JP" altLang="en-US" sz="1200">
              <a:solidFill>
                <a:schemeClr val="dk1"/>
              </a:solidFill>
              <a:effectLst/>
              <a:latin typeface="+mn-lt"/>
              <a:ea typeface="+mn-ea"/>
              <a:cs typeface="+mn-cs"/>
            </a:rPr>
            <a:t>本年度は採用、退職による変動（派遣職員の受入等）などが主な</a:t>
          </a:r>
          <a:r>
            <a:rPr lang="ja-JP" altLang="ja-JP" sz="1200">
              <a:solidFill>
                <a:schemeClr val="dk1"/>
              </a:solidFill>
              <a:effectLst/>
              <a:latin typeface="+mn-lt"/>
              <a:ea typeface="+mn-ea"/>
              <a:cs typeface="+mn-cs"/>
            </a:rPr>
            <a:t>上昇要因と</a:t>
          </a:r>
          <a:r>
            <a:rPr lang="ja-JP" altLang="en-US" sz="1200">
              <a:solidFill>
                <a:schemeClr val="dk1"/>
              </a:solidFill>
              <a:effectLst/>
              <a:latin typeface="+mn-lt"/>
              <a:ea typeface="+mn-ea"/>
              <a:cs typeface="+mn-cs"/>
            </a:rPr>
            <a:t>なる。</a:t>
          </a:r>
          <a:endParaRPr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　今後も人事院勧告及び地域実情を考慮し、給与の適正化に努めていく。</a:t>
          </a:r>
          <a:endParaRPr lang="ja-JP" altLang="ja-JP" sz="1200">
            <a:effectLst/>
          </a:endParaRPr>
        </a:p>
        <a:p>
          <a:endParaRPr kumimoji="1" lang="ja-JP" altLang="en-US" sz="12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119126</xdr:rowOff>
    </xdr:from>
    <xdr:to>
      <xdr:col>24</xdr:col>
      <xdr:colOff>558800</xdr:colOff>
      <xdr:row>86</xdr:row>
      <xdr:rowOff>154687</xdr:rowOff>
    </xdr:to>
    <xdr:cxnSp macro="">
      <xdr:nvCxnSpPr>
        <xdr:cNvPr id="245" name="直線コネクタ 244"/>
        <xdr:cNvCxnSpPr/>
      </xdr:nvCxnSpPr>
      <xdr:spPr>
        <a:xfrm flipV="1">
          <a:off x="17018000" y="14006576"/>
          <a:ext cx="0" cy="8928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126764</xdr:rowOff>
    </xdr:from>
    <xdr:ext cx="762000" cy="259045"/>
    <xdr:sp macro="" textlink="">
      <xdr:nvSpPr>
        <xdr:cNvPr id="246" name="給与水準   （国との比較）最小値テキスト"/>
        <xdr:cNvSpPr txBox="1"/>
      </xdr:nvSpPr>
      <xdr:spPr>
        <a:xfrm>
          <a:off x="17106900" y="14871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86</xdr:row>
      <xdr:rowOff>154687</xdr:rowOff>
    </xdr:from>
    <xdr:to>
      <xdr:col>24</xdr:col>
      <xdr:colOff>647700</xdr:colOff>
      <xdr:row>86</xdr:row>
      <xdr:rowOff>154687</xdr:rowOff>
    </xdr:to>
    <xdr:cxnSp macro="">
      <xdr:nvCxnSpPr>
        <xdr:cNvPr id="247" name="直線コネクタ 246"/>
        <xdr:cNvCxnSpPr/>
      </xdr:nvCxnSpPr>
      <xdr:spPr>
        <a:xfrm>
          <a:off x="16929100" y="14899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34053</xdr:rowOff>
    </xdr:from>
    <xdr:ext cx="762000" cy="259045"/>
    <xdr:sp macro="" textlink="">
      <xdr:nvSpPr>
        <xdr:cNvPr id="248" name="給与水準   （国との比較）最大値テキスト"/>
        <xdr:cNvSpPr txBox="1"/>
      </xdr:nvSpPr>
      <xdr:spPr>
        <a:xfrm>
          <a:off x="17106900" y="1375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119126</xdr:rowOff>
    </xdr:from>
    <xdr:to>
      <xdr:col>24</xdr:col>
      <xdr:colOff>647700</xdr:colOff>
      <xdr:row>81</xdr:row>
      <xdr:rowOff>119126</xdr:rowOff>
    </xdr:to>
    <xdr:cxnSp macro="">
      <xdr:nvCxnSpPr>
        <xdr:cNvPr id="249" name="直線コネクタ 248"/>
        <xdr:cNvCxnSpPr/>
      </xdr:nvCxnSpPr>
      <xdr:spPr>
        <a:xfrm>
          <a:off x="16929100" y="1400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130811</xdr:rowOff>
    </xdr:from>
    <xdr:to>
      <xdr:col>24</xdr:col>
      <xdr:colOff>558800</xdr:colOff>
      <xdr:row>85</xdr:row>
      <xdr:rowOff>36576</xdr:rowOff>
    </xdr:to>
    <xdr:cxnSp macro="">
      <xdr:nvCxnSpPr>
        <xdr:cNvPr id="250" name="直線コネクタ 249"/>
        <xdr:cNvCxnSpPr/>
      </xdr:nvCxnSpPr>
      <xdr:spPr>
        <a:xfrm>
          <a:off x="16179800" y="14532611"/>
          <a:ext cx="838200" cy="7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144797</xdr:rowOff>
    </xdr:from>
    <xdr:ext cx="762000" cy="259045"/>
    <xdr:sp macro="" textlink="">
      <xdr:nvSpPr>
        <xdr:cNvPr id="251" name="給与水準   （国との比較）平均値テキスト"/>
        <xdr:cNvSpPr txBox="1"/>
      </xdr:nvSpPr>
      <xdr:spPr>
        <a:xfrm>
          <a:off x="17106900" y="143751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128270</xdr:rowOff>
    </xdr:from>
    <xdr:to>
      <xdr:col>24</xdr:col>
      <xdr:colOff>609600</xdr:colOff>
      <xdr:row>85</xdr:row>
      <xdr:rowOff>58420</xdr:rowOff>
    </xdr:to>
    <xdr:sp macro="" textlink="">
      <xdr:nvSpPr>
        <xdr:cNvPr id="252" name="フローチャート : 判断 251"/>
        <xdr:cNvSpPr/>
      </xdr:nvSpPr>
      <xdr:spPr>
        <a:xfrm>
          <a:off x="16967200" y="1453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121158</xdr:rowOff>
    </xdr:from>
    <xdr:to>
      <xdr:col>23</xdr:col>
      <xdr:colOff>406400</xdr:colOff>
      <xdr:row>84</xdr:row>
      <xdr:rowOff>130811</xdr:rowOff>
    </xdr:to>
    <xdr:cxnSp macro="">
      <xdr:nvCxnSpPr>
        <xdr:cNvPr id="253" name="直線コネクタ 252"/>
        <xdr:cNvCxnSpPr/>
      </xdr:nvCxnSpPr>
      <xdr:spPr>
        <a:xfrm>
          <a:off x="15290800" y="14522958"/>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80011</xdr:rowOff>
    </xdr:from>
    <xdr:to>
      <xdr:col>23</xdr:col>
      <xdr:colOff>457200</xdr:colOff>
      <xdr:row>85</xdr:row>
      <xdr:rowOff>10161</xdr:rowOff>
    </xdr:to>
    <xdr:sp macro="" textlink="">
      <xdr:nvSpPr>
        <xdr:cNvPr id="254" name="フローチャート : 判断 253"/>
        <xdr:cNvSpPr/>
      </xdr:nvSpPr>
      <xdr:spPr>
        <a:xfrm>
          <a:off x="16129000" y="14481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20338</xdr:rowOff>
    </xdr:from>
    <xdr:ext cx="736600" cy="259045"/>
    <xdr:sp macro="" textlink="">
      <xdr:nvSpPr>
        <xdr:cNvPr id="255" name="テキスト ボックス 254"/>
        <xdr:cNvSpPr txBox="1"/>
      </xdr:nvSpPr>
      <xdr:spPr>
        <a:xfrm>
          <a:off x="15798800" y="14250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121158</xdr:rowOff>
    </xdr:from>
    <xdr:to>
      <xdr:col>22</xdr:col>
      <xdr:colOff>203200</xdr:colOff>
      <xdr:row>87</xdr:row>
      <xdr:rowOff>79756</xdr:rowOff>
    </xdr:to>
    <xdr:cxnSp macro="">
      <xdr:nvCxnSpPr>
        <xdr:cNvPr id="256" name="直線コネクタ 255"/>
        <xdr:cNvCxnSpPr/>
      </xdr:nvCxnSpPr>
      <xdr:spPr>
        <a:xfrm flipV="1">
          <a:off x="14401800" y="14522958"/>
          <a:ext cx="889000" cy="47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75185</xdr:rowOff>
    </xdr:from>
    <xdr:to>
      <xdr:col>22</xdr:col>
      <xdr:colOff>254000</xdr:colOff>
      <xdr:row>85</xdr:row>
      <xdr:rowOff>5335</xdr:rowOff>
    </xdr:to>
    <xdr:sp macro="" textlink="">
      <xdr:nvSpPr>
        <xdr:cNvPr id="257" name="フローチャート : 判断 256"/>
        <xdr:cNvSpPr/>
      </xdr:nvSpPr>
      <xdr:spPr>
        <a:xfrm>
          <a:off x="15240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161562</xdr:rowOff>
    </xdr:from>
    <xdr:ext cx="762000" cy="259045"/>
    <xdr:sp macro="" textlink="">
      <xdr:nvSpPr>
        <xdr:cNvPr id="258" name="テキスト ボックス 257"/>
        <xdr:cNvSpPr txBox="1"/>
      </xdr:nvSpPr>
      <xdr:spPr>
        <a:xfrm>
          <a:off x="14909800" y="1456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36322</xdr:rowOff>
    </xdr:from>
    <xdr:to>
      <xdr:col>21</xdr:col>
      <xdr:colOff>0</xdr:colOff>
      <xdr:row>87</xdr:row>
      <xdr:rowOff>79756</xdr:rowOff>
    </xdr:to>
    <xdr:cxnSp macro="">
      <xdr:nvCxnSpPr>
        <xdr:cNvPr id="259" name="直線コネクタ 258"/>
        <xdr:cNvCxnSpPr/>
      </xdr:nvCxnSpPr>
      <xdr:spPr>
        <a:xfrm>
          <a:off x="13512800" y="1495247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94235</xdr:rowOff>
    </xdr:from>
    <xdr:to>
      <xdr:col>21</xdr:col>
      <xdr:colOff>50800</xdr:colOff>
      <xdr:row>87</xdr:row>
      <xdr:rowOff>24385</xdr:rowOff>
    </xdr:to>
    <xdr:sp macro="" textlink="">
      <xdr:nvSpPr>
        <xdr:cNvPr id="260" name="フローチャート : 判断 259"/>
        <xdr:cNvSpPr/>
      </xdr:nvSpPr>
      <xdr:spPr>
        <a:xfrm>
          <a:off x="14351000" y="1483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34562</xdr:rowOff>
    </xdr:from>
    <xdr:ext cx="762000" cy="259045"/>
    <xdr:sp macro="" textlink="">
      <xdr:nvSpPr>
        <xdr:cNvPr id="261" name="テキスト ボックス 260"/>
        <xdr:cNvSpPr txBox="1"/>
      </xdr:nvSpPr>
      <xdr:spPr>
        <a:xfrm>
          <a:off x="14020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84582</xdr:rowOff>
    </xdr:from>
    <xdr:to>
      <xdr:col>19</xdr:col>
      <xdr:colOff>533400</xdr:colOff>
      <xdr:row>87</xdr:row>
      <xdr:rowOff>14732</xdr:rowOff>
    </xdr:to>
    <xdr:sp macro="" textlink="">
      <xdr:nvSpPr>
        <xdr:cNvPr id="262" name="フローチャート : 判断 261"/>
        <xdr:cNvSpPr/>
      </xdr:nvSpPr>
      <xdr:spPr>
        <a:xfrm>
          <a:off x="13462000" y="148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24909</xdr:rowOff>
    </xdr:from>
    <xdr:ext cx="762000" cy="259045"/>
    <xdr:sp macro="" textlink="">
      <xdr:nvSpPr>
        <xdr:cNvPr id="263" name="テキスト ボックス 262"/>
        <xdr:cNvSpPr txBox="1"/>
      </xdr:nvSpPr>
      <xdr:spPr>
        <a:xfrm>
          <a:off x="13131800" y="1459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157226</xdr:rowOff>
    </xdr:from>
    <xdr:to>
      <xdr:col>24</xdr:col>
      <xdr:colOff>609600</xdr:colOff>
      <xdr:row>85</xdr:row>
      <xdr:rowOff>87376</xdr:rowOff>
    </xdr:to>
    <xdr:sp macro="" textlink="">
      <xdr:nvSpPr>
        <xdr:cNvPr id="269" name="円/楕円 268"/>
        <xdr:cNvSpPr/>
      </xdr:nvSpPr>
      <xdr:spPr>
        <a:xfrm>
          <a:off x="16967200" y="1455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129303</xdr:rowOff>
    </xdr:from>
    <xdr:ext cx="762000" cy="259045"/>
    <xdr:sp macro="" textlink="">
      <xdr:nvSpPr>
        <xdr:cNvPr id="270" name="給与水準   （国との比較）該当値テキスト"/>
        <xdr:cNvSpPr txBox="1"/>
      </xdr:nvSpPr>
      <xdr:spPr>
        <a:xfrm>
          <a:off x="17106900" y="14531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95.1</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80011</xdr:rowOff>
    </xdr:from>
    <xdr:to>
      <xdr:col>23</xdr:col>
      <xdr:colOff>457200</xdr:colOff>
      <xdr:row>85</xdr:row>
      <xdr:rowOff>10161</xdr:rowOff>
    </xdr:to>
    <xdr:sp macro="" textlink="">
      <xdr:nvSpPr>
        <xdr:cNvPr id="271" name="円/楕円 270"/>
        <xdr:cNvSpPr/>
      </xdr:nvSpPr>
      <xdr:spPr>
        <a:xfrm>
          <a:off x="16129000" y="1448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166388</xdr:rowOff>
    </xdr:from>
    <xdr:ext cx="736600" cy="259045"/>
    <xdr:sp macro="" textlink="">
      <xdr:nvSpPr>
        <xdr:cNvPr id="272" name="テキスト ボックス 271"/>
        <xdr:cNvSpPr txBox="1"/>
      </xdr:nvSpPr>
      <xdr:spPr>
        <a:xfrm>
          <a:off x="15798800" y="14568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93.5</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70358</xdr:rowOff>
    </xdr:from>
    <xdr:to>
      <xdr:col>22</xdr:col>
      <xdr:colOff>254000</xdr:colOff>
      <xdr:row>85</xdr:row>
      <xdr:rowOff>508</xdr:rowOff>
    </xdr:to>
    <xdr:sp macro="" textlink="">
      <xdr:nvSpPr>
        <xdr:cNvPr id="273" name="円/楕円 272"/>
        <xdr:cNvSpPr/>
      </xdr:nvSpPr>
      <xdr:spPr>
        <a:xfrm>
          <a:off x="15240000" y="1447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10685</xdr:rowOff>
    </xdr:from>
    <xdr:ext cx="762000" cy="259045"/>
    <xdr:sp macro="" textlink="">
      <xdr:nvSpPr>
        <xdr:cNvPr id="274" name="テキスト ボックス 273"/>
        <xdr:cNvSpPr txBox="1"/>
      </xdr:nvSpPr>
      <xdr:spPr>
        <a:xfrm>
          <a:off x="14909800" y="1424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28956</xdr:rowOff>
    </xdr:from>
    <xdr:to>
      <xdr:col>21</xdr:col>
      <xdr:colOff>50800</xdr:colOff>
      <xdr:row>87</xdr:row>
      <xdr:rowOff>130556</xdr:rowOff>
    </xdr:to>
    <xdr:sp macro="" textlink="">
      <xdr:nvSpPr>
        <xdr:cNvPr id="275" name="円/楕円 274"/>
        <xdr:cNvSpPr/>
      </xdr:nvSpPr>
      <xdr:spPr>
        <a:xfrm>
          <a:off x="14351000" y="1494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115333</xdr:rowOff>
    </xdr:from>
    <xdr:ext cx="762000" cy="259045"/>
    <xdr:sp macro="" textlink="">
      <xdr:nvSpPr>
        <xdr:cNvPr id="276" name="テキスト ボックス 275"/>
        <xdr:cNvSpPr txBox="1"/>
      </xdr:nvSpPr>
      <xdr:spPr>
        <a:xfrm>
          <a:off x="14020800" y="1503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103.1</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156972</xdr:rowOff>
    </xdr:from>
    <xdr:to>
      <xdr:col>19</xdr:col>
      <xdr:colOff>533400</xdr:colOff>
      <xdr:row>87</xdr:row>
      <xdr:rowOff>87122</xdr:rowOff>
    </xdr:to>
    <xdr:sp macro="" textlink="">
      <xdr:nvSpPr>
        <xdr:cNvPr id="277" name="円/楕円 276"/>
        <xdr:cNvSpPr/>
      </xdr:nvSpPr>
      <xdr:spPr>
        <a:xfrm>
          <a:off x="13462000" y="1490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71899</xdr:rowOff>
    </xdr:from>
    <xdr:ext cx="762000" cy="259045"/>
    <xdr:sp macro="" textlink="">
      <xdr:nvSpPr>
        <xdr:cNvPr id="278" name="テキスト ボックス 277"/>
        <xdr:cNvSpPr txBox="1"/>
      </xdr:nvSpPr>
      <xdr:spPr>
        <a:xfrm>
          <a:off x="13131800" y="1498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102.2</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[61.22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人口千人に満たない団体であり、基礎自治体を運営するにあたり、適正な定員管理を行っているところである。今後も計画的な職員の採用と住民サービスの低下を招くことのないよう水準を維持しながら職員の適正化に努めていく。</a:t>
          </a:r>
          <a:endParaRPr lang="ja-JP" altLang="ja-JP" sz="1200">
            <a:effectLst/>
          </a:endParaRPr>
        </a:p>
        <a:p>
          <a:endParaRPr kumimoji="1" lang="ja-JP" altLang="en-US" sz="12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5" name="直線コネクタ 29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296" name="テキスト ボックス 29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297" name="直線コネクタ 29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298" name="テキスト ボックス 29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299" name="直線コネクタ 29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0" name="テキスト ボックス 29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1" name="直線コネクタ 30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2" name="テキスト ボックス 30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3" name="直線コネクタ 30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4" name="テキスト ボックス 30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5" name="直線コネクタ 30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07" name="直線コネクタ 306"/>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08" name="定員管理の状況最小値テキスト"/>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09" name="直線コネクタ 308"/>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0" name="定員管理の状況最大値テキスト"/>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1" name="直線コネクタ 310"/>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65</xdr:row>
      <xdr:rowOff>46884</xdr:rowOff>
    </xdr:from>
    <xdr:to>
      <xdr:col>24</xdr:col>
      <xdr:colOff>558800</xdr:colOff>
      <xdr:row>65</xdr:row>
      <xdr:rowOff>77449</xdr:rowOff>
    </xdr:to>
    <xdr:cxnSp macro="">
      <xdr:nvCxnSpPr>
        <xdr:cNvPr id="312" name="直線コネクタ 311"/>
        <xdr:cNvCxnSpPr/>
      </xdr:nvCxnSpPr>
      <xdr:spPr>
        <a:xfrm>
          <a:off x="16179800" y="11191134"/>
          <a:ext cx="838200" cy="3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120625</xdr:rowOff>
    </xdr:from>
    <xdr:ext cx="762000" cy="259045"/>
    <xdr:sp macro="" textlink="">
      <xdr:nvSpPr>
        <xdr:cNvPr id="313" name="定員管理の状況平均値テキスト"/>
        <xdr:cNvSpPr txBox="1"/>
      </xdr:nvSpPr>
      <xdr:spPr>
        <a:xfrm>
          <a:off x="17106900" y="10236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4" name="フローチャート : 判断 313"/>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123825</xdr:rowOff>
    </xdr:from>
    <xdr:to>
      <xdr:col>23</xdr:col>
      <xdr:colOff>406400</xdr:colOff>
      <xdr:row>65</xdr:row>
      <xdr:rowOff>46884</xdr:rowOff>
    </xdr:to>
    <xdr:cxnSp macro="">
      <xdr:nvCxnSpPr>
        <xdr:cNvPr id="315" name="直線コネクタ 314"/>
        <xdr:cNvCxnSpPr/>
      </xdr:nvCxnSpPr>
      <xdr:spPr>
        <a:xfrm>
          <a:off x="15290800" y="11096625"/>
          <a:ext cx="889000" cy="94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96658</xdr:rowOff>
    </xdr:from>
    <xdr:to>
      <xdr:col>23</xdr:col>
      <xdr:colOff>457200</xdr:colOff>
      <xdr:row>61</xdr:row>
      <xdr:rowOff>26808</xdr:rowOff>
    </xdr:to>
    <xdr:sp macro="" textlink="">
      <xdr:nvSpPr>
        <xdr:cNvPr id="316" name="フローチャート : 判断 315"/>
        <xdr:cNvSpPr/>
      </xdr:nvSpPr>
      <xdr:spPr>
        <a:xfrm>
          <a:off x="16129000" y="1038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36985</xdr:rowOff>
    </xdr:from>
    <xdr:ext cx="736600" cy="259045"/>
    <xdr:sp macro="" textlink="">
      <xdr:nvSpPr>
        <xdr:cNvPr id="317" name="テキスト ボックス 316"/>
        <xdr:cNvSpPr txBox="1"/>
      </xdr:nvSpPr>
      <xdr:spPr>
        <a:xfrm>
          <a:off x="15798800" y="1015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123825</xdr:rowOff>
    </xdr:from>
    <xdr:to>
      <xdr:col>22</xdr:col>
      <xdr:colOff>203200</xdr:colOff>
      <xdr:row>65</xdr:row>
      <xdr:rowOff>143806</xdr:rowOff>
    </xdr:to>
    <xdr:cxnSp macro="">
      <xdr:nvCxnSpPr>
        <xdr:cNvPr id="318" name="直線コネクタ 317"/>
        <xdr:cNvCxnSpPr/>
      </xdr:nvCxnSpPr>
      <xdr:spPr>
        <a:xfrm flipV="1">
          <a:off x="14401800" y="11096625"/>
          <a:ext cx="889000" cy="19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83587</xdr:rowOff>
    </xdr:from>
    <xdr:to>
      <xdr:col>22</xdr:col>
      <xdr:colOff>254000</xdr:colOff>
      <xdr:row>61</xdr:row>
      <xdr:rowOff>13737</xdr:rowOff>
    </xdr:to>
    <xdr:sp macro="" textlink="">
      <xdr:nvSpPr>
        <xdr:cNvPr id="319" name="フローチャート : 判断 318"/>
        <xdr:cNvSpPr/>
      </xdr:nvSpPr>
      <xdr:spPr>
        <a:xfrm>
          <a:off x="15240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23914</xdr:rowOff>
    </xdr:from>
    <xdr:ext cx="762000" cy="259045"/>
    <xdr:sp macro="" textlink="">
      <xdr:nvSpPr>
        <xdr:cNvPr id="320" name="テキスト ボックス 319"/>
        <xdr:cNvSpPr txBox="1"/>
      </xdr:nvSpPr>
      <xdr:spPr>
        <a:xfrm>
          <a:off x="14909800" y="1013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65</xdr:row>
      <xdr:rowOff>52917</xdr:rowOff>
    </xdr:from>
    <xdr:to>
      <xdr:col>21</xdr:col>
      <xdr:colOff>0</xdr:colOff>
      <xdr:row>65</xdr:row>
      <xdr:rowOff>143806</xdr:rowOff>
    </xdr:to>
    <xdr:cxnSp macro="">
      <xdr:nvCxnSpPr>
        <xdr:cNvPr id="321" name="直線コネクタ 320"/>
        <xdr:cNvCxnSpPr/>
      </xdr:nvCxnSpPr>
      <xdr:spPr>
        <a:xfrm>
          <a:off x="13512800" y="11197167"/>
          <a:ext cx="889000" cy="90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88413</xdr:rowOff>
    </xdr:from>
    <xdr:to>
      <xdr:col>21</xdr:col>
      <xdr:colOff>50800</xdr:colOff>
      <xdr:row>61</xdr:row>
      <xdr:rowOff>18563</xdr:rowOff>
    </xdr:to>
    <xdr:sp macro="" textlink="">
      <xdr:nvSpPr>
        <xdr:cNvPr id="322" name="フローチャート : 判断 321"/>
        <xdr:cNvSpPr/>
      </xdr:nvSpPr>
      <xdr:spPr>
        <a:xfrm>
          <a:off x="14351000" y="103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28740</xdr:rowOff>
    </xdr:from>
    <xdr:ext cx="762000" cy="259045"/>
    <xdr:sp macro="" textlink="">
      <xdr:nvSpPr>
        <xdr:cNvPr id="323" name="テキスト ボックス 322"/>
        <xdr:cNvSpPr txBox="1"/>
      </xdr:nvSpPr>
      <xdr:spPr>
        <a:xfrm>
          <a:off x="14020800" y="1014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83587</xdr:rowOff>
    </xdr:from>
    <xdr:to>
      <xdr:col>19</xdr:col>
      <xdr:colOff>533400</xdr:colOff>
      <xdr:row>61</xdr:row>
      <xdr:rowOff>13737</xdr:rowOff>
    </xdr:to>
    <xdr:sp macro="" textlink="">
      <xdr:nvSpPr>
        <xdr:cNvPr id="324" name="フローチャート : 判断 323"/>
        <xdr:cNvSpPr/>
      </xdr:nvSpPr>
      <xdr:spPr>
        <a:xfrm>
          <a:off x="13462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23914</xdr:rowOff>
    </xdr:from>
    <xdr:ext cx="762000" cy="259045"/>
    <xdr:sp macro="" textlink="">
      <xdr:nvSpPr>
        <xdr:cNvPr id="325" name="テキスト ボックス 324"/>
        <xdr:cNvSpPr txBox="1"/>
      </xdr:nvSpPr>
      <xdr:spPr>
        <a:xfrm>
          <a:off x="13131800" y="1013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65</xdr:row>
      <xdr:rowOff>26649</xdr:rowOff>
    </xdr:from>
    <xdr:to>
      <xdr:col>24</xdr:col>
      <xdr:colOff>609600</xdr:colOff>
      <xdr:row>65</xdr:row>
      <xdr:rowOff>128249</xdr:rowOff>
    </xdr:to>
    <xdr:sp macro="" textlink="">
      <xdr:nvSpPr>
        <xdr:cNvPr id="331" name="円/楕円 330"/>
        <xdr:cNvSpPr/>
      </xdr:nvSpPr>
      <xdr:spPr>
        <a:xfrm>
          <a:off x="16967200" y="11170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170176</xdr:rowOff>
    </xdr:from>
    <xdr:ext cx="762000" cy="259045"/>
    <xdr:sp macro="" textlink="">
      <xdr:nvSpPr>
        <xdr:cNvPr id="332" name="定員管理の状況該当値テキスト"/>
        <xdr:cNvSpPr txBox="1"/>
      </xdr:nvSpPr>
      <xdr:spPr>
        <a:xfrm>
          <a:off x="17106900" y="11142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61.22</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167534</xdr:rowOff>
    </xdr:from>
    <xdr:to>
      <xdr:col>23</xdr:col>
      <xdr:colOff>457200</xdr:colOff>
      <xdr:row>65</xdr:row>
      <xdr:rowOff>97684</xdr:rowOff>
    </xdr:to>
    <xdr:sp macro="" textlink="">
      <xdr:nvSpPr>
        <xdr:cNvPr id="333" name="円/楕円 332"/>
        <xdr:cNvSpPr/>
      </xdr:nvSpPr>
      <xdr:spPr>
        <a:xfrm>
          <a:off x="16129000" y="11140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65</xdr:row>
      <xdr:rowOff>82461</xdr:rowOff>
    </xdr:from>
    <xdr:ext cx="736600" cy="259045"/>
    <xdr:sp macro="" textlink="">
      <xdr:nvSpPr>
        <xdr:cNvPr id="334" name="テキスト ボックス 333"/>
        <xdr:cNvSpPr txBox="1"/>
      </xdr:nvSpPr>
      <xdr:spPr>
        <a:xfrm>
          <a:off x="15798800" y="11226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59.70</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73025</xdr:rowOff>
    </xdr:from>
    <xdr:to>
      <xdr:col>22</xdr:col>
      <xdr:colOff>254000</xdr:colOff>
      <xdr:row>65</xdr:row>
      <xdr:rowOff>3175</xdr:rowOff>
    </xdr:to>
    <xdr:sp macro="" textlink="">
      <xdr:nvSpPr>
        <xdr:cNvPr id="335" name="円/楕円 334"/>
        <xdr:cNvSpPr/>
      </xdr:nvSpPr>
      <xdr:spPr>
        <a:xfrm>
          <a:off x="15240000" y="1104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159402</xdr:rowOff>
    </xdr:from>
    <xdr:ext cx="762000" cy="259045"/>
    <xdr:sp macro="" textlink="">
      <xdr:nvSpPr>
        <xdr:cNvPr id="336" name="テキスト ボックス 335"/>
        <xdr:cNvSpPr txBox="1"/>
      </xdr:nvSpPr>
      <xdr:spPr>
        <a:xfrm>
          <a:off x="14909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55.00</a:t>
          </a:r>
          <a:endParaRPr kumimoji="1" lang="ja-JP" altLang="en-US" sz="1000" b="1">
            <a:solidFill>
              <a:srgbClr val="FF0000"/>
            </a:solidFill>
            <a:latin typeface="ＭＳ Ｐゴシック"/>
          </a:endParaRPr>
        </a:p>
      </xdr:txBody>
    </xdr:sp>
    <xdr:clientData/>
  </xdr:oneCellAnchor>
  <xdr:twoCellAnchor>
    <xdr:from>
      <xdr:col>20</xdr:col>
      <xdr:colOff>635000</xdr:colOff>
      <xdr:row>65</xdr:row>
      <xdr:rowOff>93006</xdr:rowOff>
    </xdr:from>
    <xdr:to>
      <xdr:col>21</xdr:col>
      <xdr:colOff>50800</xdr:colOff>
      <xdr:row>66</xdr:row>
      <xdr:rowOff>23156</xdr:rowOff>
    </xdr:to>
    <xdr:sp macro="" textlink="">
      <xdr:nvSpPr>
        <xdr:cNvPr id="337" name="円/楕円 336"/>
        <xdr:cNvSpPr/>
      </xdr:nvSpPr>
      <xdr:spPr>
        <a:xfrm>
          <a:off x="14351000" y="1123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66</xdr:row>
      <xdr:rowOff>7933</xdr:rowOff>
    </xdr:from>
    <xdr:ext cx="762000" cy="259045"/>
    <xdr:sp macro="" textlink="">
      <xdr:nvSpPr>
        <xdr:cNvPr id="338" name="テキスト ボックス 337"/>
        <xdr:cNvSpPr txBox="1"/>
      </xdr:nvSpPr>
      <xdr:spPr>
        <a:xfrm>
          <a:off x="14020800" y="1132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64.52</a:t>
          </a:r>
          <a:endParaRPr kumimoji="1" lang="ja-JP" altLang="en-US" sz="1000" b="1">
            <a:solidFill>
              <a:srgbClr val="FF0000"/>
            </a:solidFill>
            <a:latin typeface="ＭＳ Ｐゴシック"/>
          </a:endParaRPr>
        </a:p>
      </xdr:txBody>
    </xdr:sp>
    <xdr:clientData/>
  </xdr:oneCellAnchor>
  <xdr:twoCellAnchor>
    <xdr:from>
      <xdr:col>19</xdr:col>
      <xdr:colOff>431800</xdr:colOff>
      <xdr:row>65</xdr:row>
      <xdr:rowOff>2117</xdr:rowOff>
    </xdr:from>
    <xdr:to>
      <xdr:col>19</xdr:col>
      <xdr:colOff>533400</xdr:colOff>
      <xdr:row>65</xdr:row>
      <xdr:rowOff>103717</xdr:rowOff>
    </xdr:to>
    <xdr:sp macro="" textlink="">
      <xdr:nvSpPr>
        <xdr:cNvPr id="339" name="円/楕円 338"/>
        <xdr:cNvSpPr/>
      </xdr:nvSpPr>
      <xdr:spPr>
        <a:xfrm>
          <a:off x="13462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65</xdr:row>
      <xdr:rowOff>88494</xdr:rowOff>
    </xdr:from>
    <xdr:ext cx="762000" cy="259045"/>
    <xdr:sp macro="" textlink="">
      <xdr:nvSpPr>
        <xdr:cNvPr id="340" name="テキスト ボックス 339"/>
        <xdr:cNvSpPr txBox="1"/>
      </xdr:nvSpPr>
      <xdr:spPr>
        <a:xfrm>
          <a:off x="13131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60.00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2" name="テキスト ボックス 34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3" name="テキスト ボックス 34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2.5%]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8" name="正方形/長方形 34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9" name="正方形/長方形 34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0" name="正方形/長方形 34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1" name="正方形/長方形 35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2" name="正方形/長方形 35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3" name="テキスト ボックス 35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地方債残高の減少により年々比率は改善している。</a:t>
          </a:r>
          <a:endParaRPr kumimoji="1" lang="en-US" altLang="ja-JP" sz="1300">
            <a:latin typeface="ＭＳ Ｐゴシック"/>
          </a:endParaRPr>
        </a:p>
        <a:p>
          <a:r>
            <a:rPr kumimoji="1" lang="ja-JP" altLang="en-US" sz="1300">
              <a:latin typeface="ＭＳ Ｐゴシック"/>
            </a:rPr>
            <a:t>今後は防災対策や過疎対策など新規地方債の発行が増える見込みだが、有利な地方債を優先するとともに、民間資金の繰り上げ償還を実施するなど、適正な比率の維持に努める。</a:t>
          </a:r>
        </a:p>
      </xdr:txBody>
    </xdr:sp>
    <xdr:clientData/>
  </xdr:twoCellAnchor>
  <xdr:oneCellAnchor>
    <xdr:from>
      <xdr:col>18</xdr:col>
      <xdr:colOff>444500</xdr:colOff>
      <xdr:row>32</xdr:row>
      <xdr:rowOff>101600</xdr:rowOff>
    </xdr:from>
    <xdr:ext cx="298543" cy="225703"/>
    <xdr:sp macro="" textlink="">
      <xdr:nvSpPr>
        <xdr:cNvPr id="354" name="テキスト ボックス 35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5" name="直線コネクタ 35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6" name="テキスト ボックス 35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57" name="直線コネクタ 35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58" name="テキスト ボックス 35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59" name="直線コネクタ 35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0" name="テキスト ボックス 35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1" name="直線コネクタ 36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2" name="テキスト ボックス 36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3" name="直線コネクタ 36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4" name="テキスト ボックス 36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5" name="直線コネクタ 36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6" name="テキスト ボックス 36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67" name="直線コネクタ 36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123372</xdr:rowOff>
    </xdr:from>
    <xdr:to>
      <xdr:col>24</xdr:col>
      <xdr:colOff>558800</xdr:colOff>
      <xdr:row>44</xdr:row>
      <xdr:rowOff>109946</xdr:rowOff>
    </xdr:to>
    <xdr:cxnSp macro="">
      <xdr:nvCxnSpPr>
        <xdr:cNvPr id="370" name="直線コネクタ 369"/>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82023</xdr:rowOff>
    </xdr:from>
    <xdr:ext cx="762000" cy="259045"/>
    <xdr:sp macro="" textlink="">
      <xdr:nvSpPr>
        <xdr:cNvPr id="371"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44</xdr:row>
      <xdr:rowOff>109946</xdr:rowOff>
    </xdr:from>
    <xdr:to>
      <xdr:col>24</xdr:col>
      <xdr:colOff>647700</xdr:colOff>
      <xdr:row>44</xdr:row>
      <xdr:rowOff>109946</xdr:rowOff>
    </xdr:to>
    <xdr:cxnSp macro="">
      <xdr:nvCxnSpPr>
        <xdr:cNvPr id="372" name="直線コネクタ 371"/>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38299</xdr:rowOff>
    </xdr:from>
    <xdr:ext cx="762000" cy="259045"/>
    <xdr:sp macro="" textlink="">
      <xdr:nvSpPr>
        <xdr:cNvPr id="373" name="公債費負担の状況最大値テキスト"/>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123372</xdr:rowOff>
    </xdr:from>
    <xdr:to>
      <xdr:col>24</xdr:col>
      <xdr:colOff>647700</xdr:colOff>
      <xdr:row>36</xdr:row>
      <xdr:rowOff>123372</xdr:rowOff>
    </xdr:to>
    <xdr:cxnSp macro="">
      <xdr:nvCxnSpPr>
        <xdr:cNvPr id="374" name="直線コネクタ 373"/>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123372</xdr:rowOff>
    </xdr:from>
    <xdr:to>
      <xdr:col>24</xdr:col>
      <xdr:colOff>558800</xdr:colOff>
      <xdr:row>37</xdr:row>
      <xdr:rowOff>41547</xdr:rowOff>
    </xdr:to>
    <xdr:cxnSp macro="">
      <xdr:nvCxnSpPr>
        <xdr:cNvPr id="375" name="直線コネクタ 374"/>
        <xdr:cNvCxnSpPr/>
      </xdr:nvCxnSpPr>
      <xdr:spPr>
        <a:xfrm flipV="1">
          <a:off x="16179800" y="6295572"/>
          <a:ext cx="8382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143890</xdr:rowOff>
    </xdr:from>
    <xdr:ext cx="762000" cy="259045"/>
    <xdr:sp macro="" textlink="">
      <xdr:nvSpPr>
        <xdr:cNvPr id="376" name="公債費負担の状況平均値テキスト"/>
        <xdr:cNvSpPr txBox="1"/>
      </xdr:nvSpPr>
      <xdr:spPr>
        <a:xfrm>
          <a:off x="17106900" y="6830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363</xdr:rowOff>
    </xdr:from>
    <xdr:to>
      <xdr:col>24</xdr:col>
      <xdr:colOff>609600</xdr:colOff>
      <xdr:row>40</xdr:row>
      <xdr:rowOff>101963</xdr:rowOff>
    </xdr:to>
    <xdr:sp macro="" textlink="">
      <xdr:nvSpPr>
        <xdr:cNvPr id="377" name="フローチャート : 判断 376"/>
        <xdr:cNvSpPr/>
      </xdr:nvSpPr>
      <xdr:spPr>
        <a:xfrm>
          <a:off x="169672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41547</xdr:rowOff>
    </xdr:from>
    <xdr:to>
      <xdr:col>23</xdr:col>
      <xdr:colOff>406400</xdr:colOff>
      <xdr:row>38</xdr:row>
      <xdr:rowOff>28666</xdr:rowOff>
    </xdr:to>
    <xdr:cxnSp macro="">
      <xdr:nvCxnSpPr>
        <xdr:cNvPr id="378" name="直線コネクタ 377"/>
        <xdr:cNvCxnSpPr/>
      </xdr:nvCxnSpPr>
      <xdr:spPr>
        <a:xfrm flipV="1">
          <a:off x="15290800" y="6385197"/>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89988</xdr:rowOff>
    </xdr:from>
    <xdr:to>
      <xdr:col>23</xdr:col>
      <xdr:colOff>457200</xdr:colOff>
      <xdr:row>41</xdr:row>
      <xdr:rowOff>20138</xdr:rowOff>
    </xdr:to>
    <xdr:sp macro="" textlink="">
      <xdr:nvSpPr>
        <xdr:cNvPr id="379" name="フローチャート : 判断 378"/>
        <xdr:cNvSpPr/>
      </xdr:nvSpPr>
      <xdr:spPr>
        <a:xfrm>
          <a:off x="16129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4915</xdr:rowOff>
    </xdr:from>
    <xdr:ext cx="736600" cy="259045"/>
    <xdr:sp macro="" textlink="">
      <xdr:nvSpPr>
        <xdr:cNvPr id="380" name="テキスト ボックス 379"/>
        <xdr:cNvSpPr txBox="1"/>
      </xdr:nvSpPr>
      <xdr:spPr>
        <a:xfrm>
          <a:off x="15798800" y="7034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38</xdr:row>
      <xdr:rowOff>28666</xdr:rowOff>
    </xdr:from>
    <xdr:to>
      <xdr:col>22</xdr:col>
      <xdr:colOff>203200</xdr:colOff>
      <xdr:row>39</xdr:row>
      <xdr:rowOff>57150</xdr:rowOff>
    </xdr:to>
    <xdr:cxnSp macro="">
      <xdr:nvCxnSpPr>
        <xdr:cNvPr id="381" name="直線コネクタ 380"/>
        <xdr:cNvCxnSpPr/>
      </xdr:nvCxnSpPr>
      <xdr:spPr>
        <a:xfrm flipV="1">
          <a:off x="14401800" y="6543766"/>
          <a:ext cx="889000" cy="199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152037</xdr:rowOff>
    </xdr:from>
    <xdr:to>
      <xdr:col>22</xdr:col>
      <xdr:colOff>254000</xdr:colOff>
      <xdr:row>41</xdr:row>
      <xdr:rowOff>82187</xdr:rowOff>
    </xdr:to>
    <xdr:sp macro="" textlink="">
      <xdr:nvSpPr>
        <xdr:cNvPr id="382" name="フローチャート : 判断 381"/>
        <xdr:cNvSpPr/>
      </xdr:nvSpPr>
      <xdr:spPr>
        <a:xfrm>
          <a:off x="15240000" y="701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66964</xdr:rowOff>
    </xdr:from>
    <xdr:ext cx="762000" cy="259045"/>
    <xdr:sp macro="" textlink="">
      <xdr:nvSpPr>
        <xdr:cNvPr id="383" name="テキスト ボックス 382"/>
        <xdr:cNvSpPr txBox="1"/>
      </xdr:nvSpPr>
      <xdr:spPr>
        <a:xfrm>
          <a:off x="14909800" y="709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39</xdr:row>
      <xdr:rowOff>57150</xdr:rowOff>
    </xdr:from>
    <xdr:to>
      <xdr:col>21</xdr:col>
      <xdr:colOff>0</xdr:colOff>
      <xdr:row>40</xdr:row>
      <xdr:rowOff>120106</xdr:rowOff>
    </xdr:to>
    <xdr:cxnSp macro="">
      <xdr:nvCxnSpPr>
        <xdr:cNvPr id="384" name="直線コネクタ 383"/>
        <xdr:cNvCxnSpPr/>
      </xdr:nvCxnSpPr>
      <xdr:spPr>
        <a:xfrm flipV="1">
          <a:off x="13512800" y="6743700"/>
          <a:ext cx="889000" cy="234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56424</xdr:rowOff>
    </xdr:from>
    <xdr:to>
      <xdr:col>21</xdr:col>
      <xdr:colOff>50800</xdr:colOff>
      <xdr:row>41</xdr:row>
      <xdr:rowOff>158024</xdr:rowOff>
    </xdr:to>
    <xdr:sp macro="" textlink="">
      <xdr:nvSpPr>
        <xdr:cNvPr id="385" name="フローチャート : 判断 384"/>
        <xdr:cNvSpPr/>
      </xdr:nvSpPr>
      <xdr:spPr>
        <a:xfrm>
          <a:off x="14351000" y="708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142801</xdr:rowOff>
    </xdr:from>
    <xdr:ext cx="762000" cy="259045"/>
    <xdr:sp macro="" textlink="">
      <xdr:nvSpPr>
        <xdr:cNvPr id="386" name="テキスト ボックス 385"/>
        <xdr:cNvSpPr txBox="1"/>
      </xdr:nvSpPr>
      <xdr:spPr>
        <a:xfrm>
          <a:off x="14020800" y="717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132262</xdr:rowOff>
    </xdr:from>
    <xdr:to>
      <xdr:col>19</xdr:col>
      <xdr:colOff>533400</xdr:colOff>
      <xdr:row>42</xdr:row>
      <xdr:rowOff>62412</xdr:rowOff>
    </xdr:to>
    <xdr:sp macro="" textlink="">
      <xdr:nvSpPr>
        <xdr:cNvPr id="387" name="フローチャート : 判断 386"/>
        <xdr:cNvSpPr/>
      </xdr:nvSpPr>
      <xdr:spPr>
        <a:xfrm>
          <a:off x="13462000" y="716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47189</xdr:rowOff>
    </xdr:from>
    <xdr:ext cx="762000" cy="259045"/>
    <xdr:sp macro="" textlink="">
      <xdr:nvSpPr>
        <xdr:cNvPr id="388" name="テキスト ボックス 387"/>
        <xdr:cNvSpPr txBox="1"/>
      </xdr:nvSpPr>
      <xdr:spPr>
        <a:xfrm>
          <a:off x="13131800" y="7248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36</xdr:row>
      <xdr:rowOff>72572</xdr:rowOff>
    </xdr:from>
    <xdr:to>
      <xdr:col>24</xdr:col>
      <xdr:colOff>609600</xdr:colOff>
      <xdr:row>37</xdr:row>
      <xdr:rowOff>2722</xdr:rowOff>
    </xdr:to>
    <xdr:sp macro="" textlink="">
      <xdr:nvSpPr>
        <xdr:cNvPr id="394" name="円/楕円 393"/>
        <xdr:cNvSpPr/>
      </xdr:nvSpPr>
      <xdr:spPr>
        <a:xfrm>
          <a:off x="16967200" y="624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165299</xdr:rowOff>
    </xdr:from>
    <xdr:ext cx="762000" cy="259045"/>
    <xdr:sp macro="" textlink="">
      <xdr:nvSpPr>
        <xdr:cNvPr id="395" name="公債費負担の状況該当値テキスト"/>
        <xdr:cNvSpPr txBox="1"/>
      </xdr:nvSpPr>
      <xdr:spPr>
        <a:xfrm>
          <a:off x="17106900" y="616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162197</xdr:rowOff>
    </xdr:from>
    <xdr:to>
      <xdr:col>23</xdr:col>
      <xdr:colOff>457200</xdr:colOff>
      <xdr:row>37</xdr:row>
      <xdr:rowOff>92347</xdr:rowOff>
    </xdr:to>
    <xdr:sp macro="" textlink="">
      <xdr:nvSpPr>
        <xdr:cNvPr id="396" name="円/楕円 395"/>
        <xdr:cNvSpPr/>
      </xdr:nvSpPr>
      <xdr:spPr>
        <a:xfrm>
          <a:off x="16129000" y="633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102524</xdr:rowOff>
    </xdr:from>
    <xdr:ext cx="736600" cy="259045"/>
    <xdr:sp macro="" textlink="">
      <xdr:nvSpPr>
        <xdr:cNvPr id="397" name="テキスト ボックス 396"/>
        <xdr:cNvSpPr txBox="1"/>
      </xdr:nvSpPr>
      <xdr:spPr>
        <a:xfrm>
          <a:off x="15798800" y="6103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a:rPr>
            <a:t>△ </a:t>
          </a:r>
          <a:r>
            <a:rPr kumimoji="1" lang="en-US" altLang="ja-JP" sz="1000" b="1">
              <a:solidFill>
                <a:srgbClr val="FF0000"/>
              </a:solidFill>
              <a:latin typeface="ＭＳ Ｐゴシック"/>
            </a:rPr>
            <a:t>1.2</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149316</xdr:rowOff>
    </xdr:from>
    <xdr:to>
      <xdr:col>22</xdr:col>
      <xdr:colOff>254000</xdr:colOff>
      <xdr:row>38</xdr:row>
      <xdr:rowOff>79466</xdr:rowOff>
    </xdr:to>
    <xdr:sp macro="" textlink="">
      <xdr:nvSpPr>
        <xdr:cNvPr id="398" name="円/楕円 397"/>
        <xdr:cNvSpPr/>
      </xdr:nvSpPr>
      <xdr:spPr>
        <a:xfrm>
          <a:off x="152400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36</xdr:row>
      <xdr:rowOff>89643</xdr:rowOff>
    </xdr:from>
    <xdr:ext cx="762000" cy="259045"/>
    <xdr:sp macro="" textlink="">
      <xdr:nvSpPr>
        <xdr:cNvPr id="399" name="テキスト ボックス 398"/>
        <xdr:cNvSpPr txBox="1"/>
      </xdr:nvSpPr>
      <xdr:spPr>
        <a:xfrm>
          <a:off x="14909800" y="626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6350</xdr:rowOff>
    </xdr:from>
    <xdr:to>
      <xdr:col>21</xdr:col>
      <xdr:colOff>50800</xdr:colOff>
      <xdr:row>39</xdr:row>
      <xdr:rowOff>107950</xdr:rowOff>
    </xdr:to>
    <xdr:sp macro="" textlink="">
      <xdr:nvSpPr>
        <xdr:cNvPr id="400" name="円/楕円 399"/>
        <xdr:cNvSpPr/>
      </xdr:nvSpPr>
      <xdr:spPr>
        <a:xfrm>
          <a:off x="14351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118127</xdr:rowOff>
    </xdr:from>
    <xdr:ext cx="762000" cy="259045"/>
    <xdr:sp macro="" textlink="">
      <xdr:nvSpPr>
        <xdr:cNvPr id="401" name="テキスト ボックス 400"/>
        <xdr:cNvSpPr txBox="1"/>
      </xdr:nvSpPr>
      <xdr:spPr>
        <a:xfrm>
          <a:off x="14020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69306</xdr:rowOff>
    </xdr:from>
    <xdr:to>
      <xdr:col>19</xdr:col>
      <xdr:colOff>533400</xdr:colOff>
      <xdr:row>40</xdr:row>
      <xdr:rowOff>170906</xdr:rowOff>
    </xdr:to>
    <xdr:sp macro="" textlink="">
      <xdr:nvSpPr>
        <xdr:cNvPr id="402" name="円/楕円 401"/>
        <xdr:cNvSpPr/>
      </xdr:nvSpPr>
      <xdr:spPr>
        <a:xfrm>
          <a:off x="13462000" y="69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9633</xdr:rowOff>
    </xdr:from>
    <xdr:ext cx="762000" cy="259045"/>
    <xdr:sp macro="" textlink="">
      <xdr:nvSpPr>
        <xdr:cNvPr id="403" name="テキスト ボックス 402"/>
        <xdr:cNvSpPr txBox="1"/>
      </xdr:nvSpPr>
      <xdr:spPr>
        <a:xfrm>
          <a:off x="13131800" y="669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昨年同様、比率は算定されていない。</a:t>
          </a:r>
          <a:endParaRPr kumimoji="1" lang="en-US" altLang="ja-JP" sz="1300">
            <a:latin typeface="ＭＳ Ｐゴシック"/>
          </a:endParaRPr>
        </a:p>
        <a:p>
          <a:r>
            <a:rPr kumimoji="1" lang="ja-JP" altLang="en-US" sz="1300">
              <a:latin typeface="ＭＳ Ｐゴシック"/>
            </a:rPr>
            <a:t>充当可能基金の維持や普通交付税に算入される地方債の活用など、将来負担の増加とならないよう努めていく。</a:t>
          </a:r>
          <a:endParaRPr kumimoji="1" lang="en-US" altLang="ja-JP"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30" name="直線コネクタ 429"/>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1"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2" name="直線コネクタ 431"/>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5"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36" name="フローチャート : 判断 43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0</xdr:rowOff>
    </xdr:from>
    <xdr:to>
      <xdr:col>23</xdr:col>
      <xdr:colOff>457200</xdr:colOff>
      <xdr:row>14</xdr:row>
      <xdr:rowOff>101600</xdr:rowOff>
    </xdr:to>
    <xdr:sp macro="" textlink="">
      <xdr:nvSpPr>
        <xdr:cNvPr id="437" name="フローチャート : 判断 436"/>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111777</xdr:rowOff>
    </xdr:from>
    <xdr:ext cx="736600" cy="259045"/>
    <xdr:sp macro="" textlink="">
      <xdr:nvSpPr>
        <xdr:cNvPr id="438" name="テキスト ボックス 437"/>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0</xdr:rowOff>
    </xdr:from>
    <xdr:to>
      <xdr:col>22</xdr:col>
      <xdr:colOff>254000</xdr:colOff>
      <xdr:row>14</xdr:row>
      <xdr:rowOff>101600</xdr:rowOff>
    </xdr:to>
    <xdr:sp macro="" textlink="">
      <xdr:nvSpPr>
        <xdr:cNvPr id="439" name="フローチャート : 判断 438"/>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111777</xdr:rowOff>
    </xdr:from>
    <xdr:ext cx="762000" cy="259045"/>
    <xdr:sp macro="" textlink="">
      <xdr:nvSpPr>
        <xdr:cNvPr id="440" name="テキスト ボックス 439"/>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0</xdr:rowOff>
    </xdr:from>
    <xdr:to>
      <xdr:col>21</xdr:col>
      <xdr:colOff>50800</xdr:colOff>
      <xdr:row>14</xdr:row>
      <xdr:rowOff>101600</xdr:rowOff>
    </xdr:to>
    <xdr:sp macro="" textlink="">
      <xdr:nvSpPr>
        <xdr:cNvPr id="441" name="フローチャート : 判断 440"/>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111777</xdr:rowOff>
    </xdr:from>
    <xdr:ext cx="762000" cy="259045"/>
    <xdr:sp macro="" textlink="">
      <xdr:nvSpPr>
        <xdr:cNvPr id="442" name="テキスト ボックス 441"/>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0</xdr:rowOff>
    </xdr:from>
    <xdr:to>
      <xdr:col>19</xdr:col>
      <xdr:colOff>533400</xdr:colOff>
      <xdr:row>14</xdr:row>
      <xdr:rowOff>101600</xdr:rowOff>
    </xdr:to>
    <xdr:sp macro="" textlink="">
      <xdr:nvSpPr>
        <xdr:cNvPr id="443" name="フローチャート : 判断 442"/>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111777</xdr:rowOff>
    </xdr:from>
    <xdr:ext cx="762000" cy="259045"/>
    <xdr:sp macro="" textlink="">
      <xdr:nvSpPr>
        <xdr:cNvPr id="444" name="テキスト ボックス 443"/>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5" name="テキスト ボックス 44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6" name="テキスト ボックス 44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7" name="テキスト ボックス 44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8" name="テキスト ボックス 44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9" name="テキスト ボックス 44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588
586
390.46
1,957,698
1,861,367
90,474
1,029,175
2,109,533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山間部で豪雪地帯等の地理的、自然条件が不利な地域であり、直営</a:t>
          </a:r>
          <a:r>
            <a:rPr kumimoji="1" lang="ja-JP" altLang="en-US" sz="1300">
              <a:solidFill>
                <a:schemeClr val="dk1"/>
              </a:solidFill>
              <a:effectLst/>
              <a:latin typeface="+mn-lt"/>
              <a:ea typeface="+mn-ea"/>
              <a:cs typeface="+mn-cs"/>
            </a:rPr>
            <a:t>の</a:t>
          </a:r>
          <a:r>
            <a:rPr kumimoji="1" lang="ja-JP" altLang="ja-JP" sz="1300">
              <a:solidFill>
                <a:schemeClr val="dk1"/>
              </a:solidFill>
              <a:effectLst/>
              <a:latin typeface="+mn-lt"/>
              <a:ea typeface="+mn-ea"/>
              <a:cs typeface="+mn-cs"/>
            </a:rPr>
            <a:t>施設</a:t>
          </a:r>
          <a:r>
            <a:rPr kumimoji="1" lang="ja-JP" altLang="en-US" sz="1300">
              <a:solidFill>
                <a:schemeClr val="dk1"/>
              </a:solidFill>
              <a:effectLst/>
              <a:latin typeface="+mn-lt"/>
              <a:ea typeface="+mn-ea"/>
              <a:cs typeface="+mn-cs"/>
            </a:rPr>
            <a:t>が多く</a:t>
          </a:r>
          <a:r>
            <a:rPr kumimoji="1" lang="ja-JP" altLang="ja-JP" sz="1300">
              <a:solidFill>
                <a:schemeClr val="dk1"/>
              </a:solidFill>
              <a:effectLst/>
              <a:latin typeface="+mn-lt"/>
              <a:ea typeface="+mn-ea"/>
              <a:cs typeface="+mn-cs"/>
            </a:rPr>
            <a:t>人件費の割合が高くなる要因にもなっている。</a:t>
          </a:r>
          <a:r>
            <a:rPr kumimoji="1" lang="ja-JP" altLang="en-US" sz="1300">
              <a:solidFill>
                <a:schemeClr val="dk1"/>
              </a:solidFill>
              <a:effectLst/>
              <a:latin typeface="+mn-lt"/>
              <a:ea typeface="+mn-ea"/>
              <a:cs typeface="+mn-cs"/>
            </a:rPr>
            <a:t>近年、地域おこしに携わる人材確保など増加の一因となっている。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164556</xdr:rowOff>
    </xdr:from>
    <xdr:to>
      <xdr:col>7</xdr:col>
      <xdr:colOff>15875</xdr:colOff>
      <xdr:row>38</xdr:row>
      <xdr:rowOff>71483</xdr:rowOff>
    </xdr:to>
    <xdr:cxnSp macro="">
      <xdr:nvCxnSpPr>
        <xdr:cNvPr id="67" name="直線コネクタ 66"/>
        <xdr:cNvCxnSpPr/>
      </xdr:nvCxnSpPr>
      <xdr:spPr>
        <a:xfrm>
          <a:off x="3987800" y="650820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15983</xdr:rowOff>
    </xdr:from>
    <xdr:ext cx="762000" cy="259045"/>
    <xdr:sp macro="" textlink="">
      <xdr:nvSpPr>
        <xdr:cNvPr id="68" name="人件費平均値テキスト"/>
        <xdr:cNvSpPr txBox="1"/>
      </xdr:nvSpPr>
      <xdr:spPr>
        <a:xfrm>
          <a:off x="4914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162923</xdr:rowOff>
    </xdr:from>
    <xdr:to>
      <xdr:col>5</xdr:col>
      <xdr:colOff>549275</xdr:colOff>
      <xdr:row>37</xdr:row>
      <xdr:rowOff>164556</xdr:rowOff>
    </xdr:to>
    <xdr:cxnSp macro="">
      <xdr:nvCxnSpPr>
        <xdr:cNvPr id="70" name="直線コネクタ 69"/>
        <xdr:cNvCxnSpPr/>
      </xdr:nvCxnSpPr>
      <xdr:spPr>
        <a:xfrm>
          <a:off x="3098800" y="6335123"/>
          <a:ext cx="889000" cy="173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38644</xdr:rowOff>
    </xdr:from>
    <xdr:to>
      <xdr:col>5</xdr:col>
      <xdr:colOff>600075</xdr:colOff>
      <xdr:row>37</xdr:row>
      <xdr:rowOff>140244</xdr:rowOff>
    </xdr:to>
    <xdr:sp macro="" textlink="">
      <xdr:nvSpPr>
        <xdr:cNvPr id="71" name="フローチャート : 判断 70"/>
        <xdr:cNvSpPr/>
      </xdr:nvSpPr>
      <xdr:spPr>
        <a:xfrm>
          <a:off x="3937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150421</xdr:rowOff>
    </xdr:from>
    <xdr:ext cx="736600" cy="259045"/>
    <xdr:sp macro="" textlink="">
      <xdr:nvSpPr>
        <xdr:cNvPr id="72" name="テキスト ボックス 71"/>
        <xdr:cNvSpPr txBox="1"/>
      </xdr:nvSpPr>
      <xdr:spPr>
        <a:xfrm>
          <a:off x="3606800" y="615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120469</xdr:rowOff>
    </xdr:from>
    <xdr:to>
      <xdr:col>4</xdr:col>
      <xdr:colOff>346075</xdr:colOff>
      <xdr:row>36</xdr:row>
      <xdr:rowOff>162923</xdr:rowOff>
    </xdr:to>
    <xdr:cxnSp macro="">
      <xdr:nvCxnSpPr>
        <xdr:cNvPr id="73" name="直線コネクタ 72"/>
        <xdr:cNvCxnSpPr/>
      </xdr:nvCxnSpPr>
      <xdr:spPr>
        <a:xfrm>
          <a:off x="2209800" y="62926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4" name="フローチャート : 判断 73"/>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82567</xdr:rowOff>
    </xdr:from>
    <xdr:ext cx="762000" cy="259045"/>
    <xdr:sp macro="" textlink="">
      <xdr:nvSpPr>
        <xdr:cNvPr id="75" name="テキスト ボックス 74"/>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120469</xdr:rowOff>
    </xdr:from>
    <xdr:to>
      <xdr:col>3</xdr:col>
      <xdr:colOff>142875</xdr:colOff>
      <xdr:row>38</xdr:row>
      <xdr:rowOff>58420</xdr:rowOff>
    </xdr:to>
    <xdr:cxnSp macro="">
      <xdr:nvCxnSpPr>
        <xdr:cNvPr id="76" name="直線コネクタ 75"/>
        <xdr:cNvCxnSpPr/>
      </xdr:nvCxnSpPr>
      <xdr:spPr>
        <a:xfrm flipV="1">
          <a:off x="1320800" y="6292669"/>
          <a:ext cx="889000" cy="280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9253</xdr:rowOff>
    </xdr:from>
    <xdr:to>
      <xdr:col>3</xdr:col>
      <xdr:colOff>193675</xdr:colOff>
      <xdr:row>37</xdr:row>
      <xdr:rowOff>110853</xdr:rowOff>
    </xdr:to>
    <xdr:sp macro="" textlink="">
      <xdr:nvSpPr>
        <xdr:cNvPr id="77" name="フローチャート : 判断 76"/>
        <xdr:cNvSpPr/>
      </xdr:nvSpPr>
      <xdr:spPr>
        <a:xfrm>
          <a:off x="2159000" y="635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95630</xdr:rowOff>
    </xdr:from>
    <xdr:ext cx="762000" cy="259045"/>
    <xdr:sp macro="" textlink="">
      <xdr:nvSpPr>
        <xdr:cNvPr id="78" name="テキスト ボックス 77"/>
        <xdr:cNvSpPr txBox="1"/>
      </xdr:nvSpPr>
      <xdr:spPr>
        <a:xfrm>
          <a:off x="1828800" y="6439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45176</xdr:rowOff>
    </xdr:from>
    <xdr:to>
      <xdr:col>1</xdr:col>
      <xdr:colOff>676275</xdr:colOff>
      <xdr:row>37</xdr:row>
      <xdr:rowOff>146776</xdr:rowOff>
    </xdr:to>
    <xdr:sp macro="" textlink="">
      <xdr:nvSpPr>
        <xdr:cNvPr id="79" name="フローチャート : 判断 78"/>
        <xdr:cNvSpPr/>
      </xdr:nvSpPr>
      <xdr:spPr>
        <a:xfrm>
          <a:off x="1270000" y="63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156953</xdr:rowOff>
    </xdr:from>
    <xdr:ext cx="762000" cy="259045"/>
    <xdr:sp macro="" textlink="">
      <xdr:nvSpPr>
        <xdr:cNvPr id="80" name="テキスト ボックス 79"/>
        <xdr:cNvSpPr txBox="1"/>
      </xdr:nvSpPr>
      <xdr:spPr>
        <a:xfrm>
          <a:off x="939800" y="615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20683</xdr:rowOff>
    </xdr:from>
    <xdr:to>
      <xdr:col>7</xdr:col>
      <xdr:colOff>66675</xdr:colOff>
      <xdr:row>38</xdr:row>
      <xdr:rowOff>122283</xdr:rowOff>
    </xdr:to>
    <xdr:sp macro="" textlink="">
      <xdr:nvSpPr>
        <xdr:cNvPr id="86" name="円/楕円 85"/>
        <xdr:cNvSpPr/>
      </xdr:nvSpPr>
      <xdr:spPr>
        <a:xfrm>
          <a:off x="4775200" y="653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37</xdr:row>
      <xdr:rowOff>164210</xdr:rowOff>
    </xdr:from>
    <xdr:ext cx="762000" cy="259045"/>
    <xdr:sp macro="" textlink="">
      <xdr:nvSpPr>
        <xdr:cNvPr id="87" name="人件費該当値テキスト"/>
        <xdr:cNvSpPr txBox="1"/>
      </xdr:nvSpPr>
      <xdr:spPr>
        <a:xfrm>
          <a:off x="4914900" y="650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30.3</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113756</xdr:rowOff>
    </xdr:from>
    <xdr:to>
      <xdr:col>5</xdr:col>
      <xdr:colOff>600075</xdr:colOff>
      <xdr:row>38</xdr:row>
      <xdr:rowOff>43906</xdr:rowOff>
    </xdr:to>
    <xdr:sp macro="" textlink="">
      <xdr:nvSpPr>
        <xdr:cNvPr id="88" name="円/楕円 87"/>
        <xdr:cNvSpPr/>
      </xdr:nvSpPr>
      <xdr:spPr>
        <a:xfrm>
          <a:off x="3937000" y="6457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28683</xdr:rowOff>
    </xdr:from>
    <xdr:ext cx="736600" cy="259045"/>
    <xdr:sp macro="" textlink="">
      <xdr:nvSpPr>
        <xdr:cNvPr id="89" name="テキスト ボックス 88"/>
        <xdr:cNvSpPr txBox="1"/>
      </xdr:nvSpPr>
      <xdr:spPr>
        <a:xfrm>
          <a:off x="3606800" y="6543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112123</xdr:rowOff>
    </xdr:from>
    <xdr:to>
      <xdr:col>4</xdr:col>
      <xdr:colOff>396875</xdr:colOff>
      <xdr:row>37</xdr:row>
      <xdr:rowOff>42273</xdr:rowOff>
    </xdr:to>
    <xdr:sp macro="" textlink="">
      <xdr:nvSpPr>
        <xdr:cNvPr id="90" name="円/楕円 89"/>
        <xdr:cNvSpPr/>
      </xdr:nvSpPr>
      <xdr:spPr>
        <a:xfrm>
          <a:off x="3048000" y="628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52450</xdr:rowOff>
    </xdr:from>
    <xdr:ext cx="762000" cy="259045"/>
    <xdr:sp macro="" textlink="">
      <xdr:nvSpPr>
        <xdr:cNvPr id="91" name="テキスト ボックス 90"/>
        <xdr:cNvSpPr txBox="1"/>
      </xdr:nvSpPr>
      <xdr:spPr>
        <a:xfrm>
          <a:off x="2717800" y="6053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69669</xdr:rowOff>
    </xdr:from>
    <xdr:to>
      <xdr:col>3</xdr:col>
      <xdr:colOff>193675</xdr:colOff>
      <xdr:row>36</xdr:row>
      <xdr:rowOff>171269</xdr:rowOff>
    </xdr:to>
    <xdr:sp macro="" textlink="">
      <xdr:nvSpPr>
        <xdr:cNvPr id="92" name="円/楕円 91"/>
        <xdr:cNvSpPr/>
      </xdr:nvSpPr>
      <xdr:spPr>
        <a:xfrm>
          <a:off x="2159000" y="6241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9996</xdr:rowOff>
    </xdr:from>
    <xdr:ext cx="762000" cy="259045"/>
    <xdr:sp macro="" textlink="">
      <xdr:nvSpPr>
        <xdr:cNvPr id="93" name="テキスト ボックス 92"/>
        <xdr:cNvSpPr txBox="1"/>
      </xdr:nvSpPr>
      <xdr:spPr>
        <a:xfrm>
          <a:off x="1828800" y="601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21.3</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7620</xdr:rowOff>
    </xdr:from>
    <xdr:to>
      <xdr:col>1</xdr:col>
      <xdr:colOff>676275</xdr:colOff>
      <xdr:row>38</xdr:row>
      <xdr:rowOff>109220</xdr:rowOff>
    </xdr:to>
    <xdr:sp macro="" textlink="">
      <xdr:nvSpPr>
        <xdr:cNvPr id="94" name="円/楕円 93"/>
        <xdr:cNvSpPr/>
      </xdr:nvSpPr>
      <xdr:spPr>
        <a:xfrm>
          <a:off x="1270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93997</xdr:rowOff>
    </xdr:from>
    <xdr:ext cx="762000" cy="259045"/>
    <xdr:sp macro="" textlink="">
      <xdr:nvSpPr>
        <xdr:cNvPr id="95" name="テキスト ボックス 94"/>
        <xdr:cNvSpPr txBox="1"/>
      </xdr:nvSpPr>
      <xdr:spPr>
        <a:xfrm>
          <a:off x="939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経常経費に充当する特定財源（診療収入等）が減少したことが要因となっている。</a:t>
          </a: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42418</xdr:rowOff>
    </xdr:from>
    <xdr:to>
      <xdr:col>24</xdr:col>
      <xdr:colOff>31750</xdr:colOff>
      <xdr:row>17</xdr:row>
      <xdr:rowOff>138430</xdr:rowOff>
    </xdr:to>
    <xdr:cxnSp macro="">
      <xdr:nvCxnSpPr>
        <xdr:cNvPr id="125" name="直線コネクタ 124"/>
        <xdr:cNvCxnSpPr/>
      </xdr:nvCxnSpPr>
      <xdr:spPr>
        <a:xfrm>
          <a:off x="15671800" y="2957068"/>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143019</xdr:rowOff>
    </xdr:from>
    <xdr:ext cx="762000" cy="259045"/>
    <xdr:sp macro="" textlink="">
      <xdr:nvSpPr>
        <xdr:cNvPr id="126" name="物件費平均値テキスト"/>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104140</xdr:rowOff>
    </xdr:from>
    <xdr:to>
      <xdr:col>22</xdr:col>
      <xdr:colOff>565150</xdr:colOff>
      <xdr:row>17</xdr:row>
      <xdr:rowOff>42418</xdr:rowOff>
    </xdr:to>
    <xdr:cxnSp macro="">
      <xdr:nvCxnSpPr>
        <xdr:cNvPr id="128" name="直線コネクタ 127"/>
        <xdr:cNvCxnSpPr/>
      </xdr:nvCxnSpPr>
      <xdr:spPr>
        <a:xfrm>
          <a:off x="14782800" y="284734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9" name="フローチャート : 判断 128"/>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75963</xdr:rowOff>
    </xdr:from>
    <xdr:ext cx="736600" cy="259045"/>
    <xdr:sp macro="" textlink="">
      <xdr:nvSpPr>
        <xdr:cNvPr id="130" name="テキスト ボックス 129"/>
        <xdr:cNvSpPr txBox="1"/>
      </xdr:nvSpPr>
      <xdr:spPr>
        <a:xfrm>
          <a:off x="15290800" y="2647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104140</xdr:rowOff>
    </xdr:from>
    <xdr:to>
      <xdr:col>21</xdr:col>
      <xdr:colOff>361950</xdr:colOff>
      <xdr:row>16</xdr:row>
      <xdr:rowOff>145288</xdr:rowOff>
    </xdr:to>
    <xdr:cxnSp macro="">
      <xdr:nvCxnSpPr>
        <xdr:cNvPr id="131" name="直線コネクタ 130"/>
        <xdr:cNvCxnSpPr/>
      </xdr:nvCxnSpPr>
      <xdr:spPr>
        <a:xfrm flipV="1">
          <a:off x="13893800" y="28473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32" name="フローチャート : 判断 131"/>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9415</xdr:rowOff>
    </xdr:from>
    <xdr:ext cx="762000" cy="259045"/>
    <xdr:sp macro="" textlink="">
      <xdr:nvSpPr>
        <xdr:cNvPr id="133" name="テキスト ボックス 132"/>
        <xdr:cNvSpPr txBox="1"/>
      </xdr:nvSpPr>
      <xdr:spPr>
        <a:xfrm>
          <a:off x="14401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145288</xdr:rowOff>
    </xdr:from>
    <xdr:to>
      <xdr:col>20</xdr:col>
      <xdr:colOff>158750</xdr:colOff>
      <xdr:row>17</xdr:row>
      <xdr:rowOff>10414</xdr:rowOff>
    </xdr:to>
    <xdr:cxnSp macro="">
      <xdr:nvCxnSpPr>
        <xdr:cNvPr id="134" name="直線コネクタ 133"/>
        <xdr:cNvCxnSpPr/>
      </xdr:nvCxnSpPr>
      <xdr:spPr>
        <a:xfrm flipV="1">
          <a:off x="13004800" y="28884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5" name="フローチャート :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11955</xdr:rowOff>
    </xdr:from>
    <xdr:ext cx="762000" cy="259045"/>
    <xdr:sp macro="" textlink="">
      <xdr:nvSpPr>
        <xdr:cNvPr id="136" name="テキスト ボックス 135"/>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7" name="フローチャート : 判断 136"/>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169689</xdr:rowOff>
    </xdr:from>
    <xdr:ext cx="762000" cy="259045"/>
    <xdr:sp macro="" textlink="">
      <xdr:nvSpPr>
        <xdr:cNvPr id="138" name="テキスト ボックス 137"/>
        <xdr:cNvSpPr txBox="1"/>
      </xdr:nvSpPr>
      <xdr:spPr>
        <a:xfrm>
          <a:off x="12623800" y="2569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17</xdr:row>
      <xdr:rowOff>87630</xdr:rowOff>
    </xdr:from>
    <xdr:to>
      <xdr:col>24</xdr:col>
      <xdr:colOff>82550</xdr:colOff>
      <xdr:row>18</xdr:row>
      <xdr:rowOff>17780</xdr:rowOff>
    </xdr:to>
    <xdr:sp macro="" textlink="">
      <xdr:nvSpPr>
        <xdr:cNvPr id="144" name="円/楕円 143"/>
        <xdr:cNvSpPr/>
      </xdr:nvSpPr>
      <xdr:spPr>
        <a:xfrm>
          <a:off x="164592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59707</xdr:rowOff>
    </xdr:from>
    <xdr:ext cx="762000" cy="259045"/>
    <xdr:sp macro="" textlink="">
      <xdr:nvSpPr>
        <xdr:cNvPr id="145" name="物件費該当値テキスト"/>
        <xdr:cNvSpPr txBox="1"/>
      </xdr:nvSpPr>
      <xdr:spPr>
        <a:xfrm>
          <a:off x="165989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22</xdr:col>
      <xdr:colOff>514350</xdr:colOff>
      <xdr:row>16</xdr:row>
      <xdr:rowOff>163068</xdr:rowOff>
    </xdr:from>
    <xdr:to>
      <xdr:col>22</xdr:col>
      <xdr:colOff>615950</xdr:colOff>
      <xdr:row>17</xdr:row>
      <xdr:rowOff>93218</xdr:rowOff>
    </xdr:to>
    <xdr:sp macro="" textlink="">
      <xdr:nvSpPr>
        <xdr:cNvPr id="146" name="円/楕円 145"/>
        <xdr:cNvSpPr/>
      </xdr:nvSpPr>
      <xdr:spPr>
        <a:xfrm>
          <a:off x="15621000" y="29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77995</xdr:rowOff>
    </xdr:from>
    <xdr:ext cx="736600" cy="259045"/>
    <xdr:sp macro="" textlink="">
      <xdr:nvSpPr>
        <xdr:cNvPr id="147" name="テキスト ボックス 146"/>
        <xdr:cNvSpPr txBox="1"/>
      </xdr:nvSpPr>
      <xdr:spPr>
        <a:xfrm>
          <a:off x="15290800" y="299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53340</xdr:rowOff>
    </xdr:from>
    <xdr:to>
      <xdr:col>21</xdr:col>
      <xdr:colOff>412750</xdr:colOff>
      <xdr:row>16</xdr:row>
      <xdr:rowOff>154940</xdr:rowOff>
    </xdr:to>
    <xdr:sp macro="" textlink="">
      <xdr:nvSpPr>
        <xdr:cNvPr id="148" name="円/楕円 147"/>
        <xdr:cNvSpPr/>
      </xdr:nvSpPr>
      <xdr:spPr>
        <a:xfrm>
          <a:off x="1473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165117</xdr:rowOff>
    </xdr:from>
    <xdr:ext cx="762000" cy="259045"/>
    <xdr:sp macro="" textlink="">
      <xdr:nvSpPr>
        <xdr:cNvPr id="149" name="テキスト ボックス 148"/>
        <xdr:cNvSpPr txBox="1"/>
      </xdr:nvSpPr>
      <xdr:spPr>
        <a:xfrm>
          <a:off x="14401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94488</xdr:rowOff>
    </xdr:from>
    <xdr:to>
      <xdr:col>20</xdr:col>
      <xdr:colOff>209550</xdr:colOff>
      <xdr:row>17</xdr:row>
      <xdr:rowOff>24638</xdr:rowOff>
    </xdr:to>
    <xdr:sp macro="" textlink="">
      <xdr:nvSpPr>
        <xdr:cNvPr id="150" name="円/楕円 149"/>
        <xdr:cNvSpPr/>
      </xdr:nvSpPr>
      <xdr:spPr>
        <a:xfrm>
          <a:off x="13843000" y="28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9415</xdr:rowOff>
    </xdr:from>
    <xdr:ext cx="762000" cy="259045"/>
    <xdr:sp macro="" textlink="">
      <xdr:nvSpPr>
        <xdr:cNvPr id="151" name="テキスト ボックス 150"/>
        <xdr:cNvSpPr txBox="1"/>
      </xdr:nvSpPr>
      <xdr:spPr>
        <a:xfrm>
          <a:off x="13512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131064</xdr:rowOff>
    </xdr:from>
    <xdr:to>
      <xdr:col>19</xdr:col>
      <xdr:colOff>6350</xdr:colOff>
      <xdr:row>17</xdr:row>
      <xdr:rowOff>61214</xdr:rowOff>
    </xdr:to>
    <xdr:sp macro="" textlink="">
      <xdr:nvSpPr>
        <xdr:cNvPr id="152" name="円/楕円 151"/>
        <xdr:cNvSpPr/>
      </xdr:nvSpPr>
      <xdr:spPr>
        <a:xfrm>
          <a:off x="12954000" y="287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45991</xdr:rowOff>
    </xdr:from>
    <xdr:ext cx="762000" cy="259045"/>
    <xdr:sp macro="" textlink="">
      <xdr:nvSpPr>
        <xdr:cNvPr id="153" name="テキスト ボックス 152"/>
        <xdr:cNvSpPr txBox="1"/>
      </xdr:nvSpPr>
      <xdr:spPr>
        <a:xfrm>
          <a:off x="12623800" y="296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人口が少ない分福祉関係は全体の経費から比べるとかなり低くなっている。</a:t>
          </a: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88900</xdr:rowOff>
    </xdr:from>
    <xdr:to>
      <xdr:col>7</xdr:col>
      <xdr:colOff>15875</xdr:colOff>
      <xdr:row>53</xdr:row>
      <xdr:rowOff>88900</xdr:rowOff>
    </xdr:to>
    <xdr:cxnSp macro="">
      <xdr:nvCxnSpPr>
        <xdr:cNvPr id="185" name="直線コネクタ 184"/>
        <xdr:cNvCxnSpPr/>
      </xdr:nvCxnSpPr>
      <xdr:spPr>
        <a:xfrm>
          <a:off x="3987800" y="91757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67327</xdr:rowOff>
    </xdr:from>
    <xdr:ext cx="762000" cy="259045"/>
    <xdr:sp macro="" textlink="">
      <xdr:nvSpPr>
        <xdr:cNvPr id="186"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88900</xdr:rowOff>
    </xdr:from>
    <xdr:to>
      <xdr:col>5</xdr:col>
      <xdr:colOff>549275</xdr:colOff>
      <xdr:row>53</xdr:row>
      <xdr:rowOff>88900</xdr:rowOff>
    </xdr:to>
    <xdr:cxnSp macro="">
      <xdr:nvCxnSpPr>
        <xdr:cNvPr id="188" name="直線コネクタ 187"/>
        <xdr:cNvCxnSpPr/>
      </xdr:nvCxnSpPr>
      <xdr:spPr>
        <a:xfrm>
          <a:off x="3098800" y="9175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9" name="フローチャート :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48277</xdr:rowOff>
    </xdr:from>
    <xdr:ext cx="736600" cy="259045"/>
    <xdr:sp macro="" textlink="">
      <xdr:nvSpPr>
        <xdr:cNvPr id="190" name="テキスト ボックス 189"/>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88900</xdr:rowOff>
    </xdr:from>
    <xdr:to>
      <xdr:col>4</xdr:col>
      <xdr:colOff>346075</xdr:colOff>
      <xdr:row>53</xdr:row>
      <xdr:rowOff>88900</xdr:rowOff>
    </xdr:to>
    <xdr:cxnSp macro="">
      <xdr:nvCxnSpPr>
        <xdr:cNvPr id="191" name="直線コネクタ 190"/>
        <xdr:cNvCxnSpPr/>
      </xdr:nvCxnSpPr>
      <xdr:spPr>
        <a:xfrm>
          <a:off x="2209800" y="9175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2" name="フローチャート :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193" name="テキスト ボックス 192"/>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88900</xdr:rowOff>
    </xdr:from>
    <xdr:to>
      <xdr:col>3</xdr:col>
      <xdr:colOff>142875</xdr:colOff>
      <xdr:row>53</xdr:row>
      <xdr:rowOff>146050</xdr:rowOff>
    </xdr:to>
    <xdr:cxnSp macro="">
      <xdr:nvCxnSpPr>
        <xdr:cNvPr id="194" name="直線コネクタ 193"/>
        <xdr:cNvCxnSpPr/>
      </xdr:nvCxnSpPr>
      <xdr:spPr>
        <a:xfrm flipV="1">
          <a:off x="1320800" y="91757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5" name="フローチャート : 判断 194"/>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196" name="テキスト ボックス 195"/>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7" name="フローチャート :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8" name="テキスト ボックス 197"/>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53</xdr:row>
      <xdr:rowOff>38100</xdr:rowOff>
    </xdr:from>
    <xdr:to>
      <xdr:col>7</xdr:col>
      <xdr:colOff>66675</xdr:colOff>
      <xdr:row>53</xdr:row>
      <xdr:rowOff>139700</xdr:rowOff>
    </xdr:to>
    <xdr:sp macro="" textlink="">
      <xdr:nvSpPr>
        <xdr:cNvPr id="204" name="円/楕円 203"/>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118127</xdr:rowOff>
    </xdr:from>
    <xdr:ext cx="762000" cy="259045"/>
    <xdr:sp macro="" textlink="">
      <xdr:nvSpPr>
        <xdr:cNvPr id="205" name="扶助費該当値テキスト"/>
        <xdr:cNvSpPr txBox="1"/>
      </xdr:nvSpPr>
      <xdr:spPr>
        <a:xfrm>
          <a:off x="4914900" y="9033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5</xdr:col>
      <xdr:colOff>498475</xdr:colOff>
      <xdr:row>53</xdr:row>
      <xdr:rowOff>38100</xdr:rowOff>
    </xdr:from>
    <xdr:to>
      <xdr:col>5</xdr:col>
      <xdr:colOff>600075</xdr:colOff>
      <xdr:row>53</xdr:row>
      <xdr:rowOff>139700</xdr:rowOff>
    </xdr:to>
    <xdr:sp macro="" textlink="">
      <xdr:nvSpPr>
        <xdr:cNvPr id="206" name="円/楕円 205"/>
        <xdr:cNvSpPr/>
      </xdr:nvSpPr>
      <xdr:spPr>
        <a:xfrm>
          <a:off x="3937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149877</xdr:rowOff>
    </xdr:from>
    <xdr:ext cx="736600" cy="259045"/>
    <xdr:sp macro="" textlink="">
      <xdr:nvSpPr>
        <xdr:cNvPr id="207" name="テキスト ボックス 206"/>
        <xdr:cNvSpPr txBox="1"/>
      </xdr:nvSpPr>
      <xdr:spPr>
        <a:xfrm>
          <a:off x="3606800" y="889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4</xdr:col>
      <xdr:colOff>295275</xdr:colOff>
      <xdr:row>53</xdr:row>
      <xdr:rowOff>38100</xdr:rowOff>
    </xdr:from>
    <xdr:to>
      <xdr:col>4</xdr:col>
      <xdr:colOff>396875</xdr:colOff>
      <xdr:row>53</xdr:row>
      <xdr:rowOff>139700</xdr:rowOff>
    </xdr:to>
    <xdr:sp macro="" textlink="">
      <xdr:nvSpPr>
        <xdr:cNvPr id="208" name="円/楕円 207"/>
        <xdr:cNvSpPr/>
      </xdr:nvSpPr>
      <xdr:spPr>
        <a:xfrm>
          <a:off x="3048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149877</xdr:rowOff>
    </xdr:from>
    <xdr:ext cx="762000" cy="259045"/>
    <xdr:sp macro="" textlink="">
      <xdr:nvSpPr>
        <xdr:cNvPr id="209" name="テキスト ボックス 208"/>
        <xdr:cNvSpPr txBox="1"/>
      </xdr:nvSpPr>
      <xdr:spPr>
        <a:xfrm>
          <a:off x="2717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3</xdr:col>
      <xdr:colOff>92075</xdr:colOff>
      <xdr:row>53</xdr:row>
      <xdr:rowOff>38100</xdr:rowOff>
    </xdr:from>
    <xdr:to>
      <xdr:col>3</xdr:col>
      <xdr:colOff>193675</xdr:colOff>
      <xdr:row>53</xdr:row>
      <xdr:rowOff>139700</xdr:rowOff>
    </xdr:to>
    <xdr:sp macro="" textlink="">
      <xdr:nvSpPr>
        <xdr:cNvPr id="210" name="円/楕円 209"/>
        <xdr:cNvSpPr/>
      </xdr:nvSpPr>
      <xdr:spPr>
        <a:xfrm>
          <a:off x="21590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149877</xdr:rowOff>
    </xdr:from>
    <xdr:ext cx="762000" cy="259045"/>
    <xdr:sp macro="" textlink="">
      <xdr:nvSpPr>
        <xdr:cNvPr id="211" name="テキスト ボックス 210"/>
        <xdr:cNvSpPr txBox="1"/>
      </xdr:nvSpPr>
      <xdr:spPr>
        <a:xfrm>
          <a:off x="1828800" y="889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xdr:col>
      <xdr:colOff>574675</xdr:colOff>
      <xdr:row>53</xdr:row>
      <xdr:rowOff>95250</xdr:rowOff>
    </xdr:from>
    <xdr:to>
      <xdr:col>1</xdr:col>
      <xdr:colOff>676275</xdr:colOff>
      <xdr:row>54</xdr:row>
      <xdr:rowOff>25400</xdr:rowOff>
    </xdr:to>
    <xdr:sp macro="" textlink="">
      <xdr:nvSpPr>
        <xdr:cNvPr id="212" name="円/楕円 211"/>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52</xdr:row>
      <xdr:rowOff>35577</xdr:rowOff>
    </xdr:from>
    <xdr:ext cx="762000" cy="259045"/>
    <xdr:sp macro="" textlink="">
      <xdr:nvSpPr>
        <xdr:cNvPr id="213" name="テキスト ボックス 212"/>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公営企業等の繰出金の抑制ができたことが要因となっている。</a:t>
          </a:r>
          <a:endParaRPr kumimoji="1" lang="en-US" altLang="ja-JP" sz="1300">
            <a:latin typeface="ＭＳ Ｐゴシック"/>
          </a:endParaRPr>
        </a:p>
        <a:p>
          <a:r>
            <a:rPr kumimoji="1" lang="ja-JP" altLang="en-US" sz="1300">
              <a:latin typeface="ＭＳ Ｐゴシック"/>
            </a:rPr>
            <a:t>公営企業については公共性と採算性を考慮し、最適な方法を検討していく。</a:t>
          </a: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140716</xdr:rowOff>
    </xdr:from>
    <xdr:to>
      <xdr:col>24</xdr:col>
      <xdr:colOff>31750</xdr:colOff>
      <xdr:row>55</xdr:row>
      <xdr:rowOff>42418</xdr:rowOff>
    </xdr:to>
    <xdr:cxnSp macro="">
      <xdr:nvCxnSpPr>
        <xdr:cNvPr id="243" name="直線コネクタ 242"/>
        <xdr:cNvCxnSpPr/>
      </xdr:nvCxnSpPr>
      <xdr:spPr>
        <a:xfrm flipV="1">
          <a:off x="15671800" y="939901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128287</xdr:rowOff>
    </xdr:from>
    <xdr:ext cx="762000" cy="259045"/>
    <xdr:sp macro="" textlink="">
      <xdr:nvSpPr>
        <xdr:cNvPr id="244" name="その他平均値テキスト"/>
        <xdr:cNvSpPr txBox="1"/>
      </xdr:nvSpPr>
      <xdr:spPr>
        <a:xfrm>
          <a:off x="16598900" y="9558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149860</xdr:rowOff>
    </xdr:from>
    <xdr:to>
      <xdr:col>22</xdr:col>
      <xdr:colOff>565150</xdr:colOff>
      <xdr:row>55</xdr:row>
      <xdr:rowOff>42418</xdr:rowOff>
    </xdr:to>
    <xdr:cxnSp macro="">
      <xdr:nvCxnSpPr>
        <xdr:cNvPr id="246" name="直線コネクタ 245"/>
        <xdr:cNvCxnSpPr/>
      </xdr:nvCxnSpPr>
      <xdr:spPr>
        <a:xfrm>
          <a:off x="14782800" y="940816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7" name="フローチャート : 判断 246"/>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107713</xdr:rowOff>
    </xdr:from>
    <xdr:ext cx="736600" cy="259045"/>
    <xdr:sp macro="" textlink="">
      <xdr:nvSpPr>
        <xdr:cNvPr id="248" name="テキスト ボックス 247"/>
        <xdr:cNvSpPr txBox="1"/>
      </xdr:nvSpPr>
      <xdr:spPr>
        <a:xfrm>
          <a:off x="15290800" y="97089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149860</xdr:rowOff>
    </xdr:from>
    <xdr:to>
      <xdr:col>21</xdr:col>
      <xdr:colOff>361950</xdr:colOff>
      <xdr:row>54</xdr:row>
      <xdr:rowOff>154432</xdr:rowOff>
    </xdr:to>
    <xdr:cxnSp macro="">
      <xdr:nvCxnSpPr>
        <xdr:cNvPr id="249" name="直線コネクタ 248"/>
        <xdr:cNvCxnSpPr/>
      </xdr:nvCxnSpPr>
      <xdr:spPr>
        <a:xfrm flipV="1">
          <a:off x="13893800" y="94081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0" name="フローチャート : 判断 249"/>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80281</xdr:rowOff>
    </xdr:from>
    <xdr:ext cx="762000" cy="259045"/>
    <xdr:sp macro="" textlink="">
      <xdr:nvSpPr>
        <xdr:cNvPr id="251" name="テキスト ボックス 250"/>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154432</xdr:rowOff>
    </xdr:from>
    <xdr:to>
      <xdr:col>20</xdr:col>
      <xdr:colOff>158750</xdr:colOff>
      <xdr:row>55</xdr:row>
      <xdr:rowOff>65278</xdr:rowOff>
    </xdr:to>
    <xdr:cxnSp macro="">
      <xdr:nvCxnSpPr>
        <xdr:cNvPr id="252" name="直線コネクタ 251"/>
        <xdr:cNvCxnSpPr/>
      </xdr:nvCxnSpPr>
      <xdr:spPr>
        <a:xfrm flipV="1">
          <a:off x="13004800" y="94127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3" name="フローチャート : 判断 252"/>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80281</xdr:rowOff>
    </xdr:from>
    <xdr:ext cx="762000" cy="259045"/>
    <xdr:sp macro="" textlink="">
      <xdr:nvSpPr>
        <xdr:cNvPr id="254" name="テキスト ボックス 253"/>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5" name="フローチャート : 判断 254"/>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66565</xdr:rowOff>
    </xdr:from>
    <xdr:ext cx="762000" cy="259045"/>
    <xdr:sp macro="" textlink="">
      <xdr:nvSpPr>
        <xdr:cNvPr id="256" name="テキスト ボックス 255"/>
        <xdr:cNvSpPr txBox="1"/>
      </xdr:nvSpPr>
      <xdr:spPr>
        <a:xfrm>
          <a:off x="12623800" y="966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54</xdr:row>
      <xdr:rowOff>89916</xdr:rowOff>
    </xdr:from>
    <xdr:to>
      <xdr:col>24</xdr:col>
      <xdr:colOff>82550</xdr:colOff>
      <xdr:row>55</xdr:row>
      <xdr:rowOff>20066</xdr:rowOff>
    </xdr:to>
    <xdr:sp macro="" textlink="">
      <xdr:nvSpPr>
        <xdr:cNvPr id="262" name="円/楕円 261"/>
        <xdr:cNvSpPr/>
      </xdr:nvSpPr>
      <xdr:spPr>
        <a:xfrm>
          <a:off x="16459200" y="934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106443</xdr:rowOff>
    </xdr:from>
    <xdr:ext cx="762000" cy="259045"/>
    <xdr:sp macro="" textlink="">
      <xdr:nvSpPr>
        <xdr:cNvPr id="263" name="その他該当値テキスト"/>
        <xdr:cNvSpPr txBox="1"/>
      </xdr:nvSpPr>
      <xdr:spPr>
        <a:xfrm>
          <a:off x="16598900" y="919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5.3</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163068</xdr:rowOff>
    </xdr:from>
    <xdr:to>
      <xdr:col>22</xdr:col>
      <xdr:colOff>615950</xdr:colOff>
      <xdr:row>55</xdr:row>
      <xdr:rowOff>93218</xdr:rowOff>
    </xdr:to>
    <xdr:sp macro="" textlink="">
      <xdr:nvSpPr>
        <xdr:cNvPr id="264" name="円/楕円 263"/>
        <xdr:cNvSpPr/>
      </xdr:nvSpPr>
      <xdr:spPr>
        <a:xfrm>
          <a:off x="156210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103395</xdr:rowOff>
    </xdr:from>
    <xdr:ext cx="736600" cy="259045"/>
    <xdr:sp macro="" textlink="">
      <xdr:nvSpPr>
        <xdr:cNvPr id="265" name="テキスト ボックス 264"/>
        <xdr:cNvSpPr txBox="1"/>
      </xdr:nvSpPr>
      <xdr:spPr>
        <a:xfrm>
          <a:off x="15290800" y="919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99060</xdr:rowOff>
    </xdr:from>
    <xdr:to>
      <xdr:col>21</xdr:col>
      <xdr:colOff>412750</xdr:colOff>
      <xdr:row>55</xdr:row>
      <xdr:rowOff>29210</xdr:rowOff>
    </xdr:to>
    <xdr:sp macro="" textlink="">
      <xdr:nvSpPr>
        <xdr:cNvPr id="266" name="円/楕円 265"/>
        <xdr:cNvSpPr/>
      </xdr:nvSpPr>
      <xdr:spPr>
        <a:xfrm>
          <a:off x="147320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39387</xdr:rowOff>
    </xdr:from>
    <xdr:ext cx="762000" cy="259045"/>
    <xdr:sp macro="" textlink="">
      <xdr:nvSpPr>
        <xdr:cNvPr id="267" name="テキスト ボックス 266"/>
        <xdr:cNvSpPr txBox="1"/>
      </xdr:nvSpPr>
      <xdr:spPr>
        <a:xfrm>
          <a:off x="14401800" y="912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103632</xdr:rowOff>
    </xdr:from>
    <xdr:to>
      <xdr:col>20</xdr:col>
      <xdr:colOff>209550</xdr:colOff>
      <xdr:row>55</xdr:row>
      <xdr:rowOff>33782</xdr:rowOff>
    </xdr:to>
    <xdr:sp macro="" textlink="">
      <xdr:nvSpPr>
        <xdr:cNvPr id="268" name="円/楕円 267"/>
        <xdr:cNvSpPr/>
      </xdr:nvSpPr>
      <xdr:spPr>
        <a:xfrm>
          <a:off x="13843000" y="936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43959</xdr:rowOff>
    </xdr:from>
    <xdr:ext cx="762000" cy="259045"/>
    <xdr:sp macro="" textlink="">
      <xdr:nvSpPr>
        <xdr:cNvPr id="269" name="テキスト ボックス 268"/>
        <xdr:cNvSpPr txBox="1"/>
      </xdr:nvSpPr>
      <xdr:spPr>
        <a:xfrm>
          <a:off x="13512800" y="913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14478</xdr:rowOff>
    </xdr:from>
    <xdr:to>
      <xdr:col>19</xdr:col>
      <xdr:colOff>6350</xdr:colOff>
      <xdr:row>55</xdr:row>
      <xdr:rowOff>116078</xdr:rowOff>
    </xdr:to>
    <xdr:sp macro="" textlink="">
      <xdr:nvSpPr>
        <xdr:cNvPr id="270" name="円/楕円 269"/>
        <xdr:cNvSpPr/>
      </xdr:nvSpPr>
      <xdr:spPr>
        <a:xfrm>
          <a:off x="12954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126255</xdr:rowOff>
    </xdr:from>
    <xdr:ext cx="762000" cy="259045"/>
    <xdr:sp macro="" textlink="">
      <xdr:nvSpPr>
        <xdr:cNvPr id="271" name="テキスト ボックス 270"/>
        <xdr:cNvSpPr txBox="1"/>
      </xdr:nvSpPr>
      <xdr:spPr>
        <a:xfrm>
          <a:off x="12623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経費区分の精査を行った結果、上昇につながった。</a:t>
          </a:r>
          <a:endParaRPr kumimoji="1" lang="en-US" altLang="ja-JP" sz="1300">
            <a:latin typeface="ＭＳ Ｐゴシック"/>
          </a:endParaRPr>
        </a:p>
        <a:p>
          <a:r>
            <a:rPr kumimoji="1" lang="ja-JP" altLang="en-US" sz="1300">
              <a:latin typeface="ＭＳ Ｐゴシック"/>
            </a:rPr>
            <a:t>今後は、補助金等の適正化を図りつつ、経費の削減に努める。</a:t>
          </a: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159004</xdr:rowOff>
    </xdr:from>
    <xdr:to>
      <xdr:col>24</xdr:col>
      <xdr:colOff>31750</xdr:colOff>
      <xdr:row>36</xdr:row>
      <xdr:rowOff>40132</xdr:rowOff>
    </xdr:to>
    <xdr:cxnSp macro="">
      <xdr:nvCxnSpPr>
        <xdr:cNvPr id="301" name="直線コネクタ 300"/>
        <xdr:cNvCxnSpPr/>
      </xdr:nvCxnSpPr>
      <xdr:spPr>
        <a:xfrm>
          <a:off x="15671800" y="5988304"/>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48277</xdr:rowOff>
    </xdr:from>
    <xdr:ext cx="762000" cy="259045"/>
    <xdr:sp macro="" textlink="">
      <xdr:nvSpPr>
        <xdr:cNvPr id="302"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159004</xdr:rowOff>
    </xdr:from>
    <xdr:to>
      <xdr:col>22</xdr:col>
      <xdr:colOff>565150</xdr:colOff>
      <xdr:row>35</xdr:row>
      <xdr:rowOff>19558</xdr:rowOff>
    </xdr:to>
    <xdr:cxnSp macro="">
      <xdr:nvCxnSpPr>
        <xdr:cNvPr id="304" name="直線コネクタ 303"/>
        <xdr:cNvCxnSpPr/>
      </xdr:nvCxnSpPr>
      <xdr:spPr>
        <a:xfrm flipV="1">
          <a:off x="14782800" y="59883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5" name="フローチャート : 判断 304"/>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4843</xdr:rowOff>
    </xdr:from>
    <xdr:ext cx="736600" cy="259045"/>
    <xdr:sp macro="" textlink="">
      <xdr:nvSpPr>
        <xdr:cNvPr id="306" name="テキスト ボックス 305"/>
        <xdr:cNvSpPr txBox="1"/>
      </xdr:nvSpPr>
      <xdr:spPr>
        <a:xfrm>
          <a:off x="15290800" y="6348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19558</xdr:rowOff>
    </xdr:from>
    <xdr:to>
      <xdr:col>21</xdr:col>
      <xdr:colOff>361950</xdr:colOff>
      <xdr:row>35</xdr:row>
      <xdr:rowOff>97282</xdr:rowOff>
    </xdr:to>
    <xdr:cxnSp macro="">
      <xdr:nvCxnSpPr>
        <xdr:cNvPr id="307" name="直線コネクタ 306"/>
        <xdr:cNvCxnSpPr/>
      </xdr:nvCxnSpPr>
      <xdr:spPr>
        <a:xfrm flipV="1">
          <a:off x="13893800" y="6020308"/>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8" name="フローチャート : 判断 307"/>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09" name="テキスト ボックス 308"/>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97282</xdr:rowOff>
    </xdr:from>
    <xdr:to>
      <xdr:col>20</xdr:col>
      <xdr:colOff>158750</xdr:colOff>
      <xdr:row>35</xdr:row>
      <xdr:rowOff>156718</xdr:rowOff>
    </xdr:to>
    <xdr:cxnSp macro="">
      <xdr:nvCxnSpPr>
        <xdr:cNvPr id="310" name="直線コネクタ 309"/>
        <xdr:cNvCxnSpPr/>
      </xdr:nvCxnSpPr>
      <xdr:spPr>
        <a:xfrm flipV="1">
          <a:off x="13004800" y="609803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53340</xdr:rowOff>
    </xdr:from>
    <xdr:to>
      <xdr:col>20</xdr:col>
      <xdr:colOff>209550</xdr:colOff>
      <xdr:row>36</xdr:row>
      <xdr:rowOff>154940</xdr:rowOff>
    </xdr:to>
    <xdr:sp macro="" textlink="">
      <xdr:nvSpPr>
        <xdr:cNvPr id="311" name="フローチャート : 判断 310"/>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139717</xdr:rowOff>
    </xdr:from>
    <xdr:ext cx="762000" cy="259045"/>
    <xdr:sp macro="" textlink="">
      <xdr:nvSpPr>
        <xdr:cNvPr id="312" name="テキスト ボックス 311"/>
        <xdr:cNvSpPr txBox="1"/>
      </xdr:nvSpPr>
      <xdr:spPr>
        <a:xfrm>
          <a:off x="13512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153433</xdr:rowOff>
    </xdr:from>
    <xdr:ext cx="762000" cy="259045"/>
    <xdr:sp macro="" textlink="">
      <xdr:nvSpPr>
        <xdr:cNvPr id="314" name="テキスト ボックス 313"/>
        <xdr:cNvSpPr txBox="1"/>
      </xdr:nvSpPr>
      <xdr:spPr>
        <a:xfrm>
          <a:off x="12623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20" name="円/楕円 319"/>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5859</xdr:rowOff>
    </xdr:from>
    <xdr:ext cx="762000" cy="259045"/>
    <xdr:sp macro="" textlink="">
      <xdr:nvSpPr>
        <xdr:cNvPr id="321"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108204</xdr:rowOff>
    </xdr:from>
    <xdr:to>
      <xdr:col>22</xdr:col>
      <xdr:colOff>615950</xdr:colOff>
      <xdr:row>35</xdr:row>
      <xdr:rowOff>38354</xdr:rowOff>
    </xdr:to>
    <xdr:sp macro="" textlink="">
      <xdr:nvSpPr>
        <xdr:cNvPr id="322" name="円/楕円 321"/>
        <xdr:cNvSpPr/>
      </xdr:nvSpPr>
      <xdr:spPr>
        <a:xfrm>
          <a:off x="15621000" y="5937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48531</xdr:rowOff>
    </xdr:from>
    <xdr:ext cx="736600" cy="259045"/>
    <xdr:sp macro="" textlink="">
      <xdr:nvSpPr>
        <xdr:cNvPr id="323" name="テキスト ボックス 322"/>
        <xdr:cNvSpPr txBox="1"/>
      </xdr:nvSpPr>
      <xdr:spPr>
        <a:xfrm>
          <a:off x="15290800" y="57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140208</xdr:rowOff>
    </xdr:from>
    <xdr:to>
      <xdr:col>21</xdr:col>
      <xdr:colOff>412750</xdr:colOff>
      <xdr:row>35</xdr:row>
      <xdr:rowOff>70358</xdr:rowOff>
    </xdr:to>
    <xdr:sp macro="" textlink="">
      <xdr:nvSpPr>
        <xdr:cNvPr id="324" name="円/楕円 323"/>
        <xdr:cNvSpPr/>
      </xdr:nvSpPr>
      <xdr:spPr>
        <a:xfrm>
          <a:off x="14732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80535</xdr:rowOff>
    </xdr:from>
    <xdr:ext cx="762000" cy="259045"/>
    <xdr:sp macro="" textlink="">
      <xdr:nvSpPr>
        <xdr:cNvPr id="325" name="テキスト ボックス 324"/>
        <xdr:cNvSpPr txBox="1"/>
      </xdr:nvSpPr>
      <xdr:spPr>
        <a:xfrm>
          <a:off x="14401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46482</xdr:rowOff>
    </xdr:from>
    <xdr:to>
      <xdr:col>20</xdr:col>
      <xdr:colOff>209550</xdr:colOff>
      <xdr:row>35</xdr:row>
      <xdr:rowOff>148082</xdr:rowOff>
    </xdr:to>
    <xdr:sp macro="" textlink="">
      <xdr:nvSpPr>
        <xdr:cNvPr id="326" name="円/楕円 325"/>
        <xdr:cNvSpPr/>
      </xdr:nvSpPr>
      <xdr:spPr>
        <a:xfrm>
          <a:off x="13843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158259</xdr:rowOff>
    </xdr:from>
    <xdr:ext cx="762000" cy="259045"/>
    <xdr:sp macro="" textlink="">
      <xdr:nvSpPr>
        <xdr:cNvPr id="327" name="テキスト ボックス 326"/>
        <xdr:cNvSpPr txBox="1"/>
      </xdr:nvSpPr>
      <xdr:spPr>
        <a:xfrm>
          <a:off x="13512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8.1</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105918</xdr:rowOff>
    </xdr:from>
    <xdr:to>
      <xdr:col>19</xdr:col>
      <xdr:colOff>6350</xdr:colOff>
      <xdr:row>36</xdr:row>
      <xdr:rowOff>36068</xdr:rowOff>
    </xdr:to>
    <xdr:sp macro="" textlink="">
      <xdr:nvSpPr>
        <xdr:cNvPr id="328" name="円/楕円 327"/>
        <xdr:cNvSpPr/>
      </xdr:nvSpPr>
      <xdr:spPr>
        <a:xfrm>
          <a:off x="12954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46245</xdr:rowOff>
    </xdr:from>
    <xdr:ext cx="762000" cy="259045"/>
    <xdr:sp macro="" textlink="">
      <xdr:nvSpPr>
        <xdr:cNvPr id="329" name="テキスト ボックス 328"/>
        <xdr:cNvSpPr txBox="1"/>
      </xdr:nvSpPr>
      <xdr:spPr>
        <a:xfrm>
          <a:off x="12623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公営住宅事業債の償還財源である家賃収入の減により一般財源の割合が高くなったことが要因である。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54610</xdr:rowOff>
    </xdr:from>
    <xdr:to>
      <xdr:col>7</xdr:col>
      <xdr:colOff>15875</xdr:colOff>
      <xdr:row>74</xdr:row>
      <xdr:rowOff>100330</xdr:rowOff>
    </xdr:to>
    <xdr:cxnSp macro="">
      <xdr:nvCxnSpPr>
        <xdr:cNvPr id="361" name="直線コネクタ 360"/>
        <xdr:cNvCxnSpPr/>
      </xdr:nvCxnSpPr>
      <xdr:spPr>
        <a:xfrm>
          <a:off x="3987800" y="127419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170197</xdr:rowOff>
    </xdr:from>
    <xdr:ext cx="762000" cy="259045"/>
    <xdr:sp macro="" textlink="">
      <xdr:nvSpPr>
        <xdr:cNvPr id="362" name="公債費平均値テキスト"/>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43180</xdr:rowOff>
    </xdr:from>
    <xdr:to>
      <xdr:col>5</xdr:col>
      <xdr:colOff>549275</xdr:colOff>
      <xdr:row>74</xdr:row>
      <xdr:rowOff>54610</xdr:rowOff>
    </xdr:to>
    <xdr:cxnSp macro="">
      <xdr:nvCxnSpPr>
        <xdr:cNvPr id="364" name="直線コネクタ 363"/>
        <xdr:cNvCxnSpPr/>
      </xdr:nvCxnSpPr>
      <xdr:spPr>
        <a:xfrm>
          <a:off x="3098800" y="127304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102870</xdr:rowOff>
    </xdr:from>
    <xdr:to>
      <xdr:col>5</xdr:col>
      <xdr:colOff>600075</xdr:colOff>
      <xdr:row>77</xdr:row>
      <xdr:rowOff>33020</xdr:rowOff>
    </xdr:to>
    <xdr:sp macro="" textlink="">
      <xdr:nvSpPr>
        <xdr:cNvPr id="365" name="フローチャート : 判断 364"/>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17797</xdr:rowOff>
    </xdr:from>
    <xdr:ext cx="736600" cy="259045"/>
    <xdr:sp macro="" textlink="">
      <xdr:nvSpPr>
        <xdr:cNvPr id="366" name="テキスト ボックス 365"/>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74</xdr:row>
      <xdr:rowOff>43180</xdr:rowOff>
    </xdr:from>
    <xdr:to>
      <xdr:col>4</xdr:col>
      <xdr:colOff>346075</xdr:colOff>
      <xdr:row>74</xdr:row>
      <xdr:rowOff>73660</xdr:rowOff>
    </xdr:to>
    <xdr:cxnSp macro="">
      <xdr:nvCxnSpPr>
        <xdr:cNvPr id="367" name="直線コネクタ 366"/>
        <xdr:cNvCxnSpPr/>
      </xdr:nvCxnSpPr>
      <xdr:spPr>
        <a:xfrm flipV="1">
          <a:off x="2209800" y="12730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8" name="フローチャート : 判断 367"/>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69" name="テキスト ボックス 368"/>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74</xdr:row>
      <xdr:rowOff>73660</xdr:rowOff>
    </xdr:from>
    <xdr:to>
      <xdr:col>3</xdr:col>
      <xdr:colOff>142875</xdr:colOff>
      <xdr:row>75</xdr:row>
      <xdr:rowOff>104140</xdr:rowOff>
    </xdr:to>
    <xdr:cxnSp macro="">
      <xdr:nvCxnSpPr>
        <xdr:cNvPr id="370" name="直線コネクタ 369"/>
        <xdr:cNvCxnSpPr/>
      </xdr:nvCxnSpPr>
      <xdr:spPr>
        <a:xfrm flipV="1">
          <a:off x="1320800" y="1276096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71" name="フローチャート : 判断 37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44466</xdr:rowOff>
    </xdr:from>
    <xdr:ext cx="762000" cy="259045"/>
    <xdr:sp macro="" textlink="">
      <xdr:nvSpPr>
        <xdr:cNvPr id="372" name="テキスト ボックス 371"/>
        <xdr:cNvSpPr txBox="1"/>
      </xdr:nvSpPr>
      <xdr:spPr>
        <a:xfrm>
          <a:off x="1828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3" name="フローチャート : 判断 37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105427</xdr:rowOff>
    </xdr:from>
    <xdr:ext cx="762000" cy="259045"/>
    <xdr:sp macro="" textlink="">
      <xdr:nvSpPr>
        <xdr:cNvPr id="374" name="テキスト ボックス 373"/>
        <xdr:cNvSpPr txBox="1"/>
      </xdr:nvSpPr>
      <xdr:spPr>
        <a:xfrm>
          <a:off x="939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74</xdr:row>
      <xdr:rowOff>49530</xdr:rowOff>
    </xdr:from>
    <xdr:to>
      <xdr:col>7</xdr:col>
      <xdr:colOff>66675</xdr:colOff>
      <xdr:row>74</xdr:row>
      <xdr:rowOff>151130</xdr:rowOff>
    </xdr:to>
    <xdr:sp macro="" textlink="">
      <xdr:nvSpPr>
        <xdr:cNvPr id="380" name="円/楕円 379"/>
        <xdr:cNvSpPr/>
      </xdr:nvSpPr>
      <xdr:spPr>
        <a:xfrm>
          <a:off x="47752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66057</xdr:rowOff>
    </xdr:from>
    <xdr:ext cx="762000" cy="259045"/>
    <xdr:sp macro="" textlink="">
      <xdr:nvSpPr>
        <xdr:cNvPr id="381" name="公債費該当値テキスト"/>
        <xdr:cNvSpPr txBox="1"/>
      </xdr:nvSpPr>
      <xdr:spPr>
        <a:xfrm>
          <a:off x="49149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3810</xdr:rowOff>
    </xdr:from>
    <xdr:to>
      <xdr:col>5</xdr:col>
      <xdr:colOff>600075</xdr:colOff>
      <xdr:row>74</xdr:row>
      <xdr:rowOff>105410</xdr:rowOff>
    </xdr:to>
    <xdr:sp macro="" textlink="">
      <xdr:nvSpPr>
        <xdr:cNvPr id="382" name="円/楕円 381"/>
        <xdr:cNvSpPr/>
      </xdr:nvSpPr>
      <xdr:spPr>
        <a:xfrm>
          <a:off x="3937000" y="1269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72</xdr:row>
      <xdr:rowOff>115587</xdr:rowOff>
    </xdr:from>
    <xdr:ext cx="736600" cy="259045"/>
    <xdr:sp macro="" textlink="">
      <xdr:nvSpPr>
        <xdr:cNvPr id="383" name="テキスト ボックス 382"/>
        <xdr:cNvSpPr txBox="1"/>
      </xdr:nvSpPr>
      <xdr:spPr>
        <a:xfrm>
          <a:off x="3606800" y="12459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a:t>
          </a:r>
          <a:endParaRPr kumimoji="1" lang="ja-JP" altLang="en-US" sz="1000" b="1">
            <a:solidFill>
              <a:srgbClr val="FF0000"/>
            </a:solidFill>
            <a:latin typeface="ＭＳ Ｐゴシック"/>
          </a:endParaRPr>
        </a:p>
      </xdr:txBody>
    </xdr:sp>
    <xdr:clientData/>
  </xdr:oneCellAnchor>
  <xdr:twoCellAnchor>
    <xdr:from>
      <xdr:col>4</xdr:col>
      <xdr:colOff>295275</xdr:colOff>
      <xdr:row>73</xdr:row>
      <xdr:rowOff>163830</xdr:rowOff>
    </xdr:from>
    <xdr:to>
      <xdr:col>4</xdr:col>
      <xdr:colOff>396875</xdr:colOff>
      <xdr:row>74</xdr:row>
      <xdr:rowOff>93980</xdr:rowOff>
    </xdr:to>
    <xdr:sp macro="" textlink="">
      <xdr:nvSpPr>
        <xdr:cNvPr id="384" name="円/楕円 383"/>
        <xdr:cNvSpPr/>
      </xdr:nvSpPr>
      <xdr:spPr>
        <a:xfrm>
          <a:off x="3048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72</xdr:row>
      <xdr:rowOff>104157</xdr:rowOff>
    </xdr:from>
    <xdr:ext cx="762000" cy="259045"/>
    <xdr:sp macro="" textlink="">
      <xdr:nvSpPr>
        <xdr:cNvPr id="385" name="テキスト ボックス 384"/>
        <xdr:cNvSpPr txBox="1"/>
      </xdr:nvSpPr>
      <xdr:spPr>
        <a:xfrm>
          <a:off x="2717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a:t>
          </a:r>
          <a:endParaRPr kumimoji="1" lang="ja-JP" altLang="en-US" sz="1000" b="1">
            <a:solidFill>
              <a:srgbClr val="FF0000"/>
            </a:solidFill>
            <a:latin typeface="ＭＳ Ｐゴシック"/>
          </a:endParaRPr>
        </a:p>
      </xdr:txBody>
    </xdr:sp>
    <xdr:clientData/>
  </xdr:oneCellAnchor>
  <xdr:twoCellAnchor>
    <xdr:from>
      <xdr:col>3</xdr:col>
      <xdr:colOff>92075</xdr:colOff>
      <xdr:row>74</xdr:row>
      <xdr:rowOff>22860</xdr:rowOff>
    </xdr:from>
    <xdr:to>
      <xdr:col>3</xdr:col>
      <xdr:colOff>193675</xdr:colOff>
      <xdr:row>74</xdr:row>
      <xdr:rowOff>124460</xdr:rowOff>
    </xdr:to>
    <xdr:sp macro="" textlink="">
      <xdr:nvSpPr>
        <xdr:cNvPr id="386" name="円/楕円 385"/>
        <xdr:cNvSpPr/>
      </xdr:nvSpPr>
      <xdr:spPr>
        <a:xfrm>
          <a:off x="21590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72</xdr:row>
      <xdr:rowOff>134637</xdr:rowOff>
    </xdr:from>
    <xdr:ext cx="762000" cy="259045"/>
    <xdr:sp macro="" textlink="">
      <xdr:nvSpPr>
        <xdr:cNvPr id="387" name="テキスト ボックス 386"/>
        <xdr:cNvSpPr txBox="1"/>
      </xdr:nvSpPr>
      <xdr:spPr>
        <a:xfrm>
          <a:off x="1828800" y="1247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53340</xdr:rowOff>
    </xdr:from>
    <xdr:to>
      <xdr:col>1</xdr:col>
      <xdr:colOff>676275</xdr:colOff>
      <xdr:row>75</xdr:row>
      <xdr:rowOff>154939</xdr:rowOff>
    </xdr:to>
    <xdr:sp macro="" textlink="">
      <xdr:nvSpPr>
        <xdr:cNvPr id="388" name="円/楕円 387"/>
        <xdr:cNvSpPr/>
      </xdr:nvSpPr>
      <xdr:spPr>
        <a:xfrm>
          <a:off x="1270000" y="1291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165117</xdr:rowOff>
    </xdr:from>
    <xdr:ext cx="762000" cy="259045"/>
    <xdr:sp macro="" textlink="">
      <xdr:nvSpPr>
        <xdr:cNvPr id="389" name="テキスト ボックス 388"/>
        <xdr:cNvSpPr txBox="1"/>
      </xdr:nvSpPr>
      <xdr:spPr>
        <a:xfrm>
          <a:off x="939800" y="12680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上昇傾向にあるため、経常経費の圧縮を図るとともに、歳入確保に努める。</a:t>
          </a: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4" name="直線コネクタ 403"/>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5" name="テキスト ボックス 404"/>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6" name="直線コネクタ 405"/>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7" name="テキスト ボックス 406"/>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8" name="直線コネクタ 407"/>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09" name="テキスト ボックス 408"/>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0" name="直線コネクタ 409"/>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1" name="テキスト ボックス 410"/>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2" name="直線コネクタ 411"/>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3" name="テキスト ボックス 412"/>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4" name="直線コネクタ 413"/>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5" name="テキスト ボックス 414"/>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7" name="テキスト ボックス 416"/>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144962</xdr:rowOff>
    </xdr:from>
    <xdr:to>
      <xdr:col>24</xdr:col>
      <xdr:colOff>31750</xdr:colOff>
      <xdr:row>82</xdr:row>
      <xdr:rowOff>71482</xdr:rowOff>
    </xdr:to>
    <xdr:cxnSp macro="">
      <xdr:nvCxnSpPr>
        <xdr:cNvPr id="419" name="直線コネクタ 418"/>
        <xdr:cNvCxnSpPr/>
      </xdr:nvCxnSpPr>
      <xdr:spPr>
        <a:xfrm flipV="1">
          <a:off x="16510000" y="12660812"/>
          <a:ext cx="0" cy="1469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82</xdr:row>
      <xdr:rowOff>43559</xdr:rowOff>
    </xdr:from>
    <xdr:ext cx="762000" cy="259045"/>
    <xdr:sp macro="" textlink="">
      <xdr:nvSpPr>
        <xdr:cNvPr id="420" name="公債費以外最小値テキスト"/>
        <xdr:cNvSpPr txBox="1"/>
      </xdr:nvSpPr>
      <xdr:spPr>
        <a:xfrm>
          <a:off x="16598900" y="14102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82</xdr:row>
      <xdr:rowOff>71482</xdr:rowOff>
    </xdr:from>
    <xdr:to>
      <xdr:col>24</xdr:col>
      <xdr:colOff>120650</xdr:colOff>
      <xdr:row>82</xdr:row>
      <xdr:rowOff>71482</xdr:rowOff>
    </xdr:to>
    <xdr:cxnSp macro="">
      <xdr:nvCxnSpPr>
        <xdr:cNvPr id="421" name="直線コネクタ 420"/>
        <xdr:cNvCxnSpPr/>
      </xdr:nvCxnSpPr>
      <xdr:spPr>
        <a:xfrm>
          <a:off x="16421100" y="14130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59889</xdr:rowOff>
    </xdr:from>
    <xdr:ext cx="762000" cy="259045"/>
    <xdr:sp macro="" textlink="">
      <xdr:nvSpPr>
        <xdr:cNvPr id="422" name="公債費以外最大値テキスト"/>
        <xdr:cNvSpPr txBox="1"/>
      </xdr:nvSpPr>
      <xdr:spPr>
        <a:xfrm>
          <a:off x="16598900" y="12404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73</xdr:row>
      <xdr:rowOff>144962</xdr:rowOff>
    </xdr:from>
    <xdr:to>
      <xdr:col>24</xdr:col>
      <xdr:colOff>120650</xdr:colOff>
      <xdr:row>73</xdr:row>
      <xdr:rowOff>144962</xdr:rowOff>
    </xdr:to>
    <xdr:cxnSp macro="">
      <xdr:nvCxnSpPr>
        <xdr:cNvPr id="423" name="直線コネクタ 422"/>
        <xdr:cNvCxnSpPr/>
      </xdr:nvCxnSpPr>
      <xdr:spPr>
        <a:xfrm>
          <a:off x="16421100" y="12660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82913</xdr:rowOff>
    </xdr:from>
    <xdr:to>
      <xdr:col>24</xdr:col>
      <xdr:colOff>31750</xdr:colOff>
      <xdr:row>78</xdr:row>
      <xdr:rowOff>166188</xdr:rowOff>
    </xdr:to>
    <xdr:cxnSp macro="">
      <xdr:nvCxnSpPr>
        <xdr:cNvPr id="424" name="直線コネクタ 423"/>
        <xdr:cNvCxnSpPr/>
      </xdr:nvCxnSpPr>
      <xdr:spPr>
        <a:xfrm>
          <a:off x="15671800" y="13284563"/>
          <a:ext cx="838200" cy="25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100528</xdr:rowOff>
    </xdr:from>
    <xdr:ext cx="762000" cy="259045"/>
    <xdr:sp macro="" textlink="">
      <xdr:nvSpPr>
        <xdr:cNvPr id="425" name="公債費以外平均値テキスト"/>
        <xdr:cNvSpPr txBox="1"/>
      </xdr:nvSpPr>
      <xdr:spPr>
        <a:xfrm>
          <a:off x="16598900" y="134736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78</xdr:row>
      <xdr:rowOff>128451</xdr:rowOff>
    </xdr:from>
    <xdr:to>
      <xdr:col>24</xdr:col>
      <xdr:colOff>82550</xdr:colOff>
      <xdr:row>79</xdr:row>
      <xdr:rowOff>58601</xdr:rowOff>
    </xdr:to>
    <xdr:sp macro="" textlink="">
      <xdr:nvSpPr>
        <xdr:cNvPr id="426" name="フローチャート : 判断 425"/>
        <xdr:cNvSpPr/>
      </xdr:nvSpPr>
      <xdr:spPr>
        <a:xfrm>
          <a:off x="16459200" y="1350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151493</xdr:rowOff>
    </xdr:from>
    <xdr:to>
      <xdr:col>22</xdr:col>
      <xdr:colOff>565150</xdr:colOff>
      <xdr:row>77</xdr:row>
      <xdr:rowOff>82913</xdr:rowOff>
    </xdr:to>
    <xdr:cxnSp macro="">
      <xdr:nvCxnSpPr>
        <xdr:cNvPr id="427" name="直線コネクタ 426"/>
        <xdr:cNvCxnSpPr/>
      </xdr:nvCxnSpPr>
      <xdr:spPr>
        <a:xfrm>
          <a:off x="14782800" y="13010243"/>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79</xdr:row>
      <xdr:rowOff>45176</xdr:rowOff>
    </xdr:from>
    <xdr:to>
      <xdr:col>22</xdr:col>
      <xdr:colOff>615950</xdr:colOff>
      <xdr:row>79</xdr:row>
      <xdr:rowOff>146776</xdr:rowOff>
    </xdr:to>
    <xdr:sp macro="" textlink="">
      <xdr:nvSpPr>
        <xdr:cNvPr id="428" name="フローチャート : 判断 427"/>
        <xdr:cNvSpPr/>
      </xdr:nvSpPr>
      <xdr:spPr>
        <a:xfrm>
          <a:off x="15621000" y="1358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131553</xdr:rowOff>
    </xdr:from>
    <xdr:ext cx="736600" cy="259045"/>
    <xdr:sp macro="" textlink="">
      <xdr:nvSpPr>
        <xdr:cNvPr id="429" name="テキスト ボックス 428"/>
        <xdr:cNvSpPr txBox="1"/>
      </xdr:nvSpPr>
      <xdr:spPr>
        <a:xfrm>
          <a:off x="15290800" y="13676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151493</xdr:rowOff>
    </xdr:from>
    <xdr:to>
      <xdr:col>21</xdr:col>
      <xdr:colOff>361950</xdr:colOff>
      <xdr:row>76</xdr:row>
      <xdr:rowOff>25763</xdr:rowOff>
    </xdr:to>
    <xdr:cxnSp macro="">
      <xdr:nvCxnSpPr>
        <xdr:cNvPr id="430" name="直線コネクタ 429"/>
        <xdr:cNvCxnSpPr/>
      </xdr:nvCxnSpPr>
      <xdr:spPr>
        <a:xfrm flipV="1">
          <a:off x="13893800" y="1301024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78</xdr:row>
      <xdr:rowOff>95794</xdr:rowOff>
    </xdr:from>
    <xdr:to>
      <xdr:col>21</xdr:col>
      <xdr:colOff>412750</xdr:colOff>
      <xdr:row>79</xdr:row>
      <xdr:rowOff>25944</xdr:rowOff>
    </xdr:to>
    <xdr:sp macro="" textlink="">
      <xdr:nvSpPr>
        <xdr:cNvPr id="431" name="フローチャート : 判断 430"/>
        <xdr:cNvSpPr/>
      </xdr:nvSpPr>
      <xdr:spPr>
        <a:xfrm>
          <a:off x="14732000" y="134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10721</xdr:rowOff>
    </xdr:from>
    <xdr:ext cx="762000" cy="259045"/>
    <xdr:sp macro="" textlink="">
      <xdr:nvSpPr>
        <xdr:cNvPr id="432" name="テキスト ボックス 431"/>
        <xdr:cNvSpPr txBox="1"/>
      </xdr:nvSpPr>
      <xdr:spPr>
        <a:xfrm>
          <a:off x="14401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25763</xdr:rowOff>
    </xdr:from>
    <xdr:to>
      <xdr:col>20</xdr:col>
      <xdr:colOff>158750</xdr:colOff>
      <xdr:row>78</xdr:row>
      <xdr:rowOff>100874</xdr:rowOff>
    </xdr:to>
    <xdr:cxnSp macro="">
      <xdr:nvCxnSpPr>
        <xdr:cNvPr id="433" name="直線コネクタ 432"/>
        <xdr:cNvCxnSpPr/>
      </xdr:nvCxnSpPr>
      <xdr:spPr>
        <a:xfrm flipV="1">
          <a:off x="13004800" y="13055963"/>
          <a:ext cx="889000" cy="41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78</xdr:row>
      <xdr:rowOff>85998</xdr:rowOff>
    </xdr:from>
    <xdr:to>
      <xdr:col>20</xdr:col>
      <xdr:colOff>209550</xdr:colOff>
      <xdr:row>79</xdr:row>
      <xdr:rowOff>16148</xdr:rowOff>
    </xdr:to>
    <xdr:sp macro="" textlink="">
      <xdr:nvSpPr>
        <xdr:cNvPr id="434" name="フローチャート : 判断 433"/>
        <xdr:cNvSpPr/>
      </xdr:nvSpPr>
      <xdr:spPr>
        <a:xfrm>
          <a:off x="13843000" y="1345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925</xdr:rowOff>
    </xdr:from>
    <xdr:ext cx="762000" cy="259045"/>
    <xdr:sp macro="" textlink="">
      <xdr:nvSpPr>
        <xdr:cNvPr id="435" name="テキスト ボックス 434"/>
        <xdr:cNvSpPr txBox="1"/>
      </xdr:nvSpPr>
      <xdr:spPr>
        <a:xfrm>
          <a:off x="13512800" y="13545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78</xdr:row>
      <xdr:rowOff>112123</xdr:rowOff>
    </xdr:from>
    <xdr:to>
      <xdr:col>19</xdr:col>
      <xdr:colOff>6350</xdr:colOff>
      <xdr:row>79</xdr:row>
      <xdr:rowOff>42273</xdr:rowOff>
    </xdr:to>
    <xdr:sp macro="" textlink="">
      <xdr:nvSpPr>
        <xdr:cNvPr id="436" name="フローチャート : 判断 435"/>
        <xdr:cNvSpPr/>
      </xdr:nvSpPr>
      <xdr:spPr>
        <a:xfrm>
          <a:off x="12954000" y="13485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27050</xdr:rowOff>
    </xdr:from>
    <xdr:ext cx="762000" cy="259045"/>
    <xdr:sp macro="" textlink="">
      <xdr:nvSpPr>
        <xdr:cNvPr id="437" name="テキスト ボックス 436"/>
        <xdr:cNvSpPr txBox="1"/>
      </xdr:nvSpPr>
      <xdr:spPr>
        <a:xfrm>
          <a:off x="12623800" y="1357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115388</xdr:rowOff>
    </xdr:from>
    <xdr:to>
      <xdr:col>24</xdr:col>
      <xdr:colOff>82550</xdr:colOff>
      <xdr:row>79</xdr:row>
      <xdr:rowOff>45538</xdr:rowOff>
    </xdr:to>
    <xdr:sp macro="" textlink="">
      <xdr:nvSpPr>
        <xdr:cNvPr id="443" name="円/楕円 442"/>
        <xdr:cNvSpPr/>
      </xdr:nvSpPr>
      <xdr:spPr>
        <a:xfrm>
          <a:off x="164592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131915</xdr:rowOff>
    </xdr:from>
    <xdr:ext cx="762000" cy="259045"/>
    <xdr:sp macro="" textlink="">
      <xdr:nvSpPr>
        <xdr:cNvPr id="444" name="公債費以外該当値テキスト"/>
        <xdr:cNvSpPr txBox="1"/>
      </xdr:nvSpPr>
      <xdr:spPr>
        <a:xfrm>
          <a:off x="16598900" y="1333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63.2</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32113</xdr:rowOff>
    </xdr:from>
    <xdr:to>
      <xdr:col>22</xdr:col>
      <xdr:colOff>615950</xdr:colOff>
      <xdr:row>77</xdr:row>
      <xdr:rowOff>133713</xdr:rowOff>
    </xdr:to>
    <xdr:sp macro="" textlink="">
      <xdr:nvSpPr>
        <xdr:cNvPr id="445" name="円/楕円 444"/>
        <xdr:cNvSpPr/>
      </xdr:nvSpPr>
      <xdr:spPr>
        <a:xfrm>
          <a:off x="15621000" y="1323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143890</xdr:rowOff>
    </xdr:from>
    <xdr:ext cx="736600" cy="259045"/>
    <xdr:sp macro="" textlink="">
      <xdr:nvSpPr>
        <xdr:cNvPr id="446" name="テキスト ボックス 445"/>
        <xdr:cNvSpPr txBox="1"/>
      </xdr:nvSpPr>
      <xdr:spPr>
        <a:xfrm>
          <a:off x="15290800" y="13002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55.4</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100693</xdr:rowOff>
    </xdr:from>
    <xdr:to>
      <xdr:col>21</xdr:col>
      <xdr:colOff>412750</xdr:colOff>
      <xdr:row>76</xdr:row>
      <xdr:rowOff>30843</xdr:rowOff>
    </xdr:to>
    <xdr:sp macro="" textlink="">
      <xdr:nvSpPr>
        <xdr:cNvPr id="447" name="円/楕円 446"/>
        <xdr:cNvSpPr/>
      </xdr:nvSpPr>
      <xdr:spPr>
        <a:xfrm>
          <a:off x="147320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41020</xdr:rowOff>
    </xdr:from>
    <xdr:ext cx="762000" cy="259045"/>
    <xdr:sp macro="" textlink="">
      <xdr:nvSpPr>
        <xdr:cNvPr id="448" name="テキスト ボックス 447"/>
        <xdr:cNvSpPr txBox="1"/>
      </xdr:nvSpPr>
      <xdr:spPr>
        <a:xfrm>
          <a:off x="14401800" y="1272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47.0</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146413</xdr:rowOff>
    </xdr:from>
    <xdr:to>
      <xdr:col>20</xdr:col>
      <xdr:colOff>209550</xdr:colOff>
      <xdr:row>76</xdr:row>
      <xdr:rowOff>76563</xdr:rowOff>
    </xdr:to>
    <xdr:sp macro="" textlink="">
      <xdr:nvSpPr>
        <xdr:cNvPr id="449" name="円/楕円 448"/>
        <xdr:cNvSpPr/>
      </xdr:nvSpPr>
      <xdr:spPr>
        <a:xfrm>
          <a:off x="13843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86740</xdr:rowOff>
    </xdr:from>
    <xdr:ext cx="762000" cy="259045"/>
    <xdr:sp macro="" textlink="">
      <xdr:nvSpPr>
        <xdr:cNvPr id="450" name="テキスト ボックス 449"/>
        <xdr:cNvSpPr txBox="1"/>
      </xdr:nvSpPr>
      <xdr:spPr>
        <a:xfrm>
          <a:off x="13512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48.4</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50074</xdr:rowOff>
    </xdr:from>
    <xdr:to>
      <xdr:col>19</xdr:col>
      <xdr:colOff>6350</xdr:colOff>
      <xdr:row>78</xdr:row>
      <xdr:rowOff>151674</xdr:rowOff>
    </xdr:to>
    <xdr:sp macro="" textlink="">
      <xdr:nvSpPr>
        <xdr:cNvPr id="451" name="円/楕円 450"/>
        <xdr:cNvSpPr/>
      </xdr:nvSpPr>
      <xdr:spPr>
        <a:xfrm>
          <a:off x="12954000" y="1342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161851</xdr:rowOff>
    </xdr:from>
    <xdr:ext cx="762000" cy="259045"/>
    <xdr:sp macro="" textlink="">
      <xdr:nvSpPr>
        <xdr:cNvPr id="452" name="テキスト ボックス 451"/>
        <xdr:cNvSpPr txBox="1"/>
      </xdr:nvSpPr>
      <xdr:spPr>
        <a:xfrm>
          <a:off x="12623800" y="13192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福島県檜枝岐村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34040</xdr:rowOff>
    </xdr:from>
    <xdr:ext cx="762000" cy="259045"/>
    <xdr:sp macro="" textlink="">
      <xdr:nvSpPr>
        <xdr:cNvPr id="45" name="人口1人当たり決算額の推移最小値テキスト130"/>
        <xdr:cNvSpPr txBox="1"/>
      </xdr:nvSpPr>
      <xdr:spPr>
        <a:xfrm>
          <a:off x="5740400" y="333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12</xdr:row>
      <xdr:rowOff>30807</xdr:rowOff>
    </xdr:from>
    <xdr:to>
      <xdr:col>4</xdr:col>
      <xdr:colOff>1117600</xdr:colOff>
      <xdr:row>12</xdr:row>
      <xdr:rowOff>117627</xdr:rowOff>
    </xdr:to>
    <xdr:cxnSp macro="">
      <xdr:nvCxnSpPr>
        <xdr:cNvPr id="49" name="直線コネクタ 48"/>
        <xdr:cNvCxnSpPr/>
      </xdr:nvCxnSpPr>
      <xdr:spPr bwMode="auto">
        <a:xfrm flipV="1">
          <a:off x="5003800" y="2135832"/>
          <a:ext cx="647700" cy="868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54070</xdr:rowOff>
    </xdr:from>
    <xdr:ext cx="762000" cy="259045"/>
    <xdr:sp macro="" textlink="">
      <xdr:nvSpPr>
        <xdr:cNvPr id="50" name="人口1人当たり決算額の推移平均値テキスト130"/>
        <xdr:cNvSpPr txBox="1"/>
      </xdr:nvSpPr>
      <xdr:spPr>
        <a:xfrm>
          <a:off x="5740400" y="3016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12</xdr:row>
      <xdr:rowOff>117627</xdr:rowOff>
    </xdr:from>
    <xdr:to>
      <xdr:col>4</xdr:col>
      <xdr:colOff>469900</xdr:colOff>
      <xdr:row>12</xdr:row>
      <xdr:rowOff>158004</xdr:rowOff>
    </xdr:to>
    <xdr:cxnSp macro="">
      <xdr:nvCxnSpPr>
        <xdr:cNvPr id="52" name="直線コネクタ 51"/>
        <xdr:cNvCxnSpPr/>
      </xdr:nvCxnSpPr>
      <xdr:spPr bwMode="auto">
        <a:xfrm flipV="1">
          <a:off x="4305300" y="2222652"/>
          <a:ext cx="698500" cy="40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167604</xdr:rowOff>
    </xdr:from>
    <xdr:ext cx="736600" cy="259045"/>
    <xdr:sp macro="" textlink="">
      <xdr:nvSpPr>
        <xdr:cNvPr id="54" name="テキスト ボックス 53"/>
        <xdr:cNvSpPr txBox="1"/>
      </xdr:nvSpPr>
      <xdr:spPr>
        <a:xfrm>
          <a:off x="4622800" y="3129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12</xdr:row>
      <xdr:rowOff>158004</xdr:rowOff>
    </xdr:from>
    <xdr:to>
      <xdr:col>3</xdr:col>
      <xdr:colOff>904875</xdr:colOff>
      <xdr:row>12</xdr:row>
      <xdr:rowOff>165462</xdr:rowOff>
    </xdr:to>
    <xdr:cxnSp macro="">
      <xdr:nvCxnSpPr>
        <xdr:cNvPr id="55" name="直線コネクタ 54"/>
        <xdr:cNvCxnSpPr/>
      </xdr:nvCxnSpPr>
      <xdr:spPr bwMode="auto">
        <a:xfrm flipV="1">
          <a:off x="3606800" y="2263029"/>
          <a:ext cx="698500" cy="74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14231</xdr:rowOff>
    </xdr:from>
    <xdr:ext cx="762000" cy="259045"/>
    <xdr:sp macro="" textlink="">
      <xdr:nvSpPr>
        <xdr:cNvPr id="57" name="テキスト ボックス 56"/>
        <xdr:cNvSpPr txBox="1"/>
      </xdr:nvSpPr>
      <xdr:spPr>
        <a:xfrm>
          <a:off x="3924300" y="314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12</xdr:row>
      <xdr:rowOff>146463</xdr:rowOff>
    </xdr:from>
    <xdr:to>
      <xdr:col>3</xdr:col>
      <xdr:colOff>206375</xdr:colOff>
      <xdr:row>12</xdr:row>
      <xdr:rowOff>165462</xdr:rowOff>
    </xdr:to>
    <xdr:cxnSp macro="">
      <xdr:nvCxnSpPr>
        <xdr:cNvPr id="58" name="直線コネクタ 57"/>
        <xdr:cNvCxnSpPr/>
      </xdr:nvCxnSpPr>
      <xdr:spPr bwMode="auto">
        <a:xfrm>
          <a:off x="2908300" y="2251488"/>
          <a:ext cx="698500" cy="18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17172</xdr:rowOff>
    </xdr:from>
    <xdr:ext cx="762000" cy="259045"/>
    <xdr:sp macro="" textlink="">
      <xdr:nvSpPr>
        <xdr:cNvPr id="60" name="テキスト ボックス 59"/>
        <xdr:cNvSpPr txBox="1"/>
      </xdr:nvSpPr>
      <xdr:spPr>
        <a:xfrm>
          <a:off x="3225800" y="31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17551</xdr:rowOff>
    </xdr:from>
    <xdr:ext cx="762000" cy="259045"/>
    <xdr:sp macro="" textlink="">
      <xdr:nvSpPr>
        <xdr:cNvPr id="62" name="テキスト ボックス 61"/>
        <xdr:cNvSpPr txBox="1"/>
      </xdr:nvSpPr>
      <xdr:spPr>
        <a:xfrm>
          <a:off x="2527300" y="31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11</xdr:row>
      <xdr:rowOff>151457</xdr:rowOff>
    </xdr:from>
    <xdr:to>
      <xdr:col>5</xdr:col>
      <xdr:colOff>34925</xdr:colOff>
      <xdr:row>12</xdr:row>
      <xdr:rowOff>81607</xdr:rowOff>
    </xdr:to>
    <xdr:sp macro="" textlink="">
      <xdr:nvSpPr>
        <xdr:cNvPr id="68" name="円/楕円 67"/>
        <xdr:cNvSpPr/>
      </xdr:nvSpPr>
      <xdr:spPr bwMode="auto">
        <a:xfrm>
          <a:off x="5600700" y="20850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10</xdr:row>
      <xdr:rowOff>167984</xdr:rowOff>
    </xdr:from>
    <xdr:ext cx="762000" cy="259045"/>
    <xdr:sp macro="" textlink="">
      <xdr:nvSpPr>
        <xdr:cNvPr id="69" name="人口1人当たり決算額の推移該当値テキスト130"/>
        <xdr:cNvSpPr txBox="1"/>
      </xdr:nvSpPr>
      <xdr:spPr>
        <a:xfrm>
          <a:off x="5740400" y="193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745,495</a:t>
          </a:r>
          <a:endParaRPr kumimoji="1" lang="ja-JP" altLang="en-US" sz="1000" b="1">
            <a:solidFill>
              <a:srgbClr val="FF0000"/>
            </a:solidFill>
            <a:latin typeface="ＭＳ Ｐゴシック"/>
          </a:endParaRPr>
        </a:p>
      </xdr:txBody>
    </xdr:sp>
    <xdr:clientData/>
  </xdr:oneCellAnchor>
  <xdr:twoCellAnchor>
    <xdr:from>
      <xdr:col>4</xdr:col>
      <xdr:colOff>419100</xdr:colOff>
      <xdr:row>12</xdr:row>
      <xdr:rowOff>66827</xdr:rowOff>
    </xdr:from>
    <xdr:to>
      <xdr:col>4</xdr:col>
      <xdr:colOff>520700</xdr:colOff>
      <xdr:row>12</xdr:row>
      <xdr:rowOff>168427</xdr:rowOff>
    </xdr:to>
    <xdr:sp macro="" textlink="">
      <xdr:nvSpPr>
        <xdr:cNvPr id="70" name="円/楕円 69"/>
        <xdr:cNvSpPr/>
      </xdr:nvSpPr>
      <xdr:spPr bwMode="auto">
        <a:xfrm>
          <a:off x="4953000" y="2171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11</xdr:row>
      <xdr:rowOff>7154</xdr:rowOff>
    </xdr:from>
    <xdr:ext cx="736600" cy="259045"/>
    <xdr:sp macro="" textlink="">
      <xdr:nvSpPr>
        <xdr:cNvPr id="71" name="テキスト ボックス 70"/>
        <xdr:cNvSpPr txBox="1"/>
      </xdr:nvSpPr>
      <xdr:spPr>
        <a:xfrm>
          <a:off x="4622800" y="1940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699,920</a:t>
          </a:r>
          <a:endParaRPr kumimoji="1" lang="ja-JP" altLang="en-US" sz="1000" b="1">
            <a:solidFill>
              <a:srgbClr val="FF0000"/>
            </a:solidFill>
            <a:latin typeface="ＭＳ Ｐゴシック"/>
          </a:endParaRPr>
        </a:p>
      </xdr:txBody>
    </xdr:sp>
    <xdr:clientData/>
  </xdr:oneCellAnchor>
  <xdr:twoCellAnchor>
    <xdr:from>
      <xdr:col>3</xdr:col>
      <xdr:colOff>854075</xdr:colOff>
      <xdr:row>12</xdr:row>
      <xdr:rowOff>107204</xdr:rowOff>
    </xdr:from>
    <xdr:to>
      <xdr:col>3</xdr:col>
      <xdr:colOff>955675</xdr:colOff>
      <xdr:row>13</xdr:row>
      <xdr:rowOff>37354</xdr:rowOff>
    </xdr:to>
    <xdr:sp macro="" textlink="">
      <xdr:nvSpPr>
        <xdr:cNvPr id="72" name="円/楕円 71"/>
        <xdr:cNvSpPr/>
      </xdr:nvSpPr>
      <xdr:spPr bwMode="auto">
        <a:xfrm>
          <a:off x="4254500" y="22122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11</xdr:row>
      <xdr:rowOff>47531</xdr:rowOff>
    </xdr:from>
    <xdr:ext cx="762000" cy="259045"/>
    <xdr:sp macro="" textlink="">
      <xdr:nvSpPr>
        <xdr:cNvPr id="73" name="テキスト ボックス 72"/>
        <xdr:cNvSpPr txBox="1"/>
      </xdr:nvSpPr>
      <xdr:spPr>
        <a:xfrm>
          <a:off x="3924300" y="198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678,725</a:t>
          </a:r>
          <a:endParaRPr kumimoji="1" lang="ja-JP" altLang="en-US" sz="1000" b="1">
            <a:solidFill>
              <a:srgbClr val="FF0000"/>
            </a:solidFill>
            <a:latin typeface="ＭＳ Ｐゴシック"/>
          </a:endParaRPr>
        </a:p>
      </xdr:txBody>
    </xdr:sp>
    <xdr:clientData/>
  </xdr:oneCellAnchor>
  <xdr:twoCellAnchor>
    <xdr:from>
      <xdr:col>3</xdr:col>
      <xdr:colOff>155575</xdr:colOff>
      <xdr:row>12</xdr:row>
      <xdr:rowOff>114662</xdr:rowOff>
    </xdr:from>
    <xdr:to>
      <xdr:col>3</xdr:col>
      <xdr:colOff>257175</xdr:colOff>
      <xdr:row>13</xdr:row>
      <xdr:rowOff>44812</xdr:rowOff>
    </xdr:to>
    <xdr:sp macro="" textlink="">
      <xdr:nvSpPr>
        <xdr:cNvPr id="74" name="円/楕円 73"/>
        <xdr:cNvSpPr/>
      </xdr:nvSpPr>
      <xdr:spPr bwMode="auto">
        <a:xfrm>
          <a:off x="3556000" y="221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11</xdr:row>
      <xdr:rowOff>54989</xdr:rowOff>
    </xdr:from>
    <xdr:ext cx="762000" cy="259045"/>
    <xdr:sp macro="" textlink="">
      <xdr:nvSpPr>
        <xdr:cNvPr id="75" name="テキスト ボックス 74"/>
        <xdr:cNvSpPr txBox="1"/>
      </xdr:nvSpPr>
      <xdr:spPr>
        <a:xfrm>
          <a:off x="3225800" y="1988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674,810</a:t>
          </a:r>
          <a:endParaRPr kumimoji="1" lang="ja-JP" altLang="en-US" sz="1000" b="1">
            <a:solidFill>
              <a:srgbClr val="FF0000"/>
            </a:solidFill>
            <a:latin typeface="ＭＳ Ｐゴシック"/>
          </a:endParaRPr>
        </a:p>
      </xdr:txBody>
    </xdr:sp>
    <xdr:clientData/>
  </xdr:oneCellAnchor>
  <xdr:twoCellAnchor>
    <xdr:from>
      <xdr:col>2</xdr:col>
      <xdr:colOff>590550</xdr:colOff>
      <xdr:row>12</xdr:row>
      <xdr:rowOff>95663</xdr:rowOff>
    </xdr:from>
    <xdr:to>
      <xdr:col>2</xdr:col>
      <xdr:colOff>692150</xdr:colOff>
      <xdr:row>13</xdr:row>
      <xdr:rowOff>25813</xdr:rowOff>
    </xdr:to>
    <xdr:sp macro="" textlink="">
      <xdr:nvSpPr>
        <xdr:cNvPr id="76" name="円/楕円 75"/>
        <xdr:cNvSpPr/>
      </xdr:nvSpPr>
      <xdr:spPr bwMode="auto">
        <a:xfrm>
          <a:off x="2857500" y="22006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11</xdr:row>
      <xdr:rowOff>35990</xdr:rowOff>
    </xdr:from>
    <xdr:ext cx="762000" cy="259045"/>
    <xdr:sp macro="" textlink="">
      <xdr:nvSpPr>
        <xdr:cNvPr id="77" name="テキスト ボックス 76"/>
        <xdr:cNvSpPr txBox="1"/>
      </xdr:nvSpPr>
      <xdr:spPr>
        <a:xfrm>
          <a:off x="2527300" y="1969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684,783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161555</xdr:rowOff>
    </xdr:from>
    <xdr:ext cx="762000" cy="259045"/>
    <xdr:sp macro="" textlink="">
      <xdr:nvSpPr>
        <xdr:cNvPr id="104" name="人口1人当たり決算額の推移最小値テキスト445"/>
        <xdr:cNvSpPr txBox="1"/>
      </xdr:nvSpPr>
      <xdr:spPr>
        <a:xfrm>
          <a:off x="5740400" y="7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79438</xdr:rowOff>
    </xdr:from>
    <xdr:to>
      <xdr:col>4</xdr:col>
      <xdr:colOff>1117600</xdr:colOff>
      <xdr:row>37</xdr:row>
      <xdr:rowOff>151378</xdr:rowOff>
    </xdr:to>
    <xdr:cxnSp macro="">
      <xdr:nvCxnSpPr>
        <xdr:cNvPr id="108" name="直線コネクタ 107"/>
        <xdr:cNvCxnSpPr/>
      </xdr:nvCxnSpPr>
      <xdr:spPr bwMode="auto">
        <a:xfrm>
          <a:off x="5003800" y="7204138"/>
          <a:ext cx="647700" cy="719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51314</xdr:rowOff>
    </xdr:from>
    <xdr:ext cx="762000" cy="259045"/>
    <xdr:sp macro="" textlink="">
      <xdr:nvSpPr>
        <xdr:cNvPr id="109" name="人口1人当たり決算額の推移平均値テキスト445"/>
        <xdr:cNvSpPr txBox="1"/>
      </xdr:nvSpPr>
      <xdr:spPr>
        <a:xfrm>
          <a:off x="5740400" y="6661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169003</xdr:rowOff>
    </xdr:from>
    <xdr:to>
      <xdr:col>4</xdr:col>
      <xdr:colOff>469900</xdr:colOff>
      <xdr:row>37</xdr:row>
      <xdr:rowOff>79438</xdr:rowOff>
    </xdr:to>
    <xdr:cxnSp macro="">
      <xdr:nvCxnSpPr>
        <xdr:cNvPr id="111" name="直線コネクタ 110"/>
        <xdr:cNvCxnSpPr/>
      </xdr:nvCxnSpPr>
      <xdr:spPr bwMode="auto">
        <a:xfrm>
          <a:off x="4305300" y="7122253"/>
          <a:ext cx="698500" cy="818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181109</xdr:rowOff>
    </xdr:from>
    <xdr:to>
      <xdr:col>4</xdr:col>
      <xdr:colOff>520700</xdr:colOff>
      <xdr:row>35</xdr:row>
      <xdr:rowOff>282709</xdr:rowOff>
    </xdr:to>
    <xdr:sp macro="" textlink="">
      <xdr:nvSpPr>
        <xdr:cNvPr id="112" name="フローチャート : 判断 111"/>
        <xdr:cNvSpPr/>
      </xdr:nvSpPr>
      <xdr:spPr bwMode="auto">
        <a:xfrm>
          <a:off x="4953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292886</xdr:rowOff>
    </xdr:from>
    <xdr:ext cx="736600" cy="259045"/>
    <xdr:sp macro="" textlink="">
      <xdr:nvSpPr>
        <xdr:cNvPr id="113" name="テキスト ボックス 112"/>
        <xdr:cNvSpPr txBox="1"/>
      </xdr:nvSpPr>
      <xdr:spPr>
        <a:xfrm>
          <a:off x="4622800" y="65603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36</xdr:row>
      <xdr:rowOff>46725</xdr:rowOff>
    </xdr:from>
    <xdr:to>
      <xdr:col>3</xdr:col>
      <xdr:colOff>904875</xdr:colOff>
      <xdr:row>36</xdr:row>
      <xdr:rowOff>169003</xdr:rowOff>
    </xdr:to>
    <xdr:cxnSp macro="">
      <xdr:nvCxnSpPr>
        <xdr:cNvPr id="114" name="直線コネクタ 113"/>
        <xdr:cNvCxnSpPr/>
      </xdr:nvCxnSpPr>
      <xdr:spPr bwMode="auto">
        <a:xfrm>
          <a:off x="3606800" y="6999975"/>
          <a:ext cx="698500" cy="1222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157147</xdr:rowOff>
    </xdr:from>
    <xdr:to>
      <xdr:col>3</xdr:col>
      <xdr:colOff>955675</xdr:colOff>
      <xdr:row>35</xdr:row>
      <xdr:rowOff>258747</xdr:rowOff>
    </xdr:to>
    <xdr:sp macro="" textlink="">
      <xdr:nvSpPr>
        <xdr:cNvPr id="115" name="フローチャート : 判断 114"/>
        <xdr:cNvSpPr/>
      </xdr:nvSpPr>
      <xdr:spPr bwMode="auto">
        <a:xfrm>
          <a:off x="4254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268924</xdr:rowOff>
    </xdr:from>
    <xdr:ext cx="762000" cy="259045"/>
    <xdr:sp macro="" textlink="">
      <xdr:nvSpPr>
        <xdr:cNvPr id="116" name="テキスト ボックス 115"/>
        <xdr:cNvSpPr txBox="1"/>
      </xdr:nvSpPr>
      <xdr:spPr>
        <a:xfrm>
          <a:off x="39243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164116</xdr:rowOff>
    </xdr:from>
    <xdr:to>
      <xdr:col>3</xdr:col>
      <xdr:colOff>206375</xdr:colOff>
      <xdr:row>36</xdr:row>
      <xdr:rowOff>46725</xdr:rowOff>
    </xdr:to>
    <xdr:cxnSp macro="">
      <xdr:nvCxnSpPr>
        <xdr:cNvPr id="117" name="直線コネクタ 116"/>
        <xdr:cNvCxnSpPr/>
      </xdr:nvCxnSpPr>
      <xdr:spPr bwMode="auto">
        <a:xfrm>
          <a:off x="2908300" y="6774466"/>
          <a:ext cx="698500" cy="225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134196</xdr:rowOff>
    </xdr:from>
    <xdr:to>
      <xdr:col>3</xdr:col>
      <xdr:colOff>257175</xdr:colOff>
      <xdr:row>35</xdr:row>
      <xdr:rowOff>235796</xdr:rowOff>
    </xdr:to>
    <xdr:sp macro="" textlink="">
      <xdr:nvSpPr>
        <xdr:cNvPr id="118" name="フローチャート : 判断 117"/>
        <xdr:cNvSpPr/>
      </xdr:nvSpPr>
      <xdr:spPr bwMode="auto">
        <a:xfrm>
          <a:off x="35560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245973</xdr:rowOff>
    </xdr:from>
    <xdr:ext cx="762000" cy="259045"/>
    <xdr:sp macro="" textlink="">
      <xdr:nvSpPr>
        <xdr:cNvPr id="119" name="テキスト ボックス 118"/>
        <xdr:cNvSpPr txBox="1"/>
      </xdr:nvSpPr>
      <xdr:spPr>
        <a:xfrm>
          <a:off x="32258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114906</xdr:rowOff>
    </xdr:from>
    <xdr:to>
      <xdr:col>2</xdr:col>
      <xdr:colOff>692150</xdr:colOff>
      <xdr:row>35</xdr:row>
      <xdr:rowOff>216506</xdr:rowOff>
    </xdr:to>
    <xdr:sp macro="" textlink="">
      <xdr:nvSpPr>
        <xdr:cNvPr id="120" name="フローチャート : 判断 119"/>
        <xdr:cNvSpPr/>
      </xdr:nvSpPr>
      <xdr:spPr bwMode="auto">
        <a:xfrm>
          <a:off x="2857500" y="6725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201283</xdr:rowOff>
    </xdr:from>
    <xdr:ext cx="762000" cy="259045"/>
    <xdr:sp macro="" textlink="">
      <xdr:nvSpPr>
        <xdr:cNvPr id="121" name="テキスト ボックス 120"/>
        <xdr:cNvSpPr txBox="1"/>
      </xdr:nvSpPr>
      <xdr:spPr>
        <a:xfrm>
          <a:off x="2527300" y="68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100578</xdr:rowOff>
    </xdr:from>
    <xdr:to>
      <xdr:col>5</xdr:col>
      <xdr:colOff>34925</xdr:colOff>
      <xdr:row>37</xdr:row>
      <xdr:rowOff>202178</xdr:rowOff>
    </xdr:to>
    <xdr:sp macro="" textlink="">
      <xdr:nvSpPr>
        <xdr:cNvPr id="127" name="円/楕円 126"/>
        <xdr:cNvSpPr/>
      </xdr:nvSpPr>
      <xdr:spPr bwMode="auto">
        <a:xfrm>
          <a:off x="5600700" y="72252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9155</xdr:rowOff>
    </xdr:from>
    <xdr:ext cx="762000" cy="259045"/>
    <xdr:sp macro="" textlink="">
      <xdr:nvSpPr>
        <xdr:cNvPr id="128" name="人口1人当たり決算額の推移該当値テキスト445"/>
        <xdr:cNvSpPr txBox="1"/>
      </xdr:nvSpPr>
      <xdr:spPr>
        <a:xfrm>
          <a:off x="5740400" y="713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-55,332</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28638</xdr:rowOff>
    </xdr:from>
    <xdr:to>
      <xdr:col>4</xdr:col>
      <xdr:colOff>520700</xdr:colOff>
      <xdr:row>37</xdr:row>
      <xdr:rowOff>130238</xdr:rowOff>
    </xdr:to>
    <xdr:sp macro="" textlink="">
      <xdr:nvSpPr>
        <xdr:cNvPr id="129" name="円/楕円 128"/>
        <xdr:cNvSpPr/>
      </xdr:nvSpPr>
      <xdr:spPr bwMode="auto">
        <a:xfrm>
          <a:off x="4953000" y="7153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115015</xdr:rowOff>
    </xdr:from>
    <xdr:ext cx="736600" cy="259045"/>
    <xdr:sp macro="" textlink="">
      <xdr:nvSpPr>
        <xdr:cNvPr id="130" name="テキスト ボックス 129"/>
        <xdr:cNvSpPr txBox="1"/>
      </xdr:nvSpPr>
      <xdr:spPr>
        <a:xfrm>
          <a:off x="4622800" y="72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-39,597</a:t>
          </a:r>
          <a:endParaRPr kumimoji="1" lang="ja-JP" altLang="en-US" sz="1000" b="1">
            <a:solidFill>
              <a:srgbClr val="FF0000"/>
            </a:solidFill>
            <a:latin typeface="ＭＳ Ｐゴシック"/>
          </a:endParaRPr>
        </a:p>
      </xdr:txBody>
    </xdr:sp>
    <xdr:clientData/>
  </xdr:oneCellAnchor>
  <xdr:twoCellAnchor>
    <xdr:from>
      <xdr:col>3</xdr:col>
      <xdr:colOff>854075</xdr:colOff>
      <xdr:row>36</xdr:row>
      <xdr:rowOff>118203</xdr:rowOff>
    </xdr:from>
    <xdr:to>
      <xdr:col>3</xdr:col>
      <xdr:colOff>955675</xdr:colOff>
      <xdr:row>37</xdr:row>
      <xdr:rowOff>48353</xdr:rowOff>
    </xdr:to>
    <xdr:sp macro="" textlink="">
      <xdr:nvSpPr>
        <xdr:cNvPr id="131" name="円/楕円 130"/>
        <xdr:cNvSpPr/>
      </xdr:nvSpPr>
      <xdr:spPr bwMode="auto">
        <a:xfrm>
          <a:off x="4254500" y="70714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33130</xdr:rowOff>
    </xdr:from>
    <xdr:ext cx="762000" cy="259045"/>
    <xdr:sp macro="" textlink="">
      <xdr:nvSpPr>
        <xdr:cNvPr id="132" name="テキスト ボックス 131"/>
        <xdr:cNvSpPr txBox="1"/>
      </xdr:nvSpPr>
      <xdr:spPr>
        <a:xfrm>
          <a:off x="3924300" y="7157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-21,687</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338825</xdr:rowOff>
    </xdr:from>
    <xdr:to>
      <xdr:col>3</xdr:col>
      <xdr:colOff>257175</xdr:colOff>
      <xdr:row>36</xdr:row>
      <xdr:rowOff>97525</xdr:rowOff>
    </xdr:to>
    <xdr:sp macro="" textlink="">
      <xdr:nvSpPr>
        <xdr:cNvPr id="133" name="円/楕円 132"/>
        <xdr:cNvSpPr/>
      </xdr:nvSpPr>
      <xdr:spPr bwMode="auto">
        <a:xfrm>
          <a:off x="3556000" y="69491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82302</xdr:rowOff>
    </xdr:from>
    <xdr:ext cx="762000" cy="259045"/>
    <xdr:sp macro="" textlink="">
      <xdr:nvSpPr>
        <xdr:cNvPr id="134" name="テキスト ボックス 133"/>
        <xdr:cNvSpPr txBox="1"/>
      </xdr:nvSpPr>
      <xdr:spPr>
        <a:xfrm>
          <a:off x="3225800" y="703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5,058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113316</xdr:rowOff>
    </xdr:from>
    <xdr:to>
      <xdr:col>2</xdr:col>
      <xdr:colOff>692150</xdr:colOff>
      <xdr:row>35</xdr:row>
      <xdr:rowOff>214916</xdr:rowOff>
    </xdr:to>
    <xdr:sp macro="" textlink="">
      <xdr:nvSpPr>
        <xdr:cNvPr id="135" name="円/楕円 134"/>
        <xdr:cNvSpPr/>
      </xdr:nvSpPr>
      <xdr:spPr bwMode="auto">
        <a:xfrm>
          <a:off x="2857500" y="67236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225093</xdr:rowOff>
    </xdr:from>
    <xdr:ext cx="762000" cy="259045"/>
    <xdr:sp macro="" textlink="">
      <xdr:nvSpPr>
        <xdr:cNvPr id="136" name="テキスト ボックス 135"/>
        <xdr:cNvSpPr txBox="1"/>
      </xdr:nvSpPr>
      <xdr:spPr>
        <a:xfrm>
          <a:off x="2527300" y="6492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54,382</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588
586
390.46
1,957,698
1,861,367
90,474
1,029,175
2,109,533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112226</xdr:rowOff>
    </xdr:from>
    <xdr:to>
      <xdr:col>6</xdr:col>
      <xdr:colOff>511175</xdr:colOff>
      <xdr:row>32</xdr:row>
      <xdr:rowOff>165343</xdr:rowOff>
    </xdr:to>
    <xdr:cxnSp macro="">
      <xdr:nvCxnSpPr>
        <xdr:cNvPr id="60" name="直線コネクタ 59"/>
        <xdr:cNvCxnSpPr/>
      </xdr:nvCxnSpPr>
      <xdr:spPr>
        <a:xfrm flipV="1">
          <a:off x="3797300" y="5598626"/>
          <a:ext cx="838200" cy="53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106608</xdr:rowOff>
    </xdr:from>
    <xdr:ext cx="599010" cy="259045"/>
    <xdr:sp macro="" textlink="">
      <xdr:nvSpPr>
        <xdr:cNvPr id="61" name="人件費平均値テキスト"/>
        <xdr:cNvSpPr txBox="1"/>
      </xdr:nvSpPr>
      <xdr:spPr>
        <a:xfrm>
          <a:off x="4686300" y="627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165343</xdr:rowOff>
    </xdr:from>
    <xdr:to>
      <xdr:col>5</xdr:col>
      <xdr:colOff>358775</xdr:colOff>
      <xdr:row>33</xdr:row>
      <xdr:rowOff>45692</xdr:rowOff>
    </xdr:to>
    <xdr:cxnSp macro="">
      <xdr:nvCxnSpPr>
        <xdr:cNvPr id="63" name="直線コネクタ 62"/>
        <xdr:cNvCxnSpPr/>
      </xdr:nvCxnSpPr>
      <xdr:spPr>
        <a:xfrm flipV="1">
          <a:off x="2908300" y="5651743"/>
          <a:ext cx="889000" cy="5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50828</xdr:rowOff>
    </xdr:from>
    <xdr:ext cx="599010" cy="259045"/>
    <xdr:sp macro="" textlink="">
      <xdr:nvSpPr>
        <xdr:cNvPr id="65" name="テキスト ボックス 64"/>
        <xdr:cNvSpPr txBox="1"/>
      </xdr:nvSpPr>
      <xdr:spPr>
        <a:xfrm>
          <a:off x="3497794" y="63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45692</xdr:rowOff>
    </xdr:from>
    <xdr:to>
      <xdr:col>4</xdr:col>
      <xdr:colOff>155575</xdr:colOff>
      <xdr:row>33</xdr:row>
      <xdr:rowOff>69895</xdr:rowOff>
    </xdr:to>
    <xdr:cxnSp macro="">
      <xdr:nvCxnSpPr>
        <xdr:cNvPr id="66" name="直線コネクタ 65"/>
        <xdr:cNvCxnSpPr/>
      </xdr:nvCxnSpPr>
      <xdr:spPr>
        <a:xfrm flipV="1">
          <a:off x="2019300" y="5703542"/>
          <a:ext cx="889000" cy="24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62837</xdr:rowOff>
    </xdr:from>
    <xdr:ext cx="599010" cy="259045"/>
    <xdr:sp macro="" textlink="">
      <xdr:nvSpPr>
        <xdr:cNvPr id="68" name="テキスト ボックス 67"/>
        <xdr:cNvSpPr txBox="1"/>
      </xdr:nvSpPr>
      <xdr:spPr>
        <a:xfrm>
          <a:off x="2608794" y="64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69895</xdr:rowOff>
    </xdr:from>
    <xdr:to>
      <xdr:col>2</xdr:col>
      <xdr:colOff>638175</xdr:colOff>
      <xdr:row>33</xdr:row>
      <xdr:rowOff>85646</xdr:rowOff>
    </xdr:to>
    <xdr:cxnSp macro="">
      <xdr:nvCxnSpPr>
        <xdr:cNvPr id="69" name="直線コネクタ 68"/>
        <xdr:cNvCxnSpPr/>
      </xdr:nvCxnSpPr>
      <xdr:spPr>
        <a:xfrm flipV="1">
          <a:off x="1130300" y="5727745"/>
          <a:ext cx="889000" cy="1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62570</xdr:rowOff>
    </xdr:from>
    <xdr:ext cx="599010" cy="259045"/>
    <xdr:sp macro="" textlink="">
      <xdr:nvSpPr>
        <xdr:cNvPr id="71" name="テキスト ボックス 70"/>
        <xdr:cNvSpPr txBox="1"/>
      </xdr:nvSpPr>
      <xdr:spPr>
        <a:xfrm>
          <a:off x="1719794" y="640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64134</xdr:rowOff>
    </xdr:from>
    <xdr:ext cx="599010" cy="259045"/>
    <xdr:sp macro="" textlink="">
      <xdr:nvSpPr>
        <xdr:cNvPr id="73" name="テキスト ボックス 72"/>
        <xdr:cNvSpPr txBox="1"/>
      </xdr:nvSpPr>
      <xdr:spPr>
        <a:xfrm>
          <a:off x="830794" y="640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61426</xdr:rowOff>
    </xdr:from>
    <xdr:to>
      <xdr:col>6</xdr:col>
      <xdr:colOff>561975</xdr:colOff>
      <xdr:row>32</xdr:row>
      <xdr:rowOff>163026</xdr:rowOff>
    </xdr:to>
    <xdr:sp macro="" textlink="">
      <xdr:nvSpPr>
        <xdr:cNvPr id="79" name="円/楕円 78"/>
        <xdr:cNvSpPr/>
      </xdr:nvSpPr>
      <xdr:spPr>
        <a:xfrm>
          <a:off x="4584700" y="5547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84303</xdr:rowOff>
    </xdr:from>
    <xdr:ext cx="599010" cy="259045"/>
    <xdr:sp macro="" textlink="">
      <xdr:nvSpPr>
        <xdr:cNvPr id="80" name="人件費該当値テキスト"/>
        <xdr:cNvSpPr txBox="1"/>
      </xdr:nvSpPr>
      <xdr:spPr>
        <a:xfrm>
          <a:off x="4686300" y="5399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594,422</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114543</xdr:rowOff>
    </xdr:from>
    <xdr:to>
      <xdr:col>5</xdr:col>
      <xdr:colOff>409575</xdr:colOff>
      <xdr:row>33</xdr:row>
      <xdr:rowOff>44693</xdr:rowOff>
    </xdr:to>
    <xdr:sp macro="" textlink="">
      <xdr:nvSpPr>
        <xdr:cNvPr id="81" name="円/楕円 80"/>
        <xdr:cNvSpPr/>
      </xdr:nvSpPr>
      <xdr:spPr>
        <a:xfrm>
          <a:off x="3746500" y="56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61220</xdr:rowOff>
    </xdr:from>
    <xdr:ext cx="599010" cy="259045"/>
    <xdr:sp macro="" textlink="">
      <xdr:nvSpPr>
        <xdr:cNvPr id="82" name="テキスト ボックス 81"/>
        <xdr:cNvSpPr txBox="1"/>
      </xdr:nvSpPr>
      <xdr:spPr>
        <a:xfrm>
          <a:off x="3497794" y="5376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566,539</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166342</xdr:rowOff>
    </xdr:from>
    <xdr:to>
      <xdr:col>4</xdr:col>
      <xdr:colOff>206375</xdr:colOff>
      <xdr:row>33</xdr:row>
      <xdr:rowOff>96492</xdr:rowOff>
    </xdr:to>
    <xdr:sp macro="" textlink="">
      <xdr:nvSpPr>
        <xdr:cNvPr id="83" name="円/楕円 82"/>
        <xdr:cNvSpPr/>
      </xdr:nvSpPr>
      <xdr:spPr>
        <a:xfrm>
          <a:off x="2857500" y="565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113019</xdr:rowOff>
    </xdr:from>
    <xdr:ext cx="599010" cy="259045"/>
    <xdr:sp macro="" textlink="">
      <xdr:nvSpPr>
        <xdr:cNvPr id="84" name="テキスト ボックス 83"/>
        <xdr:cNvSpPr txBox="1"/>
      </xdr:nvSpPr>
      <xdr:spPr>
        <a:xfrm>
          <a:off x="2608794" y="5427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539,348</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19095</xdr:rowOff>
    </xdr:from>
    <xdr:to>
      <xdr:col>3</xdr:col>
      <xdr:colOff>3175</xdr:colOff>
      <xdr:row>33</xdr:row>
      <xdr:rowOff>120695</xdr:rowOff>
    </xdr:to>
    <xdr:sp macro="" textlink="">
      <xdr:nvSpPr>
        <xdr:cNvPr id="85" name="円/楕円 84"/>
        <xdr:cNvSpPr/>
      </xdr:nvSpPr>
      <xdr:spPr>
        <a:xfrm>
          <a:off x="1968500" y="5676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137222</xdr:rowOff>
    </xdr:from>
    <xdr:ext cx="599010" cy="259045"/>
    <xdr:sp macro="" textlink="">
      <xdr:nvSpPr>
        <xdr:cNvPr id="86" name="テキスト ボックス 85"/>
        <xdr:cNvSpPr txBox="1"/>
      </xdr:nvSpPr>
      <xdr:spPr>
        <a:xfrm>
          <a:off x="1719794" y="5452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526,643</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34846</xdr:rowOff>
    </xdr:from>
    <xdr:to>
      <xdr:col>1</xdr:col>
      <xdr:colOff>485775</xdr:colOff>
      <xdr:row>33</xdr:row>
      <xdr:rowOff>136446</xdr:rowOff>
    </xdr:to>
    <xdr:sp macro="" textlink="">
      <xdr:nvSpPr>
        <xdr:cNvPr id="87" name="円/楕円 86"/>
        <xdr:cNvSpPr/>
      </xdr:nvSpPr>
      <xdr:spPr>
        <a:xfrm>
          <a:off x="1079500" y="5692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152973</xdr:rowOff>
    </xdr:from>
    <xdr:ext cx="599010" cy="259045"/>
    <xdr:sp macro="" textlink="">
      <xdr:nvSpPr>
        <xdr:cNvPr id="88" name="テキスト ボックス 87"/>
        <xdr:cNvSpPr txBox="1"/>
      </xdr:nvSpPr>
      <xdr:spPr>
        <a:xfrm>
          <a:off x="830794" y="546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518,375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154756</xdr:rowOff>
    </xdr:from>
    <xdr:to>
      <xdr:col>6</xdr:col>
      <xdr:colOff>511175</xdr:colOff>
      <xdr:row>56</xdr:row>
      <xdr:rowOff>161557</xdr:rowOff>
    </xdr:to>
    <xdr:cxnSp macro="">
      <xdr:nvCxnSpPr>
        <xdr:cNvPr id="117" name="直線コネクタ 116"/>
        <xdr:cNvCxnSpPr/>
      </xdr:nvCxnSpPr>
      <xdr:spPr>
        <a:xfrm flipV="1">
          <a:off x="3797300" y="9755956"/>
          <a:ext cx="838200" cy="6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91411</xdr:rowOff>
    </xdr:from>
    <xdr:ext cx="599010" cy="259045"/>
    <xdr:sp macro="" textlink="">
      <xdr:nvSpPr>
        <xdr:cNvPr id="118" name="物件費平均値テキスト"/>
        <xdr:cNvSpPr txBox="1"/>
      </xdr:nvSpPr>
      <xdr:spPr>
        <a:xfrm>
          <a:off x="4686300" y="9864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161557</xdr:rowOff>
    </xdr:from>
    <xdr:to>
      <xdr:col>5</xdr:col>
      <xdr:colOff>358775</xdr:colOff>
      <xdr:row>57</xdr:row>
      <xdr:rowOff>49384</xdr:rowOff>
    </xdr:to>
    <xdr:cxnSp macro="">
      <xdr:nvCxnSpPr>
        <xdr:cNvPr id="120" name="直線コネクタ 119"/>
        <xdr:cNvCxnSpPr/>
      </xdr:nvCxnSpPr>
      <xdr:spPr>
        <a:xfrm flipV="1">
          <a:off x="2908300" y="9762757"/>
          <a:ext cx="889000" cy="5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14363</xdr:rowOff>
    </xdr:from>
    <xdr:to>
      <xdr:col>5</xdr:col>
      <xdr:colOff>409575</xdr:colOff>
      <xdr:row>58</xdr:row>
      <xdr:rowOff>115963</xdr:rowOff>
    </xdr:to>
    <xdr:sp macro="" textlink="">
      <xdr:nvSpPr>
        <xdr:cNvPr id="121" name="フローチャート : 判断 120"/>
        <xdr:cNvSpPr/>
      </xdr:nvSpPr>
      <xdr:spPr>
        <a:xfrm>
          <a:off x="3746500" y="995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58</xdr:row>
      <xdr:rowOff>107090</xdr:rowOff>
    </xdr:from>
    <xdr:ext cx="599010" cy="259045"/>
    <xdr:sp macro="" textlink="">
      <xdr:nvSpPr>
        <xdr:cNvPr id="122" name="テキスト ボックス 121"/>
        <xdr:cNvSpPr txBox="1"/>
      </xdr:nvSpPr>
      <xdr:spPr>
        <a:xfrm>
          <a:off x="3497794" y="10051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77777</xdr:rowOff>
    </xdr:from>
    <xdr:to>
      <xdr:col>4</xdr:col>
      <xdr:colOff>155575</xdr:colOff>
      <xdr:row>57</xdr:row>
      <xdr:rowOff>49384</xdr:rowOff>
    </xdr:to>
    <xdr:cxnSp macro="">
      <xdr:nvCxnSpPr>
        <xdr:cNvPr id="123" name="直線コネクタ 122"/>
        <xdr:cNvCxnSpPr/>
      </xdr:nvCxnSpPr>
      <xdr:spPr>
        <a:xfrm>
          <a:off x="2019300" y="9678977"/>
          <a:ext cx="889000" cy="143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22895</xdr:rowOff>
    </xdr:from>
    <xdr:to>
      <xdr:col>4</xdr:col>
      <xdr:colOff>206375</xdr:colOff>
      <xdr:row>58</xdr:row>
      <xdr:rowOff>124495</xdr:rowOff>
    </xdr:to>
    <xdr:sp macro="" textlink="">
      <xdr:nvSpPr>
        <xdr:cNvPr id="124" name="フローチャート : 判断 123"/>
        <xdr:cNvSpPr/>
      </xdr:nvSpPr>
      <xdr:spPr>
        <a:xfrm>
          <a:off x="2857500" y="99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58</xdr:row>
      <xdr:rowOff>115622</xdr:rowOff>
    </xdr:from>
    <xdr:ext cx="599010" cy="259045"/>
    <xdr:sp macro="" textlink="">
      <xdr:nvSpPr>
        <xdr:cNvPr id="125" name="テキスト ボックス 124"/>
        <xdr:cNvSpPr txBox="1"/>
      </xdr:nvSpPr>
      <xdr:spPr>
        <a:xfrm>
          <a:off x="2608794" y="1005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77777</xdr:rowOff>
    </xdr:from>
    <xdr:to>
      <xdr:col>2</xdr:col>
      <xdr:colOff>638175</xdr:colOff>
      <xdr:row>57</xdr:row>
      <xdr:rowOff>47130</xdr:rowOff>
    </xdr:to>
    <xdr:cxnSp macro="">
      <xdr:nvCxnSpPr>
        <xdr:cNvPr id="126" name="直線コネクタ 125"/>
        <xdr:cNvCxnSpPr/>
      </xdr:nvCxnSpPr>
      <xdr:spPr>
        <a:xfrm flipV="1">
          <a:off x="1130300" y="9678977"/>
          <a:ext cx="889000" cy="140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33158</xdr:rowOff>
    </xdr:from>
    <xdr:to>
      <xdr:col>3</xdr:col>
      <xdr:colOff>3175</xdr:colOff>
      <xdr:row>58</xdr:row>
      <xdr:rowOff>134758</xdr:rowOff>
    </xdr:to>
    <xdr:sp macro="" textlink="">
      <xdr:nvSpPr>
        <xdr:cNvPr id="127" name="フローチャート : 判断 126"/>
        <xdr:cNvSpPr/>
      </xdr:nvSpPr>
      <xdr:spPr>
        <a:xfrm>
          <a:off x="1968500" y="99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58</xdr:row>
      <xdr:rowOff>125885</xdr:rowOff>
    </xdr:from>
    <xdr:ext cx="599010" cy="259045"/>
    <xdr:sp macro="" textlink="">
      <xdr:nvSpPr>
        <xdr:cNvPr id="128" name="テキスト ボックス 127"/>
        <xdr:cNvSpPr txBox="1"/>
      </xdr:nvSpPr>
      <xdr:spPr>
        <a:xfrm>
          <a:off x="1719794" y="10069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32562</xdr:rowOff>
    </xdr:from>
    <xdr:to>
      <xdr:col>1</xdr:col>
      <xdr:colOff>485775</xdr:colOff>
      <xdr:row>58</xdr:row>
      <xdr:rowOff>134162</xdr:rowOff>
    </xdr:to>
    <xdr:sp macro="" textlink="">
      <xdr:nvSpPr>
        <xdr:cNvPr id="129" name="フローチャート : 判断 128"/>
        <xdr:cNvSpPr/>
      </xdr:nvSpPr>
      <xdr:spPr>
        <a:xfrm>
          <a:off x="1079500" y="997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58</xdr:row>
      <xdr:rowOff>125289</xdr:rowOff>
    </xdr:from>
    <xdr:ext cx="599010" cy="259045"/>
    <xdr:sp macro="" textlink="">
      <xdr:nvSpPr>
        <xdr:cNvPr id="130" name="テキスト ボックス 129"/>
        <xdr:cNvSpPr txBox="1"/>
      </xdr:nvSpPr>
      <xdr:spPr>
        <a:xfrm>
          <a:off x="830794" y="10069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103956</xdr:rowOff>
    </xdr:from>
    <xdr:to>
      <xdr:col>6</xdr:col>
      <xdr:colOff>561975</xdr:colOff>
      <xdr:row>57</xdr:row>
      <xdr:rowOff>34106</xdr:rowOff>
    </xdr:to>
    <xdr:sp macro="" textlink="">
      <xdr:nvSpPr>
        <xdr:cNvPr id="136" name="円/楕円 135"/>
        <xdr:cNvSpPr/>
      </xdr:nvSpPr>
      <xdr:spPr>
        <a:xfrm>
          <a:off x="4584700" y="970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126833</xdr:rowOff>
    </xdr:from>
    <xdr:ext cx="599010" cy="259045"/>
    <xdr:sp macro="" textlink="">
      <xdr:nvSpPr>
        <xdr:cNvPr id="137" name="物件費該当値テキスト"/>
        <xdr:cNvSpPr txBox="1"/>
      </xdr:nvSpPr>
      <xdr:spPr>
        <a:xfrm>
          <a:off x="4686300" y="9556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530,241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110757</xdr:rowOff>
    </xdr:from>
    <xdr:to>
      <xdr:col>5</xdr:col>
      <xdr:colOff>409575</xdr:colOff>
      <xdr:row>57</xdr:row>
      <xdr:rowOff>40907</xdr:rowOff>
    </xdr:to>
    <xdr:sp macro="" textlink="">
      <xdr:nvSpPr>
        <xdr:cNvPr id="138" name="円/楕円 137"/>
        <xdr:cNvSpPr/>
      </xdr:nvSpPr>
      <xdr:spPr>
        <a:xfrm>
          <a:off x="3746500" y="971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57434</xdr:rowOff>
    </xdr:from>
    <xdr:ext cx="599010" cy="259045"/>
    <xdr:sp macro="" textlink="">
      <xdr:nvSpPr>
        <xdr:cNvPr id="139" name="テキスト ボックス 138"/>
        <xdr:cNvSpPr txBox="1"/>
      </xdr:nvSpPr>
      <xdr:spPr>
        <a:xfrm>
          <a:off x="3497794" y="9487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521,317</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170034</xdr:rowOff>
    </xdr:from>
    <xdr:to>
      <xdr:col>4</xdr:col>
      <xdr:colOff>206375</xdr:colOff>
      <xdr:row>57</xdr:row>
      <xdr:rowOff>100184</xdr:rowOff>
    </xdr:to>
    <xdr:sp macro="" textlink="">
      <xdr:nvSpPr>
        <xdr:cNvPr id="140" name="円/楕円 139"/>
        <xdr:cNvSpPr/>
      </xdr:nvSpPr>
      <xdr:spPr>
        <a:xfrm>
          <a:off x="2857500" y="977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116711</xdr:rowOff>
    </xdr:from>
    <xdr:ext cx="599010" cy="259045"/>
    <xdr:sp macro="" textlink="">
      <xdr:nvSpPr>
        <xdr:cNvPr id="141" name="テキスト ボックス 140"/>
        <xdr:cNvSpPr txBox="1"/>
      </xdr:nvSpPr>
      <xdr:spPr>
        <a:xfrm>
          <a:off x="2608794" y="9546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443,525</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26977</xdr:rowOff>
    </xdr:from>
    <xdr:to>
      <xdr:col>3</xdr:col>
      <xdr:colOff>3175</xdr:colOff>
      <xdr:row>56</xdr:row>
      <xdr:rowOff>128577</xdr:rowOff>
    </xdr:to>
    <xdr:sp macro="" textlink="">
      <xdr:nvSpPr>
        <xdr:cNvPr id="142" name="円/楕円 141"/>
        <xdr:cNvSpPr/>
      </xdr:nvSpPr>
      <xdr:spPr>
        <a:xfrm>
          <a:off x="1968500" y="962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145104</xdr:rowOff>
    </xdr:from>
    <xdr:ext cx="599010" cy="259045"/>
    <xdr:sp macro="" textlink="">
      <xdr:nvSpPr>
        <xdr:cNvPr id="143" name="テキスト ボックス 142"/>
        <xdr:cNvSpPr txBox="1"/>
      </xdr:nvSpPr>
      <xdr:spPr>
        <a:xfrm>
          <a:off x="1719794" y="940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631,263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167780</xdr:rowOff>
    </xdr:from>
    <xdr:to>
      <xdr:col>1</xdr:col>
      <xdr:colOff>485775</xdr:colOff>
      <xdr:row>57</xdr:row>
      <xdr:rowOff>97930</xdr:rowOff>
    </xdr:to>
    <xdr:sp macro="" textlink="">
      <xdr:nvSpPr>
        <xdr:cNvPr id="144" name="円/楕円 143"/>
        <xdr:cNvSpPr/>
      </xdr:nvSpPr>
      <xdr:spPr>
        <a:xfrm>
          <a:off x="1079500" y="97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114457</xdr:rowOff>
    </xdr:from>
    <xdr:ext cx="599010" cy="259045"/>
    <xdr:sp macro="" textlink="">
      <xdr:nvSpPr>
        <xdr:cNvPr id="145" name="テキスト ボックス 144"/>
        <xdr:cNvSpPr txBox="1"/>
      </xdr:nvSpPr>
      <xdr:spPr>
        <a:xfrm>
          <a:off x="830794" y="9544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446,483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69510</xdr:rowOff>
    </xdr:from>
    <xdr:to>
      <xdr:col>6</xdr:col>
      <xdr:colOff>511175</xdr:colOff>
      <xdr:row>78</xdr:row>
      <xdr:rowOff>96814</xdr:rowOff>
    </xdr:to>
    <xdr:cxnSp macro="">
      <xdr:nvCxnSpPr>
        <xdr:cNvPr id="172" name="直線コネクタ 171"/>
        <xdr:cNvCxnSpPr/>
      </xdr:nvCxnSpPr>
      <xdr:spPr>
        <a:xfrm flipV="1">
          <a:off x="3797300" y="13271160"/>
          <a:ext cx="838200" cy="19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155525</xdr:rowOff>
    </xdr:from>
    <xdr:ext cx="534377" cy="259045"/>
    <xdr:sp macro="" textlink="">
      <xdr:nvSpPr>
        <xdr:cNvPr id="173" name="維持補修費平均値テキスト"/>
        <xdr:cNvSpPr txBox="1"/>
      </xdr:nvSpPr>
      <xdr:spPr>
        <a:xfrm>
          <a:off x="4686300" y="13357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51953</xdr:rowOff>
    </xdr:from>
    <xdr:to>
      <xdr:col>5</xdr:col>
      <xdr:colOff>358775</xdr:colOff>
      <xdr:row>78</xdr:row>
      <xdr:rowOff>96814</xdr:rowOff>
    </xdr:to>
    <xdr:cxnSp macro="">
      <xdr:nvCxnSpPr>
        <xdr:cNvPr id="175" name="直線コネクタ 174"/>
        <xdr:cNvCxnSpPr/>
      </xdr:nvCxnSpPr>
      <xdr:spPr>
        <a:xfrm>
          <a:off x="2908300" y="13425053"/>
          <a:ext cx="889000" cy="4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2150</xdr:rowOff>
    </xdr:from>
    <xdr:to>
      <xdr:col>5</xdr:col>
      <xdr:colOff>409575</xdr:colOff>
      <xdr:row>78</xdr:row>
      <xdr:rowOff>103750</xdr:rowOff>
    </xdr:to>
    <xdr:sp macro="" textlink="">
      <xdr:nvSpPr>
        <xdr:cNvPr id="176" name="フローチャート : 判断 175"/>
        <xdr:cNvSpPr/>
      </xdr:nvSpPr>
      <xdr:spPr>
        <a:xfrm>
          <a:off x="3746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120277</xdr:rowOff>
    </xdr:from>
    <xdr:ext cx="534377" cy="259045"/>
    <xdr:sp macro="" textlink="">
      <xdr:nvSpPr>
        <xdr:cNvPr id="177" name="テキスト ボックス 176"/>
        <xdr:cNvSpPr txBox="1"/>
      </xdr:nvSpPr>
      <xdr:spPr>
        <a:xfrm>
          <a:off x="3530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51953</xdr:rowOff>
    </xdr:from>
    <xdr:to>
      <xdr:col>4</xdr:col>
      <xdr:colOff>155575</xdr:colOff>
      <xdr:row>78</xdr:row>
      <xdr:rowOff>77228</xdr:rowOff>
    </xdr:to>
    <xdr:cxnSp macro="">
      <xdr:nvCxnSpPr>
        <xdr:cNvPr id="178" name="直線コネクタ 177"/>
        <xdr:cNvCxnSpPr/>
      </xdr:nvCxnSpPr>
      <xdr:spPr>
        <a:xfrm flipV="1">
          <a:off x="2019300" y="13425053"/>
          <a:ext cx="889000" cy="2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10055</xdr:rowOff>
    </xdr:from>
    <xdr:to>
      <xdr:col>4</xdr:col>
      <xdr:colOff>206375</xdr:colOff>
      <xdr:row>78</xdr:row>
      <xdr:rowOff>111655</xdr:rowOff>
    </xdr:to>
    <xdr:sp macro="" textlink="">
      <xdr:nvSpPr>
        <xdr:cNvPr id="179" name="フローチャート : 判断 178"/>
        <xdr:cNvSpPr/>
      </xdr:nvSpPr>
      <xdr:spPr>
        <a:xfrm>
          <a:off x="2857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102782</xdr:rowOff>
    </xdr:from>
    <xdr:ext cx="534377" cy="259045"/>
    <xdr:sp macro="" textlink="">
      <xdr:nvSpPr>
        <xdr:cNvPr id="180" name="テキスト ボックス 179"/>
        <xdr:cNvSpPr txBox="1"/>
      </xdr:nvSpPr>
      <xdr:spPr>
        <a:xfrm>
          <a:off x="2641111" y="13475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62260</xdr:rowOff>
    </xdr:from>
    <xdr:to>
      <xdr:col>2</xdr:col>
      <xdr:colOff>638175</xdr:colOff>
      <xdr:row>78</xdr:row>
      <xdr:rowOff>77228</xdr:rowOff>
    </xdr:to>
    <xdr:cxnSp macro="">
      <xdr:nvCxnSpPr>
        <xdr:cNvPr id="181" name="直線コネクタ 180"/>
        <xdr:cNvCxnSpPr/>
      </xdr:nvCxnSpPr>
      <xdr:spPr>
        <a:xfrm>
          <a:off x="1130300" y="13435360"/>
          <a:ext cx="889000" cy="14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17289</xdr:rowOff>
    </xdr:from>
    <xdr:to>
      <xdr:col>3</xdr:col>
      <xdr:colOff>3175</xdr:colOff>
      <xdr:row>78</xdr:row>
      <xdr:rowOff>118889</xdr:rowOff>
    </xdr:to>
    <xdr:sp macro="" textlink="">
      <xdr:nvSpPr>
        <xdr:cNvPr id="182" name="フローチャート : 判断 181"/>
        <xdr:cNvSpPr/>
      </xdr:nvSpPr>
      <xdr:spPr>
        <a:xfrm>
          <a:off x="1968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135416</xdr:rowOff>
    </xdr:from>
    <xdr:ext cx="534377" cy="259045"/>
    <xdr:sp macro="" textlink="">
      <xdr:nvSpPr>
        <xdr:cNvPr id="183" name="テキスト ボックス 182"/>
        <xdr:cNvSpPr txBox="1"/>
      </xdr:nvSpPr>
      <xdr:spPr>
        <a:xfrm>
          <a:off x="1752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21664</xdr:rowOff>
    </xdr:from>
    <xdr:to>
      <xdr:col>1</xdr:col>
      <xdr:colOff>485775</xdr:colOff>
      <xdr:row>78</xdr:row>
      <xdr:rowOff>123264</xdr:rowOff>
    </xdr:to>
    <xdr:sp macro="" textlink="">
      <xdr:nvSpPr>
        <xdr:cNvPr id="184" name="フローチャート : 判断 183"/>
        <xdr:cNvSpPr/>
      </xdr:nvSpPr>
      <xdr:spPr>
        <a:xfrm>
          <a:off x="1079500" y="133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114391</xdr:rowOff>
    </xdr:from>
    <xdr:ext cx="534377" cy="259045"/>
    <xdr:sp macro="" textlink="">
      <xdr:nvSpPr>
        <xdr:cNvPr id="185" name="テキスト ボックス 184"/>
        <xdr:cNvSpPr txBox="1"/>
      </xdr:nvSpPr>
      <xdr:spPr>
        <a:xfrm>
          <a:off x="863111" y="134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18710</xdr:rowOff>
    </xdr:from>
    <xdr:to>
      <xdr:col>6</xdr:col>
      <xdr:colOff>561975</xdr:colOff>
      <xdr:row>77</xdr:row>
      <xdr:rowOff>120310</xdr:rowOff>
    </xdr:to>
    <xdr:sp macro="" textlink="">
      <xdr:nvSpPr>
        <xdr:cNvPr id="191" name="円/楕円 190"/>
        <xdr:cNvSpPr/>
      </xdr:nvSpPr>
      <xdr:spPr>
        <a:xfrm>
          <a:off x="4584700" y="132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41587</xdr:rowOff>
    </xdr:from>
    <xdr:ext cx="534377" cy="259045"/>
    <xdr:sp macro="" textlink="">
      <xdr:nvSpPr>
        <xdr:cNvPr id="192" name="維持補修費該当値テキスト"/>
        <xdr:cNvSpPr txBox="1"/>
      </xdr:nvSpPr>
      <xdr:spPr>
        <a:xfrm>
          <a:off x="4686300" y="1307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52,852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46014</xdr:rowOff>
    </xdr:from>
    <xdr:to>
      <xdr:col>5</xdr:col>
      <xdr:colOff>409575</xdr:colOff>
      <xdr:row>78</xdr:row>
      <xdr:rowOff>147614</xdr:rowOff>
    </xdr:to>
    <xdr:sp macro="" textlink="">
      <xdr:nvSpPr>
        <xdr:cNvPr id="193" name="円/楕円 192"/>
        <xdr:cNvSpPr/>
      </xdr:nvSpPr>
      <xdr:spPr>
        <a:xfrm>
          <a:off x="3746500" y="13419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138741</xdr:rowOff>
    </xdr:from>
    <xdr:ext cx="469744" cy="259045"/>
    <xdr:sp macro="" textlink="">
      <xdr:nvSpPr>
        <xdr:cNvPr id="194" name="テキスト ボックス 193"/>
        <xdr:cNvSpPr txBox="1"/>
      </xdr:nvSpPr>
      <xdr:spPr>
        <a:xfrm>
          <a:off x="3562427" y="13511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9,380</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1153</xdr:rowOff>
    </xdr:from>
    <xdr:to>
      <xdr:col>4</xdr:col>
      <xdr:colOff>206375</xdr:colOff>
      <xdr:row>78</xdr:row>
      <xdr:rowOff>102753</xdr:rowOff>
    </xdr:to>
    <xdr:sp macro="" textlink="">
      <xdr:nvSpPr>
        <xdr:cNvPr id="195" name="円/楕円 194"/>
        <xdr:cNvSpPr/>
      </xdr:nvSpPr>
      <xdr:spPr>
        <a:xfrm>
          <a:off x="2857500" y="13374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119280</xdr:rowOff>
    </xdr:from>
    <xdr:ext cx="534377" cy="259045"/>
    <xdr:sp macro="" textlink="">
      <xdr:nvSpPr>
        <xdr:cNvPr id="196" name="テキスト ボックス 195"/>
        <xdr:cNvSpPr txBox="1"/>
      </xdr:nvSpPr>
      <xdr:spPr>
        <a:xfrm>
          <a:off x="2641111" y="1314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19,192</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26428</xdr:rowOff>
    </xdr:from>
    <xdr:to>
      <xdr:col>3</xdr:col>
      <xdr:colOff>3175</xdr:colOff>
      <xdr:row>78</xdr:row>
      <xdr:rowOff>128028</xdr:rowOff>
    </xdr:to>
    <xdr:sp macro="" textlink="">
      <xdr:nvSpPr>
        <xdr:cNvPr id="197" name="円/楕円 196"/>
        <xdr:cNvSpPr/>
      </xdr:nvSpPr>
      <xdr:spPr>
        <a:xfrm>
          <a:off x="1968500" y="1339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119155</xdr:rowOff>
    </xdr:from>
    <xdr:ext cx="534377" cy="259045"/>
    <xdr:sp macro="" textlink="">
      <xdr:nvSpPr>
        <xdr:cNvPr id="198" name="テキスト ボックス 197"/>
        <xdr:cNvSpPr txBox="1"/>
      </xdr:nvSpPr>
      <xdr:spPr>
        <a:xfrm>
          <a:off x="1752111" y="1349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13,664</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11460</xdr:rowOff>
    </xdr:from>
    <xdr:to>
      <xdr:col>1</xdr:col>
      <xdr:colOff>485775</xdr:colOff>
      <xdr:row>78</xdr:row>
      <xdr:rowOff>113060</xdr:rowOff>
    </xdr:to>
    <xdr:sp macro="" textlink="">
      <xdr:nvSpPr>
        <xdr:cNvPr id="199" name="円/楕円 198"/>
        <xdr:cNvSpPr/>
      </xdr:nvSpPr>
      <xdr:spPr>
        <a:xfrm>
          <a:off x="1079500" y="1338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129587</xdr:rowOff>
    </xdr:from>
    <xdr:ext cx="534377" cy="259045"/>
    <xdr:sp macro="" textlink="">
      <xdr:nvSpPr>
        <xdr:cNvPr id="200" name="テキスト ボックス 199"/>
        <xdr:cNvSpPr txBox="1"/>
      </xdr:nvSpPr>
      <xdr:spPr>
        <a:xfrm>
          <a:off x="863111" y="13159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16,938</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6" name="直線コネクタ 225"/>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7" name="扶助費最小値テキスト"/>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28" name="直線コネクタ 227"/>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29" name="扶助費最大値テキスト"/>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0" name="直線コネクタ 229"/>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15190</xdr:rowOff>
    </xdr:from>
    <xdr:to>
      <xdr:col>6</xdr:col>
      <xdr:colOff>511175</xdr:colOff>
      <xdr:row>98</xdr:row>
      <xdr:rowOff>53006</xdr:rowOff>
    </xdr:to>
    <xdr:cxnSp macro="">
      <xdr:nvCxnSpPr>
        <xdr:cNvPr id="231" name="直線コネクタ 230"/>
        <xdr:cNvCxnSpPr/>
      </xdr:nvCxnSpPr>
      <xdr:spPr>
        <a:xfrm>
          <a:off x="3797300" y="16817290"/>
          <a:ext cx="838200" cy="3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80263</xdr:rowOff>
    </xdr:from>
    <xdr:ext cx="534377" cy="259045"/>
    <xdr:sp macro="" textlink="">
      <xdr:nvSpPr>
        <xdr:cNvPr id="232" name="扶助費平均値テキスト"/>
        <xdr:cNvSpPr txBox="1"/>
      </xdr:nvSpPr>
      <xdr:spPr>
        <a:xfrm>
          <a:off x="4686300" y="16196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3" name="フローチャート : 判断 232"/>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15190</xdr:rowOff>
    </xdr:from>
    <xdr:to>
      <xdr:col>5</xdr:col>
      <xdr:colOff>358775</xdr:colOff>
      <xdr:row>98</xdr:row>
      <xdr:rowOff>38844</xdr:rowOff>
    </xdr:to>
    <xdr:cxnSp macro="">
      <xdr:nvCxnSpPr>
        <xdr:cNvPr id="234" name="直線コネクタ 233"/>
        <xdr:cNvCxnSpPr/>
      </xdr:nvCxnSpPr>
      <xdr:spPr>
        <a:xfrm flipV="1">
          <a:off x="2908300" y="16817290"/>
          <a:ext cx="889000" cy="2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5" name="フローチャート : 判断 234"/>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2354</xdr:rowOff>
    </xdr:from>
    <xdr:ext cx="534377" cy="259045"/>
    <xdr:sp macro="" textlink="">
      <xdr:nvSpPr>
        <xdr:cNvPr id="236" name="テキスト ボックス 235"/>
        <xdr:cNvSpPr txBox="1"/>
      </xdr:nvSpPr>
      <xdr:spPr>
        <a:xfrm>
          <a:off x="3530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93</xdr:row>
      <xdr:rowOff>113085</xdr:rowOff>
    </xdr:from>
    <xdr:to>
      <xdr:col>4</xdr:col>
      <xdr:colOff>155575</xdr:colOff>
      <xdr:row>98</xdr:row>
      <xdr:rowOff>38844</xdr:rowOff>
    </xdr:to>
    <xdr:cxnSp macro="">
      <xdr:nvCxnSpPr>
        <xdr:cNvPr id="237" name="直線コネクタ 236"/>
        <xdr:cNvCxnSpPr/>
      </xdr:nvCxnSpPr>
      <xdr:spPr>
        <a:xfrm>
          <a:off x="2019300" y="16057935"/>
          <a:ext cx="889000" cy="783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8" name="フローチャート : 判断 237"/>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58546</xdr:rowOff>
    </xdr:from>
    <xdr:ext cx="534377" cy="259045"/>
    <xdr:sp macro="" textlink="">
      <xdr:nvSpPr>
        <xdr:cNvPr id="239" name="テキスト ボックス 238"/>
        <xdr:cNvSpPr txBox="1"/>
      </xdr:nvSpPr>
      <xdr:spPr>
        <a:xfrm>
          <a:off x="2641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93</xdr:row>
      <xdr:rowOff>113085</xdr:rowOff>
    </xdr:from>
    <xdr:to>
      <xdr:col>2</xdr:col>
      <xdr:colOff>638175</xdr:colOff>
      <xdr:row>97</xdr:row>
      <xdr:rowOff>40498</xdr:rowOff>
    </xdr:to>
    <xdr:cxnSp macro="">
      <xdr:nvCxnSpPr>
        <xdr:cNvPr id="240" name="直線コネクタ 239"/>
        <xdr:cNvCxnSpPr/>
      </xdr:nvCxnSpPr>
      <xdr:spPr>
        <a:xfrm flipV="1">
          <a:off x="1130300" y="16057935"/>
          <a:ext cx="889000" cy="613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41" name="フローチャート : 判断 240"/>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40070</xdr:rowOff>
    </xdr:from>
    <xdr:ext cx="534377" cy="259045"/>
    <xdr:sp macro="" textlink="">
      <xdr:nvSpPr>
        <xdr:cNvPr id="242" name="テキスト ボックス 241"/>
        <xdr:cNvSpPr txBox="1"/>
      </xdr:nvSpPr>
      <xdr:spPr>
        <a:xfrm>
          <a:off x="1752111" y="1649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3" name="フローチャート : 判断 242"/>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111820</xdr:rowOff>
    </xdr:from>
    <xdr:ext cx="534377" cy="259045"/>
    <xdr:sp macro="" textlink="">
      <xdr:nvSpPr>
        <xdr:cNvPr id="244" name="テキスト ボックス 243"/>
        <xdr:cNvSpPr txBox="1"/>
      </xdr:nvSpPr>
      <xdr:spPr>
        <a:xfrm>
          <a:off x="863111" y="1622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2206</xdr:rowOff>
    </xdr:from>
    <xdr:to>
      <xdr:col>6</xdr:col>
      <xdr:colOff>561975</xdr:colOff>
      <xdr:row>98</xdr:row>
      <xdr:rowOff>103806</xdr:rowOff>
    </xdr:to>
    <xdr:sp macro="" textlink="">
      <xdr:nvSpPr>
        <xdr:cNvPr id="250" name="円/楕円 249"/>
        <xdr:cNvSpPr/>
      </xdr:nvSpPr>
      <xdr:spPr>
        <a:xfrm>
          <a:off x="4584700" y="16804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88583</xdr:rowOff>
    </xdr:from>
    <xdr:ext cx="534377" cy="259045"/>
    <xdr:sp macro="" textlink="">
      <xdr:nvSpPr>
        <xdr:cNvPr id="251" name="扶助費該当値テキスト"/>
        <xdr:cNvSpPr txBox="1"/>
      </xdr:nvSpPr>
      <xdr:spPr>
        <a:xfrm>
          <a:off x="4686300" y="1671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19,964</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135840</xdr:rowOff>
    </xdr:from>
    <xdr:to>
      <xdr:col>5</xdr:col>
      <xdr:colOff>409575</xdr:colOff>
      <xdr:row>98</xdr:row>
      <xdr:rowOff>65990</xdr:rowOff>
    </xdr:to>
    <xdr:sp macro="" textlink="">
      <xdr:nvSpPr>
        <xdr:cNvPr id="252" name="円/楕円 251"/>
        <xdr:cNvSpPr/>
      </xdr:nvSpPr>
      <xdr:spPr>
        <a:xfrm>
          <a:off x="3746500" y="1676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57117</xdr:rowOff>
    </xdr:from>
    <xdr:ext cx="534377" cy="259045"/>
    <xdr:sp macro="" textlink="">
      <xdr:nvSpPr>
        <xdr:cNvPr id="253" name="テキスト ボックス 252"/>
        <xdr:cNvSpPr txBox="1"/>
      </xdr:nvSpPr>
      <xdr:spPr>
        <a:xfrm>
          <a:off x="3530111" y="1685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23,438</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159494</xdr:rowOff>
    </xdr:from>
    <xdr:to>
      <xdr:col>4</xdr:col>
      <xdr:colOff>206375</xdr:colOff>
      <xdr:row>98</xdr:row>
      <xdr:rowOff>89644</xdr:rowOff>
    </xdr:to>
    <xdr:sp macro="" textlink="">
      <xdr:nvSpPr>
        <xdr:cNvPr id="254" name="円/楕円 253"/>
        <xdr:cNvSpPr/>
      </xdr:nvSpPr>
      <xdr:spPr>
        <a:xfrm>
          <a:off x="2857500" y="167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80771</xdr:rowOff>
    </xdr:from>
    <xdr:ext cx="534377" cy="259045"/>
    <xdr:sp macro="" textlink="">
      <xdr:nvSpPr>
        <xdr:cNvPr id="255" name="テキスト ボックス 254"/>
        <xdr:cNvSpPr txBox="1"/>
      </xdr:nvSpPr>
      <xdr:spPr>
        <a:xfrm>
          <a:off x="2641111" y="1688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21,265</a:t>
          </a:r>
          <a:endParaRPr kumimoji="1" lang="ja-JP" altLang="en-US" sz="1000" b="1">
            <a:solidFill>
              <a:srgbClr val="FF0000"/>
            </a:solidFill>
            <a:latin typeface="ＭＳ Ｐゴシック"/>
          </a:endParaRPr>
        </a:p>
      </xdr:txBody>
    </xdr:sp>
    <xdr:clientData/>
  </xdr:oneCellAnchor>
  <xdr:twoCellAnchor>
    <xdr:from>
      <xdr:col>2</xdr:col>
      <xdr:colOff>587375</xdr:colOff>
      <xdr:row>93</xdr:row>
      <xdr:rowOff>62285</xdr:rowOff>
    </xdr:from>
    <xdr:to>
      <xdr:col>3</xdr:col>
      <xdr:colOff>3175</xdr:colOff>
      <xdr:row>93</xdr:row>
      <xdr:rowOff>163885</xdr:rowOff>
    </xdr:to>
    <xdr:sp macro="" textlink="">
      <xdr:nvSpPr>
        <xdr:cNvPr id="256" name="円/楕円 255"/>
        <xdr:cNvSpPr/>
      </xdr:nvSpPr>
      <xdr:spPr>
        <a:xfrm>
          <a:off x="1968500" y="1600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92</xdr:row>
      <xdr:rowOff>8962</xdr:rowOff>
    </xdr:from>
    <xdr:ext cx="534377" cy="259045"/>
    <xdr:sp macro="" textlink="">
      <xdr:nvSpPr>
        <xdr:cNvPr id="257" name="テキスト ボックス 256"/>
        <xdr:cNvSpPr txBox="1"/>
      </xdr:nvSpPr>
      <xdr:spPr>
        <a:xfrm>
          <a:off x="1752111" y="1578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93,195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161148</xdr:rowOff>
    </xdr:from>
    <xdr:to>
      <xdr:col>1</xdr:col>
      <xdr:colOff>485775</xdr:colOff>
      <xdr:row>97</xdr:row>
      <xdr:rowOff>91298</xdr:rowOff>
    </xdr:to>
    <xdr:sp macro="" textlink="">
      <xdr:nvSpPr>
        <xdr:cNvPr id="258" name="円/楕円 257"/>
        <xdr:cNvSpPr/>
      </xdr:nvSpPr>
      <xdr:spPr>
        <a:xfrm>
          <a:off x="1079500" y="1662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82425</xdr:rowOff>
    </xdr:from>
    <xdr:ext cx="534377" cy="259045"/>
    <xdr:sp macro="" textlink="">
      <xdr:nvSpPr>
        <xdr:cNvPr id="259" name="テキスト ボックス 258"/>
        <xdr:cNvSpPr txBox="1"/>
      </xdr:nvSpPr>
      <xdr:spPr>
        <a:xfrm>
          <a:off x="863111" y="1671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36,863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5" name="直線コネクタ 284"/>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6"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7" name="直線コネクタ 286"/>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88"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89" name="直線コネクタ 288"/>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33</xdr:row>
      <xdr:rowOff>91515</xdr:rowOff>
    </xdr:from>
    <xdr:to>
      <xdr:col>15</xdr:col>
      <xdr:colOff>180975</xdr:colOff>
      <xdr:row>33</xdr:row>
      <xdr:rowOff>170153</xdr:rowOff>
    </xdr:to>
    <xdr:cxnSp macro="">
      <xdr:nvCxnSpPr>
        <xdr:cNvPr id="290" name="直線コネクタ 289"/>
        <xdr:cNvCxnSpPr/>
      </xdr:nvCxnSpPr>
      <xdr:spPr>
        <a:xfrm>
          <a:off x="9639300" y="5749365"/>
          <a:ext cx="838200" cy="78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152503</xdr:rowOff>
    </xdr:from>
    <xdr:ext cx="599010" cy="259045"/>
    <xdr:sp macro="" textlink="">
      <xdr:nvSpPr>
        <xdr:cNvPr id="291" name="補助費等平均値テキスト"/>
        <xdr:cNvSpPr txBox="1"/>
      </xdr:nvSpPr>
      <xdr:spPr>
        <a:xfrm>
          <a:off x="10528300" y="6153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2" name="フローチャート : 判断 291"/>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91515</xdr:rowOff>
    </xdr:from>
    <xdr:to>
      <xdr:col>14</xdr:col>
      <xdr:colOff>28575</xdr:colOff>
      <xdr:row>34</xdr:row>
      <xdr:rowOff>71724</xdr:rowOff>
    </xdr:to>
    <xdr:cxnSp macro="">
      <xdr:nvCxnSpPr>
        <xdr:cNvPr id="293" name="直線コネクタ 292"/>
        <xdr:cNvCxnSpPr/>
      </xdr:nvCxnSpPr>
      <xdr:spPr>
        <a:xfrm flipV="1">
          <a:off x="8750300" y="5749365"/>
          <a:ext cx="889000" cy="15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59956</xdr:rowOff>
    </xdr:from>
    <xdr:to>
      <xdr:col>14</xdr:col>
      <xdr:colOff>79375</xdr:colOff>
      <xdr:row>36</xdr:row>
      <xdr:rowOff>161556</xdr:rowOff>
    </xdr:to>
    <xdr:sp macro="" textlink="">
      <xdr:nvSpPr>
        <xdr:cNvPr id="294" name="フローチャート : 判断 293"/>
        <xdr:cNvSpPr/>
      </xdr:nvSpPr>
      <xdr:spPr>
        <a:xfrm>
          <a:off x="9588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152683</xdr:rowOff>
    </xdr:from>
    <xdr:ext cx="599010" cy="259045"/>
    <xdr:sp macro="" textlink="">
      <xdr:nvSpPr>
        <xdr:cNvPr id="295" name="テキスト ボックス 294"/>
        <xdr:cNvSpPr txBox="1"/>
      </xdr:nvSpPr>
      <xdr:spPr>
        <a:xfrm>
          <a:off x="9339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34</xdr:row>
      <xdr:rowOff>71724</xdr:rowOff>
    </xdr:from>
    <xdr:to>
      <xdr:col>12</xdr:col>
      <xdr:colOff>511175</xdr:colOff>
      <xdr:row>35</xdr:row>
      <xdr:rowOff>72377</xdr:rowOff>
    </xdr:to>
    <xdr:cxnSp macro="">
      <xdr:nvCxnSpPr>
        <xdr:cNvPr id="296" name="直線コネクタ 295"/>
        <xdr:cNvCxnSpPr/>
      </xdr:nvCxnSpPr>
      <xdr:spPr>
        <a:xfrm flipV="1">
          <a:off x="7861300" y="5901024"/>
          <a:ext cx="889000" cy="17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90895</xdr:rowOff>
    </xdr:from>
    <xdr:to>
      <xdr:col>12</xdr:col>
      <xdr:colOff>561975</xdr:colOff>
      <xdr:row>37</xdr:row>
      <xdr:rowOff>21045</xdr:rowOff>
    </xdr:to>
    <xdr:sp macro="" textlink="">
      <xdr:nvSpPr>
        <xdr:cNvPr id="297" name="フローチャート : 判断 296"/>
        <xdr:cNvSpPr/>
      </xdr:nvSpPr>
      <xdr:spPr>
        <a:xfrm>
          <a:off x="8699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12172</xdr:rowOff>
    </xdr:from>
    <xdr:ext cx="599010" cy="259045"/>
    <xdr:sp macro="" textlink="">
      <xdr:nvSpPr>
        <xdr:cNvPr id="298" name="テキスト ボックス 297"/>
        <xdr:cNvSpPr txBox="1"/>
      </xdr:nvSpPr>
      <xdr:spPr>
        <a:xfrm>
          <a:off x="8450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72377</xdr:rowOff>
    </xdr:from>
    <xdr:to>
      <xdr:col>11</xdr:col>
      <xdr:colOff>307975</xdr:colOff>
      <xdr:row>36</xdr:row>
      <xdr:rowOff>14803</xdr:rowOff>
    </xdr:to>
    <xdr:cxnSp macro="">
      <xdr:nvCxnSpPr>
        <xdr:cNvPr id="299" name="直線コネクタ 298"/>
        <xdr:cNvCxnSpPr/>
      </xdr:nvCxnSpPr>
      <xdr:spPr>
        <a:xfrm flipV="1">
          <a:off x="6972300" y="6073127"/>
          <a:ext cx="889000" cy="113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103769</xdr:rowOff>
    </xdr:from>
    <xdr:to>
      <xdr:col>11</xdr:col>
      <xdr:colOff>358775</xdr:colOff>
      <xdr:row>37</xdr:row>
      <xdr:rowOff>33919</xdr:rowOff>
    </xdr:to>
    <xdr:sp macro="" textlink="">
      <xdr:nvSpPr>
        <xdr:cNvPr id="300" name="フローチャート : 判断 299"/>
        <xdr:cNvSpPr/>
      </xdr:nvSpPr>
      <xdr:spPr>
        <a:xfrm>
          <a:off x="7810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25046</xdr:rowOff>
    </xdr:from>
    <xdr:ext cx="599010" cy="259045"/>
    <xdr:sp macro="" textlink="">
      <xdr:nvSpPr>
        <xdr:cNvPr id="301" name="テキスト ボックス 300"/>
        <xdr:cNvSpPr txBox="1"/>
      </xdr:nvSpPr>
      <xdr:spPr>
        <a:xfrm>
          <a:off x="7561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124274</xdr:rowOff>
    </xdr:from>
    <xdr:to>
      <xdr:col>10</xdr:col>
      <xdr:colOff>155575</xdr:colOff>
      <xdr:row>37</xdr:row>
      <xdr:rowOff>54424</xdr:rowOff>
    </xdr:to>
    <xdr:sp macro="" textlink="">
      <xdr:nvSpPr>
        <xdr:cNvPr id="302" name="フローチャート : 判断 301"/>
        <xdr:cNvSpPr/>
      </xdr:nvSpPr>
      <xdr:spPr>
        <a:xfrm>
          <a:off x="6921500" y="62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45551</xdr:rowOff>
    </xdr:from>
    <xdr:ext cx="599010" cy="259045"/>
    <xdr:sp macro="" textlink="">
      <xdr:nvSpPr>
        <xdr:cNvPr id="303" name="テキスト ボックス 302"/>
        <xdr:cNvSpPr txBox="1"/>
      </xdr:nvSpPr>
      <xdr:spPr>
        <a:xfrm>
          <a:off x="6672794" y="63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33</xdr:row>
      <xdr:rowOff>119353</xdr:rowOff>
    </xdr:from>
    <xdr:to>
      <xdr:col>15</xdr:col>
      <xdr:colOff>231775</xdr:colOff>
      <xdr:row>34</xdr:row>
      <xdr:rowOff>49503</xdr:rowOff>
    </xdr:to>
    <xdr:sp macro="" textlink="">
      <xdr:nvSpPr>
        <xdr:cNvPr id="309" name="円/楕円 308"/>
        <xdr:cNvSpPr/>
      </xdr:nvSpPr>
      <xdr:spPr>
        <a:xfrm>
          <a:off x="10426700" y="577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142230</xdr:rowOff>
    </xdr:from>
    <xdr:ext cx="599010" cy="259045"/>
    <xdr:sp macro="" textlink="">
      <xdr:nvSpPr>
        <xdr:cNvPr id="310" name="補助費等該当値テキスト"/>
        <xdr:cNvSpPr txBox="1"/>
      </xdr:nvSpPr>
      <xdr:spPr>
        <a:xfrm>
          <a:off x="10528300" y="5628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293,175</a:t>
          </a:r>
          <a:endParaRPr kumimoji="1" lang="ja-JP" altLang="en-US" sz="1000" b="1">
            <a:solidFill>
              <a:srgbClr val="FF0000"/>
            </a:solidFill>
            <a:latin typeface="ＭＳ Ｐゴシック"/>
          </a:endParaRPr>
        </a:p>
      </xdr:txBody>
    </xdr:sp>
    <xdr:clientData/>
  </xdr:oneCellAnchor>
  <xdr:twoCellAnchor>
    <xdr:from>
      <xdr:col>13</xdr:col>
      <xdr:colOff>663575</xdr:colOff>
      <xdr:row>33</xdr:row>
      <xdr:rowOff>40715</xdr:rowOff>
    </xdr:from>
    <xdr:to>
      <xdr:col>14</xdr:col>
      <xdr:colOff>79375</xdr:colOff>
      <xdr:row>33</xdr:row>
      <xdr:rowOff>142315</xdr:rowOff>
    </xdr:to>
    <xdr:sp macro="" textlink="">
      <xdr:nvSpPr>
        <xdr:cNvPr id="311" name="円/楕円 310"/>
        <xdr:cNvSpPr/>
      </xdr:nvSpPr>
      <xdr:spPr>
        <a:xfrm>
          <a:off x="9588500" y="56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31</xdr:row>
      <xdr:rowOff>158842</xdr:rowOff>
    </xdr:from>
    <xdr:ext cx="599010" cy="259045"/>
    <xdr:sp macro="" textlink="">
      <xdr:nvSpPr>
        <xdr:cNvPr id="312" name="テキスト ボックス 311"/>
        <xdr:cNvSpPr txBox="1"/>
      </xdr:nvSpPr>
      <xdr:spPr>
        <a:xfrm>
          <a:off x="9339794" y="5473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317,255</a:t>
          </a:r>
          <a:endParaRPr kumimoji="1" lang="ja-JP" altLang="en-US" sz="1000" b="1">
            <a:solidFill>
              <a:srgbClr val="FF0000"/>
            </a:solidFill>
            <a:latin typeface="ＭＳ Ｐゴシック"/>
          </a:endParaRPr>
        </a:p>
      </xdr:txBody>
    </xdr:sp>
    <xdr:clientData/>
  </xdr:oneCellAnchor>
  <xdr:twoCellAnchor>
    <xdr:from>
      <xdr:col>12</xdr:col>
      <xdr:colOff>460375</xdr:colOff>
      <xdr:row>34</xdr:row>
      <xdr:rowOff>20924</xdr:rowOff>
    </xdr:from>
    <xdr:to>
      <xdr:col>12</xdr:col>
      <xdr:colOff>561975</xdr:colOff>
      <xdr:row>34</xdr:row>
      <xdr:rowOff>122524</xdr:rowOff>
    </xdr:to>
    <xdr:sp macro="" textlink="">
      <xdr:nvSpPr>
        <xdr:cNvPr id="313" name="円/楕円 312"/>
        <xdr:cNvSpPr/>
      </xdr:nvSpPr>
      <xdr:spPr>
        <a:xfrm>
          <a:off x="8699500" y="5850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32</xdr:row>
      <xdr:rowOff>139051</xdr:rowOff>
    </xdr:from>
    <xdr:ext cx="599010" cy="259045"/>
    <xdr:sp macro="" textlink="">
      <xdr:nvSpPr>
        <xdr:cNvPr id="314" name="テキスト ボックス 313"/>
        <xdr:cNvSpPr txBox="1"/>
      </xdr:nvSpPr>
      <xdr:spPr>
        <a:xfrm>
          <a:off x="8450794" y="562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270,815</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21577</xdr:rowOff>
    </xdr:from>
    <xdr:to>
      <xdr:col>11</xdr:col>
      <xdr:colOff>358775</xdr:colOff>
      <xdr:row>35</xdr:row>
      <xdr:rowOff>123177</xdr:rowOff>
    </xdr:to>
    <xdr:sp macro="" textlink="">
      <xdr:nvSpPr>
        <xdr:cNvPr id="315" name="円/楕円 314"/>
        <xdr:cNvSpPr/>
      </xdr:nvSpPr>
      <xdr:spPr>
        <a:xfrm>
          <a:off x="7810500" y="602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33</xdr:row>
      <xdr:rowOff>139704</xdr:rowOff>
    </xdr:from>
    <xdr:ext cx="599010" cy="259045"/>
    <xdr:sp macro="" textlink="">
      <xdr:nvSpPr>
        <xdr:cNvPr id="316" name="テキスト ボックス 315"/>
        <xdr:cNvSpPr txBox="1"/>
      </xdr:nvSpPr>
      <xdr:spPr>
        <a:xfrm>
          <a:off x="7561794" y="5797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218,115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135453</xdr:rowOff>
    </xdr:from>
    <xdr:to>
      <xdr:col>10</xdr:col>
      <xdr:colOff>155575</xdr:colOff>
      <xdr:row>36</xdr:row>
      <xdr:rowOff>65603</xdr:rowOff>
    </xdr:to>
    <xdr:sp macro="" textlink="">
      <xdr:nvSpPr>
        <xdr:cNvPr id="317" name="円/楕円 316"/>
        <xdr:cNvSpPr/>
      </xdr:nvSpPr>
      <xdr:spPr>
        <a:xfrm>
          <a:off x="6921500" y="6136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82130</xdr:rowOff>
    </xdr:from>
    <xdr:ext cx="599010" cy="259045"/>
    <xdr:sp macro="" textlink="">
      <xdr:nvSpPr>
        <xdr:cNvPr id="318" name="テキスト ボックス 317"/>
        <xdr:cNvSpPr txBox="1"/>
      </xdr:nvSpPr>
      <xdr:spPr>
        <a:xfrm>
          <a:off x="6672794" y="5911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183,245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4" name="テキスト ボックス 33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38" name="直線コネクタ 337"/>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39" name="普通建設事業費最小値テキスト"/>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0" name="直線コネクタ 339"/>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1" name="普通建設事業費最大値テキスト"/>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2" name="直線コネクタ 341"/>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110444</xdr:rowOff>
    </xdr:from>
    <xdr:to>
      <xdr:col>15</xdr:col>
      <xdr:colOff>180975</xdr:colOff>
      <xdr:row>55</xdr:row>
      <xdr:rowOff>110916</xdr:rowOff>
    </xdr:to>
    <xdr:cxnSp macro="">
      <xdr:nvCxnSpPr>
        <xdr:cNvPr id="343" name="直線コネクタ 342"/>
        <xdr:cNvCxnSpPr/>
      </xdr:nvCxnSpPr>
      <xdr:spPr>
        <a:xfrm>
          <a:off x="9639300" y="9540194"/>
          <a:ext cx="838200" cy="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131384</xdr:rowOff>
    </xdr:from>
    <xdr:ext cx="599010" cy="259045"/>
    <xdr:sp macro="" textlink="">
      <xdr:nvSpPr>
        <xdr:cNvPr id="344" name="普通建設事業費平均値テキスト"/>
        <xdr:cNvSpPr txBox="1"/>
      </xdr:nvSpPr>
      <xdr:spPr>
        <a:xfrm>
          <a:off x="10528300" y="9732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5" name="フローチャート : 判断 344"/>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110444</xdr:rowOff>
    </xdr:from>
    <xdr:to>
      <xdr:col>14</xdr:col>
      <xdr:colOff>28575</xdr:colOff>
      <xdr:row>56</xdr:row>
      <xdr:rowOff>75257</xdr:rowOff>
    </xdr:to>
    <xdr:cxnSp macro="">
      <xdr:nvCxnSpPr>
        <xdr:cNvPr id="346" name="直線コネクタ 345"/>
        <xdr:cNvCxnSpPr/>
      </xdr:nvCxnSpPr>
      <xdr:spPr>
        <a:xfrm flipV="1">
          <a:off x="8750300" y="9540194"/>
          <a:ext cx="889000" cy="136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7" name="フローチャート : 判断 346"/>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73871</xdr:rowOff>
    </xdr:from>
    <xdr:ext cx="599010" cy="259045"/>
    <xdr:sp macro="" textlink="">
      <xdr:nvSpPr>
        <xdr:cNvPr id="348" name="テキスト ボックス 347"/>
        <xdr:cNvSpPr txBox="1"/>
      </xdr:nvSpPr>
      <xdr:spPr>
        <a:xfrm>
          <a:off x="9339794" y="9846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54031</xdr:rowOff>
    </xdr:from>
    <xdr:to>
      <xdr:col>12</xdr:col>
      <xdr:colOff>511175</xdr:colOff>
      <xdr:row>56</xdr:row>
      <xdr:rowOff>75257</xdr:rowOff>
    </xdr:to>
    <xdr:cxnSp macro="">
      <xdr:nvCxnSpPr>
        <xdr:cNvPr id="349" name="直線コネクタ 348"/>
        <xdr:cNvCxnSpPr/>
      </xdr:nvCxnSpPr>
      <xdr:spPr>
        <a:xfrm>
          <a:off x="7861300" y="9655231"/>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50" name="フローチャート : 判断 349"/>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102302</xdr:rowOff>
    </xdr:from>
    <xdr:ext cx="599010" cy="259045"/>
    <xdr:sp macro="" textlink="">
      <xdr:nvSpPr>
        <xdr:cNvPr id="351" name="テキスト ボックス 350"/>
        <xdr:cNvSpPr txBox="1"/>
      </xdr:nvSpPr>
      <xdr:spPr>
        <a:xfrm>
          <a:off x="8450794" y="987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54031</xdr:rowOff>
    </xdr:from>
    <xdr:to>
      <xdr:col>11</xdr:col>
      <xdr:colOff>307975</xdr:colOff>
      <xdr:row>57</xdr:row>
      <xdr:rowOff>9089</xdr:rowOff>
    </xdr:to>
    <xdr:cxnSp macro="">
      <xdr:nvCxnSpPr>
        <xdr:cNvPr id="352" name="直線コネクタ 351"/>
        <xdr:cNvCxnSpPr/>
      </xdr:nvCxnSpPr>
      <xdr:spPr>
        <a:xfrm flipV="1">
          <a:off x="6972300" y="9655231"/>
          <a:ext cx="889000" cy="126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53" name="フローチャート : 判断 352"/>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133039</xdr:rowOff>
    </xdr:from>
    <xdr:ext cx="599010" cy="259045"/>
    <xdr:sp macro="" textlink="">
      <xdr:nvSpPr>
        <xdr:cNvPr id="354" name="テキスト ボックス 353"/>
        <xdr:cNvSpPr txBox="1"/>
      </xdr:nvSpPr>
      <xdr:spPr>
        <a:xfrm>
          <a:off x="7561794" y="9905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55" name="フローチャート : 判断 354"/>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122438</xdr:rowOff>
    </xdr:from>
    <xdr:ext cx="599010" cy="259045"/>
    <xdr:sp macro="" textlink="">
      <xdr:nvSpPr>
        <xdr:cNvPr id="356" name="テキスト ボックス 355"/>
        <xdr:cNvSpPr txBox="1"/>
      </xdr:nvSpPr>
      <xdr:spPr>
        <a:xfrm>
          <a:off x="6672794" y="989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60116</xdr:rowOff>
    </xdr:from>
    <xdr:to>
      <xdr:col>15</xdr:col>
      <xdr:colOff>231775</xdr:colOff>
      <xdr:row>55</xdr:row>
      <xdr:rowOff>161716</xdr:rowOff>
    </xdr:to>
    <xdr:sp macro="" textlink="">
      <xdr:nvSpPr>
        <xdr:cNvPr id="362" name="円/楕円 361"/>
        <xdr:cNvSpPr/>
      </xdr:nvSpPr>
      <xdr:spPr>
        <a:xfrm>
          <a:off x="10426700" y="948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82993</xdr:rowOff>
    </xdr:from>
    <xdr:ext cx="599010" cy="259045"/>
    <xdr:sp macro="" textlink="">
      <xdr:nvSpPr>
        <xdr:cNvPr id="363" name="普通建設事業費該当値テキスト"/>
        <xdr:cNvSpPr txBox="1"/>
      </xdr:nvSpPr>
      <xdr:spPr>
        <a:xfrm>
          <a:off x="10528300" y="9341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750,366</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59644</xdr:rowOff>
    </xdr:from>
    <xdr:to>
      <xdr:col>14</xdr:col>
      <xdr:colOff>79375</xdr:colOff>
      <xdr:row>55</xdr:row>
      <xdr:rowOff>161244</xdr:rowOff>
    </xdr:to>
    <xdr:sp macro="" textlink="">
      <xdr:nvSpPr>
        <xdr:cNvPr id="364" name="円/楕円 363"/>
        <xdr:cNvSpPr/>
      </xdr:nvSpPr>
      <xdr:spPr>
        <a:xfrm>
          <a:off x="9588500" y="948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6321</xdr:rowOff>
    </xdr:from>
    <xdr:ext cx="599010" cy="259045"/>
    <xdr:sp macro="" textlink="">
      <xdr:nvSpPr>
        <xdr:cNvPr id="365" name="テキスト ボックス 364"/>
        <xdr:cNvSpPr txBox="1"/>
      </xdr:nvSpPr>
      <xdr:spPr>
        <a:xfrm>
          <a:off x="9339794" y="9264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751,192</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24457</xdr:rowOff>
    </xdr:from>
    <xdr:to>
      <xdr:col>12</xdr:col>
      <xdr:colOff>561975</xdr:colOff>
      <xdr:row>56</xdr:row>
      <xdr:rowOff>126057</xdr:rowOff>
    </xdr:to>
    <xdr:sp macro="" textlink="">
      <xdr:nvSpPr>
        <xdr:cNvPr id="366" name="円/楕円 365"/>
        <xdr:cNvSpPr/>
      </xdr:nvSpPr>
      <xdr:spPr>
        <a:xfrm>
          <a:off x="8699500" y="962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54</xdr:row>
      <xdr:rowOff>142584</xdr:rowOff>
    </xdr:from>
    <xdr:ext cx="599010" cy="259045"/>
    <xdr:sp macro="" textlink="">
      <xdr:nvSpPr>
        <xdr:cNvPr id="367" name="テキスト ボックス 366"/>
        <xdr:cNvSpPr txBox="1"/>
      </xdr:nvSpPr>
      <xdr:spPr>
        <a:xfrm>
          <a:off x="8450794" y="9400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512,760</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3231</xdr:rowOff>
    </xdr:from>
    <xdr:to>
      <xdr:col>11</xdr:col>
      <xdr:colOff>358775</xdr:colOff>
      <xdr:row>56</xdr:row>
      <xdr:rowOff>104831</xdr:rowOff>
    </xdr:to>
    <xdr:sp macro="" textlink="">
      <xdr:nvSpPr>
        <xdr:cNvPr id="368" name="円/楕円 367"/>
        <xdr:cNvSpPr/>
      </xdr:nvSpPr>
      <xdr:spPr>
        <a:xfrm>
          <a:off x="7810500" y="960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121358</xdr:rowOff>
    </xdr:from>
    <xdr:ext cx="599010" cy="259045"/>
    <xdr:sp macro="" textlink="">
      <xdr:nvSpPr>
        <xdr:cNvPr id="369" name="テキスト ボックス 368"/>
        <xdr:cNvSpPr txBox="1"/>
      </xdr:nvSpPr>
      <xdr:spPr>
        <a:xfrm>
          <a:off x="7561794" y="937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549,903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129739</xdr:rowOff>
    </xdr:from>
    <xdr:to>
      <xdr:col>10</xdr:col>
      <xdr:colOff>155575</xdr:colOff>
      <xdr:row>57</xdr:row>
      <xdr:rowOff>59889</xdr:rowOff>
    </xdr:to>
    <xdr:sp macro="" textlink="">
      <xdr:nvSpPr>
        <xdr:cNvPr id="370" name="円/楕円 369"/>
        <xdr:cNvSpPr/>
      </xdr:nvSpPr>
      <xdr:spPr>
        <a:xfrm>
          <a:off x="6921500" y="9730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76416</xdr:rowOff>
    </xdr:from>
    <xdr:ext cx="599010" cy="259045"/>
    <xdr:sp macro="" textlink="">
      <xdr:nvSpPr>
        <xdr:cNvPr id="371" name="テキスト ボックス 370"/>
        <xdr:cNvSpPr txBox="1"/>
      </xdr:nvSpPr>
      <xdr:spPr>
        <a:xfrm>
          <a:off x="6672794" y="9506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328,542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5" name="直線コネクタ 394"/>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398"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399" name="直線コネクタ 398"/>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153005</xdr:rowOff>
    </xdr:from>
    <xdr:to>
      <xdr:col>15</xdr:col>
      <xdr:colOff>180975</xdr:colOff>
      <xdr:row>77</xdr:row>
      <xdr:rowOff>81744</xdr:rowOff>
    </xdr:to>
    <xdr:cxnSp macro="">
      <xdr:nvCxnSpPr>
        <xdr:cNvPr id="400" name="直線コネクタ 399"/>
        <xdr:cNvCxnSpPr/>
      </xdr:nvCxnSpPr>
      <xdr:spPr>
        <a:xfrm flipV="1">
          <a:off x="9639300" y="13011755"/>
          <a:ext cx="838200" cy="271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158370</xdr:rowOff>
    </xdr:from>
    <xdr:ext cx="599010" cy="259045"/>
    <xdr:sp macro="" textlink="">
      <xdr:nvSpPr>
        <xdr:cNvPr id="401" name="普通建設事業費 （ うち新規整備　）平均値テキスト"/>
        <xdr:cNvSpPr txBox="1"/>
      </xdr:nvSpPr>
      <xdr:spPr>
        <a:xfrm>
          <a:off x="10528300" y="13360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2" name="フローチャート : 判断 401"/>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403" name="フローチャート : 判断 402"/>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95842</xdr:rowOff>
    </xdr:from>
    <xdr:ext cx="599010" cy="259045"/>
    <xdr:sp macro="" textlink="">
      <xdr:nvSpPr>
        <xdr:cNvPr id="404" name="テキスト ボックス 403"/>
        <xdr:cNvSpPr txBox="1"/>
      </xdr:nvSpPr>
      <xdr:spPr>
        <a:xfrm>
          <a:off x="9339794" y="1346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75</xdr:row>
      <xdr:rowOff>102205</xdr:rowOff>
    </xdr:from>
    <xdr:to>
      <xdr:col>15</xdr:col>
      <xdr:colOff>231775</xdr:colOff>
      <xdr:row>76</xdr:row>
      <xdr:rowOff>32355</xdr:rowOff>
    </xdr:to>
    <xdr:sp macro="" textlink="">
      <xdr:nvSpPr>
        <xdr:cNvPr id="410" name="円/楕円 409"/>
        <xdr:cNvSpPr/>
      </xdr:nvSpPr>
      <xdr:spPr>
        <a:xfrm>
          <a:off x="10426700" y="129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74</xdr:row>
      <xdr:rowOff>125082</xdr:rowOff>
    </xdr:from>
    <xdr:ext cx="599010" cy="259045"/>
    <xdr:sp macro="" textlink="">
      <xdr:nvSpPr>
        <xdr:cNvPr id="411" name="普通建設事業費 （ うち新規整備　）該当値テキスト"/>
        <xdr:cNvSpPr txBox="1"/>
      </xdr:nvSpPr>
      <xdr:spPr>
        <a:xfrm>
          <a:off x="10528300" y="12812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454,524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30944</xdr:rowOff>
    </xdr:from>
    <xdr:to>
      <xdr:col>14</xdr:col>
      <xdr:colOff>79375</xdr:colOff>
      <xdr:row>77</xdr:row>
      <xdr:rowOff>132544</xdr:rowOff>
    </xdr:to>
    <xdr:sp macro="" textlink="">
      <xdr:nvSpPr>
        <xdr:cNvPr id="412" name="円/楕円 411"/>
        <xdr:cNvSpPr/>
      </xdr:nvSpPr>
      <xdr:spPr>
        <a:xfrm>
          <a:off x="9588500" y="1323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75</xdr:row>
      <xdr:rowOff>149071</xdr:rowOff>
    </xdr:from>
    <xdr:ext cx="599010" cy="259045"/>
    <xdr:sp macro="" textlink="">
      <xdr:nvSpPr>
        <xdr:cNvPr id="413" name="テキスト ボックス 412"/>
        <xdr:cNvSpPr txBox="1"/>
      </xdr:nvSpPr>
      <xdr:spPr>
        <a:xfrm>
          <a:off x="9339794" y="13007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240,635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7" name="テキスト ボックス 42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29" name="テキスト ボックス 42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1" name="テキスト ボックス 43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3" name="テキスト ボックス 43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5" name="直線コネクタ 434"/>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38"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39" name="直線コネクタ 438"/>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24944</xdr:rowOff>
    </xdr:from>
    <xdr:to>
      <xdr:col>15</xdr:col>
      <xdr:colOff>180975</xdr:colOff>
      <xdr:row>97</xdr:row>
      <xdr:rowOff>42480</xdr:rowOff>
    </xdr:to>
    <xdr:cxnSp macro="">
      <xdr:nvCxnSpPr>
        <xdr:cNvPr id="440" name="直線コネクタ 439"/>
        <xdr:cNvCxnSpPr/>
      </xdr:nvCxnSpPr>
      <xdr:spPr>
        <a:xfrm>
          <a:off x="9639300" y="16484144"/>
          <a:ext cx="838200" cy="18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119177</xdr:rowOff>
    </xdr:from>
    <xdr:ext cx="599010" cy="259045"/>
    <xdr:sp macro="" textlink="">
      <xdr:nvSpPr>
        <xdr:cNvPr id="441" name="普通建設事業費 （ うち更新整備　）平均値テキスト"/>
        <xdr:cNvSpPr txBox="1"/>
      </xdr:nvSpPr>
      <xdr:spPr>
        <a:xfrm>
          <a:off x="10528300" y="16749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2" name="フローチャート : 判断 441"/>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139356</xdr:rowOff>
    </xdr:from>
    <xdr:to>
      <xdr:col>14</xdr:col>
      <xdr:colOff>79375</xdr:colOff>
      <xdr:row>98</xdr:row>
      <xdr:rowOff>69506</xdr:rowOff>
    </xdr:to>
    <xdr:sp macro="" textlink="">
      <xdr:nvSpPr>
        <xdr:cNvPr id="443" name="フローチャート : 判断 442"/>
        <xdr:cNvSpPr/>
      </xdr:nvSpPr>
      <xdr:spPr>
        <a:xfrm>
          <a:off x="9588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60633</xdr:rowOff>
    </xdr:from>
    <xdr:ext cx="599010" cy="259045"/>
    <xdr:sp macro="" textlink="">
      <xdr:nvSpPr>
        <xdr:cNvPr id="444" name="テキスト ボックス 443"/>
        <xdr:cNvSpPr txBox="1"/>
      </xdr:nvSpPr>
      <xdr:spPr>
        <a:xfrm>
          <a:off x="9339794" y="16862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163130</xdr:rowOff>
    </xdr:from>
    <xdr:to>
      <xdr:col>15</xdr:col>
      <xdr:colOff>231775</xdr:colOff>
      <xdr:row>97</xdr:row>
      <xdr:rowOff>93280</xdr:rowOff>
    </xdr:to>
    <xdr:sp macro="" textlink="">
      <xdr:nvSpPr>
        <xdr:cNvPr id="450" name="円/楕円 449"/>
        <xdr:cNvSpPr/>
      </xdr:nvSpPr>
      <xdr:spPr>
        <a:xfrm>
          <a:off x="10426700" y="1662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14557</xdr:rowOff>
    </xdr:from>
    <xdr:ext cx="599010" cy="259045"/>
    <xdr:sp macro="" textlink="">
      <xdr:nvSpPr>
        <xdr:cNvPr id="451" name="普通建設事業費 （ うち更新整備　）該当値テキスト"/>
        <xdr:cNvSpPr txBox="1"/>
      </xdr:nvSpPr>
      <xdr:spPr>
        <a:xfrm>
          <a:off x="10528300" y="16473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293,821</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145594</xdr:rowOff>
    </xdr:from>
    <xdr:to>
      <xdr:col>14</xdr:col>
      <xdr:colOff>79375</xdr:colOff>
      <xdr:row>96</xdr:row>
      <xdr:rowOff>75744</xdr:rowOff>
    </xdr:to>
    <xdr:sp macro="" textlink="">
      <xdr:nvSpPr>
        <xdr:cNvPr id="452" name="円/楕円 451"/>
        <xdr:cNvSpPr/>
      </xdr:nvSpPr>
      <xdr:spPr>
        <a:xfrm>
          <a:off x="9588500" y="164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94</xdr:row>
      <xdr:rowOff>92271</xdr:rowOff>
    </xdr:from>
    <xdr:ext cx="599010" cy="259045"/>
    <xdr:sp macro="" textlink="">
      <xdr:nvSpPr>
        <xdr:cNvPr id="453" name="テキスト ボックス 452"/>
        <xdr:cNvSpPr txBox="1"/>
      </xdr:nvSpPr>
      <xdr:spPr>
        <a:xfrm>
          <a:off x="9339794" y="16208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500,499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7" name="テキスト ボックス 46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3" name="テキスト ボックス 472"/>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5" name="テキスト ボックス 47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7" name="直線コネクタ 476"/>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78"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0"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1" name="直線コネクタ 480"/>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82" name="直線コネクタ 481"/>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166543</xdr:rowOff>
    </xdr:from>
    <xdr:ext cx="534377" cy="259045"/>
    <xdr:sp macro="" textlink="">
      <xdr:nvSpPr>
        <xdr:cNvPr id="483" name="災害復旧事業費平均値テキスト"/>
        <xdr:cNvSpPr txBox="1"/>
      </xdr:nvSpPr>
      <xdr:spPr>
        <a:xfrm>
          <a:off x="16370300" y="651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4" name="フローチャート : 判断 483"/>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156235</xdr:rowOff>
    </xdr:from>
    <xdr:to>
      <xdr:col>22</xdr:col>
      <xdr:colOff>365125</xdr:colOff>
      <xdr:row>39</xdr:row>
      <xdr:rowOff>44450</xdr:rowOff>
    </xdr:to>
    <xdr:cxnSp macro="">
      <xdr:nvCxnSpPr>
        <xdr:cNvPr id="485" name="直線コネクタ 484"/>
        <xdr:cNvCxnSpPr/>
      </xdr:nvCxnSpPr>
      <xdr:spPr>
        <a:xfrm>
          <a:off x="14592300" y="6671335"/>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147019</xdr:rowOff>
    </xdr:from>
    <xdr:to>
      <xdr:col>22</xdr:col>
      <xdr:colOff>415925</xdr:colOff>
      <xdr:row>39</xdr:row>
      <xdr:rowOff>77169</xdr:rowOff>
    </xdr:to>
    <xdr:sp macro="" textlink="">
      <xdr:nvSpPr>
        <xdr:cNvPr id="486" name="フローチャート : 判断 485"/>
        <xdr:cNvSpPr/>
      </xdr:nvSpPr>
      <xdr:spPr>
        <a:xfrm>
          <a:off x="15430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93696</xdr:rowOff>
    </xdr:from>
    <xdr:ext cx="534377" cy="259045"/>
    <xdr:sp macro="" textlink="">
      <xdr:nvSpPr>
        <xdr:cNvPr id="487" name="テキスト ボックス 486"/>
        <xdr:cNvSpPr txBox="1"/>
      </xdr:nvSpPr>
      <xdr:spPr>
        <a:xfrm>
          <a:off x="15214111" y="643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156235</xdr:rowOff>
    </xdr:from>
    <xdr:to>
      <xdr:col>21</xdr:col>
      <xdr:colOff>161925</xdr:colOff>
      <xdr:row>39</xdr:row>
      <xdr:rowOff>5906</xdr:rowOff>
    </xdr:to>
    <xdr:cxnSp macro="">
      <xdr:nvCxnSpPr>
        <xdr:cNvPr id="488" name="直線コネクタ 487"/>
        <xdr:cNvCxnSpPr/>
      </xdr:nvCxnSpPr>
      <xdr:spPr>
        <a:xfrm flipV="1">
          <a:off x="13703300" y="6671335"/>
          <a:ext cx="889000" cy="21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145181</xdr:rowOff>
    </xdr:from>
    <xdr:to>
      <xdr:col>21</xdr:col>
      <xdr:colOff>212725</xdr:colOff>
      <xdr:row>39</xdr:row>
      <xdr:rowOff>75331</xdr:rowOff>
    </xdr:to>
    <xdr:sp macro="" textlink="">
      <xdr:nvSpPr>
        <xdr:cNvPr id="489" name="フローチャート : 判断 488"/>
        <xdr:cNvSpPr/>
      </xdr:nvSpPr>
      <xdr:spPr>
        <a:xfrm>
          <a:off x="14541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66458</xdr:rowOff>
    </xdr:from>
    <xdr:ext cx="534377" cy="259045"/>
    <xdr:sp macro="" textlink="">
      <xdr:nvSpPr>
        <xdr:cNvPr id="490" name="テキスト ボックス 489"/>
        <xdr:cNvSpPr txBox="1"/>
      </xdr:nvSpPr>
      <xdr:spPr>
        <a:xfrm>
          <a:off x="14325111" y="6753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5906</xdr:rowOff>
    </xdr:from>
    <xdr:to>
      <xdr:col>19</xdr:col>
      <xdr:colOff>644525</xdr:colOff>
      <xdr:row>39</xdr:row>
      <xdr:rowOff>37761</xdr:rowOff>
    </xdr:to>
    <xdr:cxnSp macro="">
      <xdr:nvCxnSpPr>
        <xdr:cNvPr id="491" name="直線コネクタ 490"/>
        <xdr:cNvCxnSpPr/>
      </xdr:nvCxnSpPr>
      <xdr:spPr>
        <a:xfrm flipV="1">
          <a:off x="12814300" y="6692456"/>
          <a:ext cx="889000" cy="3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133306</xdr:rowOff>
    </xdr:from>
    <xdr:to>
      <xdr:col>20</xdr:col>
      <xdr:colOff>9525</xdr:colOff>
      <xdr:row>39</xdr:row>
      <xdr:rowOff>63456</xdr:rowOff>
    </xdr:to>
    <xdr:sp macro="" textlink="">
      <xdr:nvSpPr>
        <xdr:cNvPr id="492" name="フローチャート : 判断 491"/>
        <xdr:cNvSpPr/>
      </xdr:nvSpPr>
      <xdr:spPr>
        <a:xfrm>
          <a:off x="13652500" y="66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54583</xdr:rowOff>
    </xdr:from>
    <xdr:ext cx="534377" cy="259045"/>
    <xdr:sp macro="" textlink="">
      <xdr:nvSpPr>
        <xdr:cNvPr id="493" name="テキスト ボックス 492"/>
        <xdr:cNvSpPr txBox="1"/>
      </xdr:nvSpPr>
      <xdr:spPr>
        <a:xfrm>
          <a:off x="13436111" y="674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145131</xdr:rowOff>
    </xdr:from>
    <xdr:to>
      <xdr:col>18</xdr:col>
      <xdr:colOff>492125</xdr:colOff>
      <xdr:row>39</xdr:row>
      <xdr:rowOff>75281</xdr:rowOff>
    </xdr:to>
    <xdr:sp macro="" textlink="">
      <xdr:nvSpPr>
        <xdr:cNvPr id="494" name="フローチャート : 判断 493"/>
        <xdr:cNvSpPr/>
      </xdr:nvSpPr>
      <xdr:spPr>
        <a:xfrm>
          <a:off x="12763500" y="666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91809</xdr:rowOff>
    </xdr:from>
    <xdr:ext cx="534377" cy="259045"/>
    <xdr:sp macro="" textlink="">
      <xdr:nvSpPr>
        <xdr:cNvPr id="495" name="テキスト ボックス 494"/>
        <xdr:cNvSpPr txBox="1"/>
      </xdr:nvSpPr>
      <xdr:spPr>
        <a:xfrm>
          <a:off x="12547111" y="643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01" name="円/楕円 500"/>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122093</xdr:rowOff>
    </xdr:from>
    <xdr:ext cx="249299" cy="259045"/>
    <xdr:sp macro="" textlink="">
      <xdr:nvSpPr>
        <xdr:cNvPr id="502" name="災害復旧事業費該当値テキスト"/>
        <xdr:cNvSpPr txBox="1"/>
      </xdr:nvSpPr>
      <xdr:spPr>
        <a:xfrm>
          <a:off x="16370300" y="6637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03" name="円/楕円 502"/>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04" name="テキスト ボックス 503"/>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105435</xdr:rowOff>
    </xdr:from>
    <xdr:to>
      <xdr:col>21</xdr:col>
      <xdr:colOff>212725</xdr:colOff>
      <xdr:row>39</xdr:row>
      <xdr:rowOff>35585</xdr:rowOff>
    </xdr:to>
    <xdr:sp macro="" textlink="">
      <xdr:nvSpPr>
        <xdr:cNvPr id="505" name="円/楕円 504"/>
        <xdr:cNvSpPr/>
      </xdr:nvSpPr>
      <xdr:spPr>
        <a:xfrm>
          <a:off x="14541500" y="66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52112</xdr:rowOff>
    </xdr:from>
    <xdr:ext cx="534377" cy="259045"/>
    <xdr:sp macro="" textlink="">
      <xdr:nvSpPr>
        <xdr:cNvPr id="506" name="テキスト ボックス 505"/>
        <xdr:cNvSpPr txBox="1"/>
      </xdr:nvSpPr>
      <xdr:spPr>
        <a:xfrm>
          <a:off x="14325111" y="63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126556</xdr:rowOff>
    </xdr:from>
    <xdr:to>
      <xdr:col>20</xdr:col>
      <xdr:colOff>9525</xdr:colOff>
      <xdr:row>39</xdr:row>
      <xdr:rowOff>56706</xdr:rowOff>
    </xdr:to>
    <xdr:sp macro="" textlink="">
      <xdr:nvSpPr>
        <xdr:cNvPr id="507" name="円/楕円 506"/>
        <xdr:cNvSpPr/>
      </xdr:nvSpPr>
      <xdr:spPr>
        <a:xfrm>
          <a:off x="13652500" y="664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73232</xdr:rowOff>
    </xdr:from>
    <xdr:ext cx="534377" cy="259045"/>
    <xdr:sp macro="" textlink="">
      <xdr:nvSpPr>
        <xdr:cNvPr id="508" name="テキスト ボックス 507"/>
        <xdr:cNvSpPr txBox="1"/>
      </xdr:nvSpPr>
      <xdr:spPr>
        <a:xfrm>
          <a:off x="13436111" y="641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158411</xdr:rowOff>
    </xdr:from>
    <xdr:to>
      <xdr:col>18</xdr:col>
      <xdr:colOff>492125</xdr:colOff>
      <xdr:row>39</xdr:row>
      <xdr:rowOff>88561</xdr:rowOff>
    </xdr:to>
    <xdr:sp macro="" textlink="">
      <xdr:nvSpPr>
        <xdr:cNvPr id="509" name="円/楕円 508"/>
        <xdr:cNvSpPr/>
      </xdr:nvSpPr>
      <xdr:spPr>
        <a:xfrm>
          <a:off x="12763500" y="667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79688</xdr:rowOff>
    </xdr:from>
    <xdr:ext cx="469744" cy="259045"/>
    <xdr:sp macro="" textlink="">
      <xdr:nvSpPr>
        <xdr:cNvPr id="510" name="テキスト ボックス 509"/>
        <xdr:cNvSpPr txBox="1"/>
      </xdr:nvSpPr>
      <xdr:spPr>
        <a:xfrm>
          <a:off x="12579427" y="67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1" name="直線コネクタ 52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2" name="テキスト ボックス 52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3" name="直線コネクタ 52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4" name="テキスト ボックス 523"/>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6" name="テキスト ボックス 525"/>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7" name="直線コネクタ 52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28" name="テキスト ボックス 527"/>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9" name="直線コネクタ 52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0" name="テキスト ボックス 529"/>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2" name="テキスト ボックス 53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4" name="直線コネクタ 53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6" name="直線コネクタ 53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8" name="直線コネクタ 53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9" name="直線コネクタ 53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1" name="フローチャート : 判断 54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2" name="直線コネクタ 54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3" name="フローチャート : 判断 542"/>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4" name="テキスト ボックス 54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5" name="直線コネクタ 54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6" name="フローチャート : 判断 545"/>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7" name="テキスト ボックス 546"/>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8" name="直線コネクタ 54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49" name="フローチャート : 判断 548"/>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50" name="テキスト ボックス 549"/>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51" name="フローチャート : 判断 550"/>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52" name="テキスト ボックス 551"/>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8" name="円/楕円 55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0" name="円/楕円 55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1" name="テキスト ボックス 560"/>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2" name="円/楕円 56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3" name="テキスト ボックス 562"/>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4" name="円/楕円 56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円/楕円 56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8" name="直線コネクタ 57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9" name="テキスト ボックス 57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0" name="直線コネクタ 57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1" name="テキスト ボックス 58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3" name="テキスト ボックス 58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4" name="直線コネクタ 58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5" name="テキスト ボックス 58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6" name="直線コネクタ 58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7" name="テキスト ボックス 58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8" name="直線コネクタ 58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9" name="テキスト ボックス 58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91" name="直線コネクタ 590"/>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92" name="公債費最小値テキスト"/>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93" name="直線コネクタ 592"/>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94" name="公債費最大値テキスト"/>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95" name="直線コネクタ 594"/>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14305</xdr:rowOff>
    </xdr:from>
    <xdr:to>
      <xdr:col>23</xdr:col>
      <xdr:colOff>517525</xdr:colOff>
      <xdr:row>77</xdr:row>
      <xdr:rowOff>122408</xdr:rowOff>
    </xdr:to>
    <xdr:cxnSp macro="">
      <xdr:nvCxnSpPr>
        <xdr:cNvPr id="596" name="直線コネクタ 595"/>
        <xdr:cNvCxnSpPr/>
      </xdr:nvCxnSpPr>
      <xdr:spPr>
        <a:xfrm>
          <a:off x="15481300" y="13044505"/>
          <a:ext cx="838200" cy="2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85734</xdr:rowOff>
    </xdr:from>
    <xdr:ext cx="599010" cy="259045"/>
    <xdr:sp macro="" textlink="">
      <xdr:nvSpPr>
        <xdr:cNvPr id="597" name="公債費平均値テキスト"/>
        <xdr:cNvSpPr txBox="1"/>
      </xdr:nvSpPr>
      <xdr:spPr>
        <a:xfrm>
          <a:off x="16370300" y="13287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598" name="フローチャート : 判断 597"/>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18186</xdr:rowOff>
    </xdr:from>
    <xdr:to>
      <xdr:col>22</xdr:col>
      <xdr:colOff>365125</xdr:colOff>
      <xdr:row>76</xdr:row>
      <xdr:rowOff>14305</xdr:rowOff>
    </xdr:to>
    <xdr:cxnSp macro="">
      <xdr:nvCxnSpPr>
        <xdr:cNvPr id="599" name="直線コネクタ 598"/>
        <xdr:cNvCxnSpPr/>
      </xdr:nvCxnSpPr>
      <xdr:spPr>
        <a:xfrm>
          <a:off x="14592300" y="12876936"/>
          <a:ext cx="889000" cy="16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71571</xdr:rowOff>
    </xdr:from>
    <xdr:to>
      <xdr:col>22</xdr:col>
      <xdr:colOff>415925</xdr:colOff>
      <xdr:row>78</xdr:row>
      <xdr:rowOff>1721</xdr:rowOff>
    </xdr:to>
    <xdr:sp macro="" textlink="">
      <xdr:nvSpPr>
        <xdr:cNvPr id="600" name="フローチャート : 判断 599"/>
        <xdr:cNvSpPr/>
      </xdr:nvSpPr>
      <xdr:spPr>
        <a:xfrm>
          <a:off x="15430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164298</xdr:rowOff>
    </xdr:from>
    <xdr:ext cx="599010" cy="259045"/>
    <xdr:sp macro="" textlink="">
      <xdr:nvSpPr>
        <xdr:cNvPr id="601" name="テキスト ボックス 600"/>
        <xdr:cNvSpPr txBox="1"/>
      </xdr:nvSpPr>
      <xdr:spPr>
        <a:xfrm>
          <a:off x="15181794"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75</xdr:row>
      <xdr:rowOff>18186</xdr:rowOff>
    </xdr:from>
    <xdr:to>
      <xdr:col>21</xdr:col>
      <xdr:colOff>161925</xdr:colOff>
      <xdr:row>75</xdr:row>
      <xdr:rowOff>70221</xdr:rowOff>
    </xdr:to>
    <xdr:cxnSp macro="">
      <xdr:nvCxnSpPr>
        <xdr:cNvPr id="602" name="直線コネクタ 601"/>
        <xdr:cNvCxnSpPr/>
      </xdr:nvCxnSpPr>
      <xdr:spPr>
        <a:xfrm flipV="1">
          <a:off x="13703300" y="12876936"/>
          <a:ext cx="889000" cy="5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68974</xdr:rowOff>
    </xdr:from>
    <xdr:to>
      <xdr:col>21</xdr:col>
      <xdr:colOff>212725</xdr:colOff>
      <xdr:row>77</xdr:row>
      <xdr:rowOff>170574</xdr:rowOff>
    </xdr:to>
    <xdr:sp macro="" textlink="">
      <xdr:nvSpPr>
        <xdr:cNvPr id="603" name="フローチャート : 判断 602"/>
        <xdr:cNvSpPr/>
      </xdr:nvSpPr>
      <xdr:spPr>
        <a:xfrm>
          <a:off x="14541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77</xdr:row>
      <xdr:rowOff>161701</xdr:rowOff>
    </xdr:from>
    <xdr:ext cx="599010" cy="259045"/>
    <xdr:sp macro="" textlink="">
      <xdr:nvSpPr>
        <xdr:cNvPr id="604" name="テキスト ボックス 603"/>
        <xdr:cNvSpPr txBox="1"/>
      </xdr:nvSpPr>
      <xdr:spPr>
        <a:xfrm>
          <a:off x="14292794" y="1336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74</xdr:row>
      <xdr:rowOff>82479</xdr:rowOff>
    </xdr:from>
    <xdr:to>
      <xdr:col>19</xdr:col>
      <xdr:colOff>644525</xdr:colOff>
      <xdr:row>75</xdr:row>
      <xdr:rowOff>70221</xdr:rowOff>
    </xdr:to>
    <xdr:cxnSp macro="">
      <xdr:nvCxnSpPr>
        <xdr:cNvPr id="605" name="直線コネクタ 604"/>
        <xdr:cNvCxnSpPr/>
      </xdr:nvCxnSpPr>
      <xdr:spPr>
        <a:xfrm>
          <a:off x="12814300" y="12769779"/>
          <a:ext cx="889000" cy="15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55626</xdr:rowOff>
    </xdr:from>
    <xdr:to>
      <xdr:col>20</xdr:col>
      <xdr:colOff>9525</xdr:colOff>
      <xdr:row>77</xdr:row>
      <xdr:rowOff>157226</xdr:rowOff>
    </xdr:to>
    <xdr:sp macro="" textlink="">
      <xdr:nvSpPr>
        <xdr:cNvPr id="606" name="フローチャート : 判断 605"/>
        <xdr:cNvSpPr/>
      </xdr:nvSpPr>
      <xdr:spPr>
        <a:xfrm>
          <a:off x="136525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77</xdr:row>
      <xdr:rowOff>148353</xdr:rowOff>
    </xdr:from>
    <xdr:ext cx="599010" cy="259045"/>
    <xdr:sp macro="" textlink="">
      <xdr:nvSpPr>
        <xdr:cNvPr id="607" name="テキスト ボックス 606"/>
        <xdr:cNvSpPr txBox="1"/>
      </xdr:nvSpPr>
      <xdr:spPr>
        <a:xfrm>
          <a:off x="13403794" y="13350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48082</xdr:rowOff>
    </xdr:from>
    <xdr:to>
      <xdr:col>18</xdr:col>
      <xdr:colOff>492125</xdr:colOff>
      <xdr:row>77</xdr:row>
      <xdr:rowOff>149682</xdr:rowOff>
    </xdr:to>
    <xdr:sp macro="" textlink="">
      <xdr:nvSpPr>
        <xdr:cNvPr id="608" name="フローチャート : 判断 607"/>
        <xdr:cNvSpPr/>
      </xdr:nvSpPr>
      <xdr:spPr>
        <a:xfrm>
          <a:off x="12763500" y="1324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77</xdr:row>
      <xdr:rowOff>140809</xdr:rowOff>
    </xdr:from>
    <xdr:ext cx="599010" cy="259045"/>
    <xdr:sp macro="" textlink="">
      <xdr:nvSpPr>
        <xdr:cNvPr id="609" name="テキスト ボックス 608"/>
        <xdr:cNvSpPr txBox="1"/>
      </xdr:nvSpPr>
      <xdr:spPr>
        <a:xfrm>
          <a:off x="12514794" y="1334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0" name="テキスト ボックス 60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1" name="テキスト ボックス 61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2" name="テキスト ボックス 61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3" name="テキスト ボックス 61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4" name="テキスト ボックス 61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71608</xdr:rowOff>
    </xdr:from>
    <xdr:to>
      <xdr:col>23</xdr:col>
      <xdr:colOff>568325</xdr:colOff>
      <xdr:row>78</xdr:row>
      <xdr:rowOff>1758</xdr:rowOff>
    </xdr:to>
    <xdr:sp macro="" textlink="">
      <xdr:nvSpPr>
        <xdr:cNvPr id="615" name="円/楕円 614"/>
        <xdr:cNvSpPr/>
      </xdr:nvSpPr>
      <xdr:spPr>
        <a:xfrm>
          <a:off x="16268700" y="1327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94485</xdr:rowOff>
    </xdr:from>
    <xdr:ext cx="599010" cy="259045"/>
    <xdr:sp macro="" textlink="">
      <xdr:nvSpPr>
        <xdr:cNvPr id="616" name="公債費該当値テキスト"/>
        <xdr:cNvSpPr txBox="1"/>
      </xdr:nvSpPr>
      <xdr:spPr>
        <a:xfrm>
          <a:off x="16370300" y="13124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139,077</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134955</xdr:rowOff>
    </xdr:from>
    <xdr:to>
      <xdr:col>22</xdr:col>
      <xdr:colOff>415925</xdr:colOff>
      <xdr:row>76</xdr:row>
      <xdr:rowOff>65106</xdr:rowOff>
    </xdr:to>
    <xdr:sp macro="" textlink="">
      <xdr:nvSpPr>
        <xdr:cNvPr id="617" name="円/楕円 616"/>
        <xdr:cNvSpPr/>
      </xdr:nvSpPr>
      <xdr:spPr>
        <a:xfrm>
          <a:off x="15430500" y="129937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74</xdr:row>
      <xdr:rowOff>81632</xdr:rowOff>
    </xdr:from>
    <xdr:ext cx="599010" cy="259045"/>
    <xdr:sp macro="" textlink="">
      <xdr:nvSpPr>
        <xdr:cNvPr id="618" name="テキスト ボックス 617"/>
        <xdr:cNvSpPr txBox="1"/>
      </xdr:nvSpPr>
      <xdr:spPr>
        <a:xfrm>
          <a:off x="15181794" y="1276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285,824</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138836</xdr:rowOff>
    </xdr:from>
    <xdr:to>
      <xdr:col>21</xdr:col>
      <xdr:colOff>212725</xdr:colOff>
      <xdr:row>75</xdr:row>
      <xdr:rowOff>68986</xdr:rowOff>
    </xdr:to>
    <xdr:sp macro="" textlink="">
      <xdr:nvSpPr>
        <xdr:cNvPr id="619" name="円/楕円 618"/>
        <xdr:cNvSpPr/>
      </xdr:nvSpPr>
      <xdr:spPr>
        <a:xfrm>
          <a:off x="14541500" y="128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73</xdr:row>
      <xdr:rowOff>85513</xdr:rowOff>
    </xdr:from>
    <xdr:ext cx="599010" cy="259045"/>
    <xdr:sp macro="" textlink="">
      <xdr:nvSpPr>
        <xdr:cNvPr id="620" name="テキスト ボックス 619"/>
        <xdr:cNvSpPr txBox="1"/>
      </xdr:nvSpPr>
      <xdr:spPr>
        <a:xfrm>
          <a:off x="14292794" y="12601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373,787</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19421</xdr:rowOff>
    </xdr:from>
    <xdr:to>
      <xdr:col>20</xdr:col>
      <xdr:colOff>9525</xdr:colOff>
      <xdr:row>75</xdr:row>
      <xdr:rowOff>121021</xdr:rowOff>
    </xdr:to>
    <xdr:sp macro="" textlink="">
      <xdr:nvSpPr>
        <xdr:cNvPr id="621" name="円/楕円 620"/>
        <xdr:cNvSpPr/>
      </xdr:nvSpPr>
      <xdr:spPr>
        <a:xfrm>
          <a:off x="13652500" y="12878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73</xdr:row>
      <xdr:rowOff>137548</xdr:rowOff>
    </xdr:from>
    <xdr:ext cx="599010" cy="259045"/>
    <xdr:sp macro="" textlink="">
      <xdr:nvSpPr>
        <xdr:cNvPr id="622" name="テキスト ボックス 621"/>
        <xdr:cNvSpPr txBox="1"/>
      </xdr:nvSpPr>
      <xdr:spPr>
        <a:xfrm>
          <a:off x="13403794" y="12653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346,472</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31679</xdr:rowOff>
    </xdr:from>
    <xdr:to>
      <xdr:col>18</xdr:col>
      <xdr:colOff>492125</xdr:colOff>
      <xdr:row>74</xdr:row>
      <xdr:rowOff>133279</xdr:rowOff>
    </xdr:to>
    <xdr:sp macro="" textlink="">
      <xdr:nvSpPr>
        <xdr:cNvPr id="623" name="円/楕円 622"/>
        <xdr:cNvSpPr/>
      </xdr:nvSpPr>
      <xdr:spPr>
        <a:xfrm>
          <a:off x="12763500" y="12718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72</xdr:row>
      <xdr:rowOff>149806</xdr:rowOff>
    </xdr:from>
    <xdr:ext cx="599010" cy="259045"/>
    <xdr:sp macro="" textlink="">
      <xdr:nvSpPr>
        <xdr:cNvPr id="624" name="テキスト ボックス 623"/>
        <xdr:cNvSpPr txBox="1"/>
      </xdr:nvSpPr>
      <xdr:spPr>
        <a:xfrm>
          <a:off x="12514794" y="1249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430,037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5" name="正方形/長方形 62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6" name="正方形/長方形 62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7" name="正方形/長方形 62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8" name="正方形/長方形 62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9" name="正方形/長方形 62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0" name="正方形/長方形 62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1" name="正方形/長方形 63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5" name="直線コネクタ 63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6" name="テキスト ボックス 63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7" name="直線コネクタ 63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8" name="テキスト ボックス 63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9" name="直線コネクタ 63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0" name="テキスト ボックス 63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1" name="直線コネクタ 64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2" name="テキスト ボックス 64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3" name="直線コネクタ 64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44" name="テキスト ボックス 64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6" name="テキスト ボックス 64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76806</xdr:rowOff>
    </xdr:from>
    <xdr:to>
      <xdr:col>23</xdr:col>
      <xdr:colOff>516889</xdr:colOff>
      <xdr:row>99</xdr:row>
      <xdr:rowOff>44450</xdr:rowOff>
    </xdr:to>
    <xdr:cxnSp macro="">
      <xdr:nvCxnSpPr>
        <xdr:cNvPr id="648" name="直線コネクタ 647"/>
        <xdr:cNvCxnSpPr/>
      </xdr:nvCxnSpPr>
      <xdr:spPr>
        <a:xfrm flipV="1">
          <a:off x="16317595" y="16021656"/>
          <a:ext cx="1269" cy="996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48277</xdr:rowOff>
    </xdr:from>
    <xdr:ext cx="249299" cy="259045"/>
    <xdr:sp macro="" textlink="">
      <xdr:nvSpPr>
        <xdr:cNvPr id="649"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50" name="直線コネクタ 64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23483</xdr:rowOff>
    </xdr:from>
    <xdr:ext cx="599010" cy="259045"/>
    <xdr:sp macro="" textlink="">
      <xdr:nvSpPr>
        <xdr:cNvPr id="651" name="積立金最大値テキスト"/>
        <xdr:cNvSpPr txBox="1"/>
      </xdr:nvSpPr>
      <xdr:spPr>
        <a:xfrm>
          <a:off x="16370300" y="1579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93</xdr:row>
      <xdr:rowOff>76806</xdr:rowOff>
    </xdr:from>
    <xdr:to>
      <xdr:col>23</xdr:col>
      <xdr:colOff>606425</xdr:colOff>
      <xdr:row>93</xdr:row>
      <xdr:rowOff>76806</xdr:rowOff>
    </xdr:to>
    <xdr:cxnSp macro="">
      <xdr:nvCxnSpPr>
        <xdr:cNvPr id="652" name="直線コネクタ 651"/>
        <xdr:cNvCxnSpPr/>
      </xdr:nvCxnSpPr>
      <xdr:spPr>
        <a:xfrm>
          <a:off x="16230600" y="1602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95</xdr:row>
      <xdr:rowOff>63951</xdr:rowOff>
    </xdr:from>
    <xdr:to>
      <xdr:col>23</xdr:col>
      <xdr:colOff>517525</xdr:colOff>
      <xdr:row>96</xdr:row>
      <xdr:rowOff>90968</xdr:rowOff>
    </xdr:to>
    <xdr:cxnSp macro="">
      <xdr:nvCxnSpPr>
        <xdr:cNvPr id="653" name="直線コネクタ 652"/>
        <xdr:cNvCxnSpPr/>
      </xdr:nvCxnSpPr>
      <xdr:spPr>
        <a:xfrm flipV="1">
          <a:off x="15481300" y="16351701"/>
          <a:ext cx="838200" cy="198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102940</xdr:rowOff>
    </xdr:from>
    <xdr:ext cx="599010" cy="259045"/>
    <xdr:sp macro="" textlink="">
      <xdr:nvSpPr>
        <xdr:cNvPr id="654" name="積立金平均値テキスト"/>
        <xdr:cNvSpPr txBox="1"/>
      </xdr:nvSpPr>
      <xdr:spPr>
        <a:xfrm>
          <a:off x="16370300" y="167335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124513</xdr:rowOff>
    </xdr:from>
    <xdr:to>
      <xdr:col>23</xdr:col>
      <xdr:colOff>568325</xdr:colOff>
      <xdr:row>98</xdr:row>
      <xdr:rowOff>54663</xdr:rowOff>
    </xdr:to>
    <xdr:sp macro="" textlink="">
      <xdr:nvSpPr>
        <xdr:cNvPr id="655" name="フローチャート : 判断 654"/>
        <xdr:cNvSpPr/>
      </xdr:nvSpPr>
      <xdr:spPr>
        <a:xfrm>
          <a:off x="162687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143118</xdr:rowOff>
    </xdr:from>
    <xdr:to>
      <xdr:col>22</xdr:col>
      <xdr:colOff>365125</xdr:colOff>
      <xdr:row>96</xdr:row>
      <xdr:rowOff>90968</xdr:rowOff>
    </xdr:to>
    <xdr:cxnSp macro="">
      <xdr:nvCxnSpPr>
        <xdr:cNvPr id="656" name="直線コネクタ 655"/>
        <xdr:cNvCxnSpPr/>
      </xdr:nvCxnSpPr>
      <xdr:spPr>
        <a:xfrm>
          <a:off x="14592300" y="16259418"/>
          <a:ext cx="889000" cy="29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90940</xdr:rowOff>
    </xdr:from>
    <xdr:to>
      <xdr:col>22</xdr:col>
      <xdr:colOff>415925</xdr:colOff>
      <xdr:row>99</xdr:row>
      <xdr:rowOff>21090</xdr:rowOff>
    </xdr:to>
    <xdr:sp macro="" textlink="">
      <xdr:nvSpPr>
        <xdr:cNvPr id="657" name="フローチャート : 判断 656"/>
        <xdr:cNvSpPr/>
      </xdr:nvSpPr>
      <xdr:spPr>
        <a:xfrm>
          <a:off x="15430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12217</xdr:rowOff>
    </xdr:from>
    <xdr:ext cx="534377" cy="259045"/>
    <xdr:sp macro="" textlink="">
      <xdr:nvSpPr>
        <xdr:cNvPr id="658" name="テキスト ボックス 657"/>
        <xdr:cNvSpPr txBox="1"/>
      </xdr:nvSpPr>
      <xdr:spPr>
        <a:xfrm>
          <a:off x="15214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91</xdr:row>
      <xdr:rowOff>50346</xdr:rowOff>
    </xdr:from>
    <xdr:to>
      <xdr:col>21</xdr:col>
      <xdr:colOff>161925</xdr:colOff>
      <xdr:row>94</xdr:row>
      <xdr:rowOff>143118</xdr:rowOff>
    </xdr:to>
    <xdr:cxnSp macro="">
      <xdr:nvCxnSpPr>
        <xdr:cNvPr id="659" name="直線コネクタ 658"/>
        <xdr:cNvCxnSpPr/>
      </xdr:nvCxnSpPr>
      <xdr:spPr>
        <a:xfrm>
          <a:off x="13703300" y="15652296"/>
          <a:ext cx="889000" cy="60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39089</xdr:rowOff>
    </xdr:from>
    <xdr:to>
      <xdr:col>21</xdr:col>
      <xdr:colOff>212725</xdr:colOff>
      <xdr:row>98</xdr:row>
      <xdr:rowOff>140689</xdr:rowOff>
    </xdr:to>
    <xdr:sp macro="" textlink="">
      <xdr:nvSpPr>
        <xdr:cNvPr id="660" name="フローチャート : 判断 659"/>
        <xdr:cNvSpPr/>
      </xdr:nvSpPr>
      <xdr:spPr>
        <a:xfrm>
          <a:off x="14541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131816</xdr:rowOff>
    </xdr:from>
    <xdr:ext cx="534377" cy="259045"/>
    <xdr:sp macro="" textlink="">
      <xdr:nvSpPr>
        <xdr:cNvPr id="661" name="テキスト ボックス 660"/>
        <xdr:cNvSpPr txBox="1"/>
      </xdr:nvSpPr>
      <xdr:spPr>
        <a:xfrm>
          <a:off x="14325111" y="1693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91</xdr:row>
      <xdr:rowOff>50346</xdr:rowOff>
    </xdr:from>
    <xdr:to>
      <xdr:col>19</xdr:col>
      <xdr:colOff>644525</xdr:colOff>
      <xdr:row>96</xdr:row>
      <xdr:rowOff>38009</xdr:rowOff>
    </xdr:to>
    <xdr:cxnSp macro="">
      <xdr:nvCxnSpPr>
        <xdr:cNvPr id="662" name="直線コネクタ 661"/>
        <xdr:cNvCxnSpPr/>
      </xdr:nvCxnSpPr>
      <xdr:spPr>
        <a:xfrm flipV="1">
          <a:off x="12814300" y="15652296"/>
          <a:ext cx="889000" cy="844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21814</xdr:rowOff>
    </xdr:from>
    <xdr:to>
      <xdr:col>20</xdr:col>
      <xdr:colOff>9525</xdr:colOff>
      <xdr:row>98</xdr:row>
      <xdr:rowOff>123414</xdr:rowOff>
    </xdr:to>
    <xdr:sp macro="" textlink="">
      <xdr:nvSpPr>
        <xdr:cNvPr id="663" name="フローチャート : 判断 662"/>
        <xdr:cNvSpPr/>
      </xdr:nvSpPr>
      <xdr:spPr>
        <a:xfrm>
          <a:off x="13652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114541</xdr:rowOff>
    </xdr:from>
    <xdr:ext cx="599010" cy="259045"/>
    <xdr:sp macro="" textlink="">
      <xdr:nvSpPr>
        <xdr:cNvPr id="664" name="テキスト ボックス 663"/>
        <xdr:cNvSpPr txBox="1"/>
      </xdr:nvSpPr>
      <xdr:spPr>
        <a:xfrm>
          <a:off x="13403794" y="16916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44004</xdr:rowOff>
    </xdr:from>
    <xdr:to>
      <xdr:col>18</xdr:col>
      <xdr:colOff>492125</xdr:colOff>
      <xdr:row>98</xdr:row>
      <xdr:rowOff>145604</xdr:rowOff>
    </xdr:to>
    <xdr:sp macro="" textlink="">
      <xdr:nvSpPr>
        <xdr:cNvPr id="665" name="フローチャート : 判断 664"/>
        <xdr:cNvSpPr/>
      </xdr:nvSpPr>
      <xdr:spPr>
        <a:xfrm>
          <a:off x="12763500" y="1684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136731</xdr:rowOff>
    </xdr:from>
    <xdr:ext cx="534377" cy="259045"/>
    <xdr:sp macro="" textlink="">
      <xdr:nvSpPr>
        <xdr:cNvPr id="666" name="テキスト ボックス 665"/>
        <xdr:cNvSpPr txBox="1"/>
      </xdr:nvSpPr>
      <xdr:spPr>
        <a:xfrm>
          <a:off x="12547111" y="16938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13151</xdr:rowOff>
    </xdr:from>
    <xdr:to>
      <xdr:col>23</xdr:col>
      <xdr:colOff>568325</xdr:colOff>
      <xdr:row>95</xdr:row>
      <xdr:rowOff>114751</xdr:rowOff>
    </xdr:to>
    <xdr:sp macro="" textlink="">
      <xdr:nvSpPr>
        <xdr:cNvPr id="672" name="円/楕円 671"/>
        <xdr:cNvSpPr/>
      </xdr:nvSpPr>
      <xdr:spPr>
        <a:xfrm>
          <a:off x="16268700" y="1630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36028</xdr:rowOff>
    </xdr:from>
    <xdr:ext cx="599010" cy="259045"/>
    <xdr:sp macro="" textlink="">
      <xdr:nvSpPr>
        <xdr:cNvPr id="673" name="積立金該当値テキスト"/>
        <xdr:cNvSpPr txBox="1"/>
      </xdr:nvSpPr>
      <xdr:spPr>
        <a:xfrm>
          <a:off x="16370300" y="1615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524,645</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40168</xdr:rowOff>
    </xdr:from>
    <xdr:to>
      <xdr:col>22</xdr:col>
      <xdr:colOff>415925</xdr:colOff>
      <xdr:row>96</xdr:row>
      <xdr:rowOff>141768</xdr:rowOff>
    </xdr:to>
    <xdr:sp macro="" textlink="">
      <xdr:nvSpPr>
        <xdr:cNvPr id="674" name="円/楕円 673"/>
        <xdr:cNvSpPr/>
      </xdr:nvSpPr>
      <xdr:spPr>
        <a:xfrm>
          <a:off x="15430500" y="16499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158295</xdr:rowOff>
    </xdr:from>
    <xdr:ext cx="599010" cy="259045"/>
    <xdr:sp macro="" textlink="">
      <xdr:nvSpPr>
        <xdr:cNvPr id="675" name="テキスト ボックス 674"/>
        <xdr:cNvSpPr txBox="1"/>
      </xdr:nvSpPr>
      <xdr:spPr>
        <a:xfrm>
          <a:off x="15181794" y="16274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368,371</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92318</xdr:rowOff>
    </xdr:from>
    <xdr:to>
      <xdr:col>21</xdr:col>
      <xdr:colOff>212725</xdr:colOff>
      <xdr:row>95</xdr:row>
      <xdr:rowOff>22468</xdr:rowOff>
    </xdr:to>
    <xdr:sp macro="" textlink="">
      <xdr:nvSpPr>
        <xdr:cNvPr id="676" name="円/楕円 675"/>
        <xdr:cNvSpPr/>
      </xdr:nvSpPr>
      <xdr:spPr>
        <a:xfrm>
          <a:off x="14541500" y="1620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38995</xdr:rowOff>
    </xdr:from>
    <xdr:ext cx="599010" cy="259045"/>
    <xdr:sp macro="" textlink="">
      <xdr:nvSpPr>
        <xdr:cNvPr id="677" name="テキスト ボックス 676"/>
        <xdr:cNvSpPr txBox="1"/>
      </xdr:nvSpPr>
      <xdr:spPr>
        <a:xfrm>
          <a:off x="14292794" y="15983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597,308</a:t>
          </a:r>
          <a:endParaRPr kumimoji="1" lang="ja-JP" altLang="en-US" sz="1000" b="1">
            <a:solidFill>
              <a:srgbClr val="FF0000"/>
            </a:solidFill>
            <a:latin typeface="ＭＳ Ｐゴシック"/>
          </a:endParaRPr>
        </a:p>
      </xdr:txBody>
    </xdr:sp>
    <xdr:clientData/>
  </xdr:oneCellAnchor>
  <xdr:twoCellAnchor>
    <xdr:from>
      <xdr:col>19</xdr:col>
      <xdr:colOff>593725</xdr:colOff>
      <xdr:row>90</xdr:row>
      <xdr:rowOff>170996</xdr:rowOff>
    </xdr:from>
    <xdr:to>
      <xdr:col>20</xdr:col>
      <xdr:colOff>9525</xdr:colOff>
      <xdr:row>91</xdr:row>
      <xdr:rowOff>101146</xdr:rowOff>
    </xdr:to>
    <xdr:sp macro="" textlink="">
      <xdr:nvSpPr>
        <xdr:cNvPr id="678" name="円/楕円 677"/>
        <xdr:cNvSpPr/>
      </xdr:nvSpPr>
      <xdr:spPr>
        <a:xfrm>
          <a:off x="13652500" y="1560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299429</xdr:colOff>
      <xdr:row>89</xdr:row>
      <xdr:rowOff>117673</xdr:rowOff>
    </xdr:from>
    <xdr:ext cx="690189" cy="259045"/>
    <xdr:sp macro="" textlink="">
      <xdr:nvSpPr>
        <xdr:cNvPr id="679" name="テキスト ボックス 678"/>
        <xdr:cNvSpPr txBox="1"/>
      </xdr:nvSpPr>
      <xdr:spPr>
        <a:xfrm>
          <a:off x="13358204" y="153767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1,075,358</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158659</xdr:rowOff>
    </xdr:from>
    <xdr:to>
      <xdr:col>18</xdr:col>
      <xdr:colOff>492125</xdr:colOff>
      <xdr:row>96</xdr:row>
      <xdr:rowOff>88809</xdr:rowOff>
    </xdr:to>
    <xdr:sp macro="" textlink="">
      <xdr:nvSpPr>
        <xdr:cNvPr id="680" name="円/楕円 679"/>
        <xdr:cNvSpPr/>
      </xdr:nvSpPr>
      <xdr:spPr>
        <a:xfrm>
          <a:off x="12763500" y="1644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105336</xdr:rowOff>
    </xdr:from>
    <xdr:ext cx="599010" cy="259045"/>
    <xdr:sp macro="" textlink="">
      <xdr:nvSpPr>
        <xdr:cNvPr id="681" name="テキスト ボックス 680"/>
        <xdr:cNvSpPr txBox="1"/>
      </xdr:nvSpPr>
      <xdr:spPr>
        <a:xfrm>
          <a:off x="12514794" y="1622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410,072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2" name="直線コネクタ 69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3" name="テキスト ボックス 69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4" name="直線コネクタ 69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5" name="テキスト ボックス 69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6" name="直線コネクタ 69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7" name="テキスト ボックス 69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8" name="直線コネクタ 69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9" name="テキスト ボックス 69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0" name="直線コネクタ 69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1" name="テキスト ボックス 70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705" name="直線コネクタ 704"/>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706"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7" name="直線コネクタ 70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08"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09" name="直線コネクタ 708"/>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0" name="直線コネクタ 70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11" name="投資及び出資金平均値テキスト"/>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12" name="フローチャート : 判断 711"/>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3" name="直線コネクタ 71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14" name="フローチャート : 判断 713"/>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97413</xdr:rowOff>
    </xdr:from>
    <xdr:ext cx="378565" cy="259045"/>
    <xdr:sp macro="" textlink="">
      <xdr:nvSpPr>
        <xdr:cNvPr id="715" name="テキスト ボックス 714"/>
        <xdr:cNvSpPr txBox="1"/>
      </xdr:nvSpPr>
      <xdr:spPr>
        <a:xfrm>
          <a:off x="21134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6" name="直線コネクタ 71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17" name="フローチャート : 判断 716"/>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8" name="テキスト ボックス 717"/>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9" name="直線コネクタ 71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20" name="フローチャート : 判断 719"/>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21" name="テキスト ボックス 720"/>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22" name="フローチャート : 判断 721"/>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23" name="テキスト ボックス 722"/>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9" name="円/楕円 72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249299" cy="259045"/>
    <xdr:sp macro="" textlink="">
      <xdr:nvSpPr>
        <xdr:cNvPr id="730" name="投資及び出資金該当値テキスト"/>
        <xdr:cNvSpPr txBox="1"/>
      </xdr:nvSpPr>
      <xdr:spPr>
        <a:xfrm>
          <a:off x="22212300" y="6615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1" name="円/楕円 73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2" name="テキスト ボックス 73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3" name="円/楕円 73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4" name="テキスト ボックス 73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5" name="円/楕円 73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6" name="テキスト ボックス 73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7" name="円/楕円 73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8" name="テキスト ボックス 73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9" name="直線コネクタ 74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0" name="テキスト ボックス 74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1" name="直線コネクタ 75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2" name="テキスト ボックス 75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3" name="直線コネクタ 75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4" name="テキスト ボックス 75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5" name="直線コネクタ 75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6" name="テキスト ボックス 75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60" name="直線コネクタ 759"/>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2" name="直線コネクタ 76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63"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64" name="直線コネクタ 763"/>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5" name="直線コネクタ 76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66" name="貸付金平均値テキスト"/>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67" name="フローチャート : 判断 766"/>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68" name="直線コネクタ 76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142027</xdr:rowOff>
    </xdr:from>
    <xdr:to>
      <xdr:col>31</xdr:col>
      <xdr:colOff>85725</xdr:colOff>
      <xdr:row>56</xdr:row>
      <xdr:rowOff>72177</xdr:rowOff>
    </xdr:to>
    <xdr:sp macro="" textlink="">
      <xdr:nvSpPr>
        <xdr:cNvPr id="769" name="フローチャート : 判断 768"/>
        <xdr:cNvSpPr/>
      </xdr:nvSpPr>
      <xdr:spPr>
        <a:xfrm>
          <a:off x="21272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88704</xdr:rowOff>
    </xdr:from>
    <xdr:ext cx="534377" cy="259045"/>
    <xdr:sp macro="" textlink="">
      <xdr:nvSpPr>
        <xdr:cNvPr id="770" name="テキスト ボックス 769"/>
        <xdr:cNvSpPr txBox="1"/>
      </xdr:nvSpPr>
      <xdr:spPr>
        <a:xfrm>
          <a:off x="21056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1" name="直線コネクタ 77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52644</xdr:rowOff>
    </xdr:from>
    <xdr:to>
      <xdr:col>29</xdr:col>
      <xdr:colOff>568325</xdr:colOff>
      <xdr:row>56</xdr:row>
      <xdr:rowOff>154244</xdr:rowOff>
    </xdr:to>
    <xdr:sp macro="" textlink="">
      <xdr:nvSpPr>
        <xdr:cNvPr id="772" name="フローチャート : 判断 771"/>
        <xdr:cNvSpPr/>
      </xdr:nvSpPr>
      <xdr:spPr>
        <a:xfrm>
          <a:off x="20383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170771</xdr:rowOff>
    </xdr:from>
    <xdr:ext cx="469744" cy="259045"/>
    <xdr:sp macro="" textlink="">
      <xdr:nvSpPr>
        <xdr:cNvPr id="773" name="テキスト ボックス 772"/>
        <xdr:cNvSpPr txBox="1"/>
      </xdr:nvSpPr>
      <xdr:spPr>
        <a:xfrm>
          <a:off x="20199427"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4" name="直線コネクタ 77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110480</xdr:rowOff>
    </xdr:from>
    <xdr:to>
      <xdr:col>28</xdr:col>
      <xdr:colOff>365125</xdr:colOff>
      <xdr:row>57</xdr:row>
      <xdr:rowOff>40630</xdr:rowOff>
    </xdr:to>
    <xdr:sp macro="" textlink="">
      <xdr:nvSpPr>
        <xdr:cNvPr id="775" name="フローチャート : 判断 774"/>
        <xdr:cNvSpPr/>
      </xdr:nvSpPr>
      <xdr:spPr>
        <a:xfrm>
          <a:off x="19494500" y="9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57157</xdr:rowOff>
    </xdr:from>
    <xdr:ext cx="469744" cy="259045"/>
    <xdr:sp macro="" textlink="">
      <xdr:nvSpPr>
        <xdr:cNvPr id="776" name="テキスト ボックス 775"/>
        <xdr:cNvSpPr txBox="1"/>
      </xdr:nvSpPr>
      <xdr:spPr>
        <a:xfrm>
          <a:off x="19310427" y="9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121498</xdr:rowOff>
    </xdr:from>
    <xdr:to>
      <xdr:col>27</xdr:col>
      <xdr:colOff>161925</xdr:colOff>
      <xdr:row>57</xdr:row>
      <xdr:rowOff>51648</xdr:rowOff>
    </xdr:to>
    <xdr:sp macro="" textlink="">
      <xdr:nvSpPr>
        <xdr:cNvPr id="777" name="フローチャート : 判断 776"/>
        <xdr:cNvSpPr/>
      </xdr:nvSpPr>
      <xdr:spPr>
        <a:xfrm>
          <a:off x="18605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68175</xdr:rowOff>
    </xdr:from>
    <xdr:ext cx="469744" cy="259045"/>
    <xdr:sp macro="" textlink="">
      <xdr:nvSpPr>
        <xdr:cNvPr id="778" name="テキスト ボックス 777"/>
        <xdr:cNvSpPr txBox="1"/>
      </xdr:nvSpPr>
      <xdr:spPr>
        <a:xfrm>
          <a:off x="18421427"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4" name="円/楕円 78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6" name="円/楕円 78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87" name="テキスト ボックス 78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88" name="円/楕円 78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89" name="テキスト ボックス 78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0" name="円/楕円 78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1" name="テキスト ボックス 79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2" name="円/楕円 79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3" name="テキスト ボックス 79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98879</xdr:rowOff>
    </xdr:from>
    <xdr:to>
      <xdr:col>33</xdr:col>
      <xdr:colOff>314325</xdr:colOff>
      <xdr:row>79</xdr:row>
      <xdr:rowOff>98879</xdr:rowOff>
    </xdr:to>
    <xdr:cxnSp macro="">
      <xdr:nvCxnSpPr>
        <xdr:cNvPr id="804" name="直線コネクタ 80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128106</xdr:rowOff>
    </xdr:from>
    <xdr:ext cx="248786" cy="259045"/>
    <xdr:sp macro="" textlink="">
      <xdr:nvSpPr>
        <xdr:cNvPr id="805" name="テキスト ボックス 804"/>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06" name="直線コネクタ 80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144434</xdr:rowOff>
    </xdr:from>
    <xdr:ext cx="595419" cy="259045"/>
    <xdr:sp macro="" textlink="">
      <xdr:nvSpPr>
        <xdr:cNvPr id="807" name="テキスト ボックス 806"/>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08" name="直線コネクタ 80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74</xdr:row>
      <xdr:rowOff>160762</xdr:rowOff>
    </xdr:from>
    <xdr:ext cx="595419" cy="259045"/>
    <xdr:sp macro="" textlink="">
      <xdr:nvSpPr>
        <xdr:cNvPr id="809" name="テキスト ボックス 808"/>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0" name="直線コネクタ 80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5642</xdr:rowOff>
    </xdr:from>
    <xdr:ext cx="595419" cy="259045"/>
    <xdr:sp macro="" textlink="">
      <xdr:nvSpPr>
        <xdr:cNvPr id="811" name="テキスト ボックス 810"/>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2" name="直線コネクタ 81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3" name="テキスト ボックス 81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4" name="直線コネクタ 81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5" name="テキスト ボックス 81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6" name="直線コネクタ 81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7" name="テキスト ボックス 81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80329</xdr:rowOff>
    </xdr:from>
    <xdr:to>
      <xdr:col>32</xdr:col>
      <xdr:colOff>186689</xdr:colOff>
      <xdr:row>78</xdr:row>
      <xdr:rowOff>116948</xdr:rowOff>
    </xdr:to>
    <xdr:cxnSp macro="">
      <xdr:nvCxnSpPr>
        <xdr:cNvPr id="819" name="直線コネクタ 818"/>
        <xdr:cNvCxnSpPr/>
      </xdr:nvCxnSpPr>
      <xdr:spPr>
        <a:xfrm flipV="1">
          <a:off x="22159595" y="12253279"/>
          <a:ext cx="1269" cy="123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120775</xdr:rowOff>
    </xdr:from>
    <xdr:ext cx="534377" cy="259045"/>
    <xdr:sp macro="" textlink="">
      <xdr:nvSpPr>
        <xdr:cNvPr id="820" name="繰出金最小値テキスト"/>
        <xdr:cNvSpPr txBox="1"/>
      </xdr:nvSpPr>
      <xdr:spPr>
        <a:xfrm>
          <a:off x="22212300" y="13493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116948</xdr:rowOff>
    </xdr:from>
    <xdr:to>
      <xdr:col>32</xdr:col>
      <xdr:colOff>276225</xdr:colOff>
      <xdr:row>78</xdr:row>
      <xdr:rowOff>116948</xdr:rowOff>
    </xdr:to>
    <xdr:cxnSp macro="">
      <xdr:nvCxnSpPr>
        <xdr:cNvPr id="821" name="直線コネクタ 820"/>
        <xdr:cNvCxnSpPr/>
      </xdr:nvCxnSpPr>
      <xdr:spPr>
        <a:xfrm>
          <a:off x="22072600" y="13490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27006</xdr:rowOff>
    </xdr:from>
    <xdr:ext cx="599010" cy="259045"/>
    <xdr:sp macro="" textlink="">
      <xdr:nvSpPr>
        <xdr:cNvPr id="822" name="繰出金最大値テキスト"/>
        <xdr:cNvSpPr txBox="1"/>
      </xdr:nvSpPr>
      <xdr:spPr>
        <a:xfrm>
          <a:off x="22212300" y="12028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71</xdr:row>
      <xdr:rowOff>80329</xdr:rowOff>
    </xdr:from>
    <xdr:to>
      <xdr:col>32</xdr:col>
      <xdr:colOff>276225</xdr:colOff>
      <xdr:row>71</xdr:row>
      <xdr:rowOff>80329</xdr:rowOff>
    </xdr:to>
    <xdr:cxnSp macro="">
      <xdr:nvCxnSpPr>
        <xdr:cNvPr id="823" name="直線コネクタ 822"/>
        <xdr:cNvCxnSpPr/>
      </xdr:nvCxnSpPr>
      <xdr:spPr>
        <a:xfrm>
          <a:off x="22072600" y="12253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73</xdr:row>
      <xdr:rowOff>68204</xdr:rowOff>
    </xdr:from>
    <xdr:to>
      <xdr:col>32</xdr:col>
      <xdr:colOff>187325</xdr:colOff>
      <xdr:row>74</xdr:row>
      <xdr:rowOff>104270</xdr:rowOff>
    </xdr:to>
    <xdr:cxnSp macro="">
      <xdr:nvCxnSpPr>
        <xdr:cNvPr id="824" name="直線コネクタ 823"/>
        <xdr:cNvCxnSpPr/>
      </xdr:nvCxnSpPr>
      <xdr:spPr>
        <a:xfrm>
          <a:off x="21323300" y="12584054"/>
          <a:ext cx="838200" cy="20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158343</xdr:rowOff>
    </xdr:from>
    <xdr:ext cx="599010" cy="259045"/>
    <xdr:sp macro="" textlink="">
      <xdr:nvSpPr>
        <xdr:cNvPr id="825" name="繰出金平均値テキスト"/>
        <xdr:cNvSpPr txBox="1"/>
      </xdr:nvSpPr>
      <xdr:spPr>
        <a:xfrm>
          <a:off x="22212300" y="131885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77</xdr:row>
      <xdr:rowOff>8466</xdr:rowOff>
    </xdr:from>
    <xdr:to>
      <xdr:col>32</xdr:col>
      <xdr:colOff>238125</xdr:colOff>
      <xdr:row>77</xdr:row>
      <xdr:rowOff>110066</xdr:rowOff>
    </xdr:to>
    <xdr:sp macro="" textlink="">
      <xdr:nvSpPr>
        <xdr:cNvPr id="826" name="フローチャート : 判断 825"/>
        <xdr:cNvSpPr/>
      </xdr:nvSpPr>
      <xdr:spPr>
        <a:xfrm>
          <a:off x="221107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72</xdr:row>
      <xdr:rowOff>128067</xdr:rowOff>
    </xdr:from>
    <xdr:to>
      <xdr:col>31</xdr:col>
      <xdr:colOff>34925</xdr:colOff>
      <xdr:row>73</xdr:row>
      <xdr:rowOff>68204</xdr:rowOff>
    </xdr:to>
    <xdr:cxnSp macro="">
      <xdr:nvCxnSpPr>
        <xdr:cNvPr id="827" name="直線コネクタ 826"/>
        <xdr:cNvCxnSpPr/>
      </xdr:nvCxnSpPr>
      <xdr:spPr>
        <a:xfrm>
          <a:off x="20434300" y="12472467"/>
          <a:ext cx="889000" cy="11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10311</xdr:rowOff>
    </xdr:from>
    <xdr:to>
      <xdr:col>31</xdr:col>
      <xdr:colOff>85725</xdr:colOff>
      <xdr:row>77</xdr:row>
      <xdr:rowOff>111911</xdr:rowOff>
    </xdr:to>
    <xdr:sp macro="" textlink="">
      <xdr:nvSpPr>
        <xdr:cNvPr id="828" name="フローチャート : 判断 827"/>
        <xdr:cNvSpPr/>
      </xdr:nvSpPr>
      <xdr:spPr>
        <a:xfrm>
          <a:off x="21272500" y="132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103038</xdr:rowOff>
    </xdr:from>
    <xdr:ext cx="599010" cy="259045"/>
    <xdr:sp macro="" textlink="">
      <xdr:nvSpPr>
        <xdr:cNvPr id="829" name="テキスト ボックス 828"/>
        <xdr:cNvSpPr txBox="1"/>
      </xdr:nvSpPr>
      <xdr:spPr>
        <a:xfrm>
          <a:off x="21023794" y="1330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72</xdr:row>
      <xdr:rowOff>128067</xdr:rowOff>
    </xdr:from>
    <xdr:to>
      <xdr:col>29</xdr:col>
      <xdr:colOff>517525</xdr:colOff>
      <xdr:row>73</xdr:row>
      <xdr:rowOff>39874</xdr:rowOff>
    </xdr:to>
    <xdr:cxnSp macro="">
      <xdr:nvCxnSpPr>
        <xdr:cNvPr id="830" name="直線コネクタ 829"/>
        <xdr:cNvCxnSpPr/>
      </xdr:nvCxnSpPr>
      <xdr:spPr>
        <a:xfrm flipV="1">
          <a:off x="19545300" y="12472467"/>
          <a:ext cx="889000" cy="83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24977</xdr:rowOff>
    </xdr:from>
    <xdr:to>
      <xdr:col>29</xdr:col>
      <xdr:colOff>568325</xdr:colOff>
      <xdr:row>77</xdr:row>
      <xdr:rowOff>126577</xdr:rowOff>
    </xdr:to>
    <xdr:sp macro="" textlink="">
      <xdr:nvSpPr>
        <xdr:cNvPr id="831" name="フローチャート : 判断 830"/>
        <xdr:cNvSpPr/>
      </xdr:nvSpPr>
      <xdr:spPr>
        <a:xfrm>
          <a:off x="20383500" y="13226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117704</xdr:rowOff>
    </xdr:from>
    <xdr:ext cx="599010" cy="259045"/>
    <xdr:sp macro="" textlink="">
      <xdr:nvSpPr>
        <xdr:cNvPr id="832" name="テキスト ボックス 831"/>
        <xdr:cNvSpPr txBox="1"/>
      </xdr:nvSpPr>
      <xdr:spPr>
        <a:xfrm>
          <a:off x="20134794" y="13319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70</xdr:row>
      <xdr:rowOff>79856</xdr:rowOff>
    </xdr:from>
    <xdr:to>
      <xdr:col>28</xdr:col>
      <xdr:colOff>314325</xdr:colOff>
      <xdr:row>73</xdr:row>
      <xdr:rowOff>39874</xdr:rowOff>
    </xdr:to>
    <xdr:cxnSp macro="">
      <xdr:nvCxnSpPr>
        <xdr:cNvPr id="833" name="直線コネクタ 832"/>
        <xdr:cNvCxnSpPr/>
      </xdr:nvCxnSpPr>
      <xdr:spPr>
        <a:xfrm>
          <a:off x="18656300" y="12081356"/>
          <a:ext cx="889000" cy="474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168943</xdr:rowOff>
    </xdr:from>
    <xdr:to>
      <xdr:col>28</xdr:col>
      <xdr:colOff>365125</xdr:colOff>
      <xdr:row>77</xdr:row>
      <xdr:rowOff>99093</xdr:rowOff>
    </xdr:to>
    <xdr:sp macro="" textlink="">
      <xdr:nvSpPr>
        <xdr:cNvPr id="834" name="フローチャート : 判断 833"/>
        <xdr:cNvSpPr/>
      </xdr:nvSpPr>
      <xdr:spPr>
        <a:xfrm>
          <a:off x="19494500" y="1319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90220</xdr:rowOff>
    </xdr:from>
    <xdr:ext cx="599010" cy="259045"/>
    <xdr:sp macro="" textlink="">
      <xdr:nvSpPr>
        <xdr:cNvPr id="835" name="テキスト ボックス 834"/>
        <xdr:cNvSpPr txBox="1"/>
      </xdr:nvSpPr>
      <xdr:spPr>
        <a:xfrm>
          <a:off x="19245794" y="1329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28049</xdr:rowOff>
    </xdr:from>
    <xdr:to>
      <xdr:col>27</xdr:col>
      <xdr:colOff>161925</xdr:colOff>
      <xdr:row>77</xdr:row>
      <xdr:rowOff>129649</xdr:rowOff>
    </xdr:to>
    <xdr:sp macro="" textlink="">
      <xdr:nvSpPr>
        <xdr:cNvPr id="836" name="フローチャート : 判断 835"/>
        <xdr:cNvSpPr/>
      </xdr:nvSpPr>
      <xdr:spPr>
        <a:xfrm>
          <a:off x="18605500" y="1322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77</xdr:row>
      <xdr:rowOff>120776</xdr:rowOff>
    </xdr:from>
    <xdr:ext cx="599010" cy="259045"/>
    <xdr:sp macro="" textlink="">
      <xdr:nvSpPr>
        <xdr:cNvPr id="837" name="テキスト ボックス 836"/>
        <xdr:cNvSpPr txBox="1"/>
      </xdr:nvSpPr>
      <xdr:spPr>
        <a:xfrm>
          <a:off x="18356794" y="1332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8" name="テキスト ボックス 83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9" name="テキスト ボックス 83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0" name="テキスト ボックス 83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1" name="テキスト ボックス 84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2" name="テキスト ボックス 84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74</xdr:row>
      <xdr:rowOff>53470</xdr:rowOff>
    </xdr:from>
    <xdr:to>
      <xdr:col>32</xdr:col>
      <xdr:colOff>238125</xdr:colOff>
      <xdr:row>74</xdr:row>
      <xdr:rowOff>155070</xdr:rowOff>
    </xdr:to>
    <xdr:sp macro="" textlink="">
      <xdr:nvSpPr>
        <xdr:cNvPr id="843" name="円/楕円 842"/>
        <xdr:cNvSpPr/>
      </xdr:nvSpPr>
      <xdr:spPr>
        <a:xfrm>
          <a:off x="22110700" y="1274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76347</xdr:rowOff>
    </xdr:from>
    <xdr:ext cx="599010" cy="259045"/>
    <xdr:sp macro="" textlink="">
      <xdr:nvSpPr>
        <xdr:cNvPr id="844" name="繰出金該当値テキスト"/>
        <xdr:cNvSpPr txBox="1"/>
      </xdr:nvSpPr>
      <xdr:spPr>
        <a:xfrm>
          <a:off x="22212300" y="12592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260,849</a:t>
          </a:r>
          <a:endParaRPr kumimoji="1" lang="ja-JP" altLang="en-US" sz="1000" b="1">
            <a:solidFill>
              <a:srgbClr val="FF0000"/>
            </a:solidFill>
            <a:latin typeface="ＭＳ Ｐゴシック"/>
          </a:endParaRPr>
        </a:p>
      </xdr:txBody>
    </xdr:sp>
    <xdr:clientData/>
  </xdr:oneCellAnchor>
  <xdr:twoCellAnchor>
    <xdr:from>
      <xdr:col>30</xdr:col>
      <xdr:colOff>669925</xdr:colOff>
      <xdr:row>73</xdr:row>
      <xdr:rowOff>17404</xdr:rowOff>
    </xdr:from>
    <xdr:to>
      <xdr:col>31</xdr:col>
      <xdr:colOff>85725</xdr:colOff>
      <xdr:row>73</xdr:row>
      <xdr:rowOff>119004</xdr:rowOff>
    </xdr:to>
    <xdr:sp macro="" textlink="">
      <xdr:nvSpPr>
        <xdr:cNvPr id="845" name="円/楕円 844"/>
        <xdr:cNvSpPr/>
      </xdr:nvSpPr>
      <xdr:spPr>
        <a:xfrm>
          <a:off x="21272500" y="125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71</xdr:row>
      <xdr:rowOff>135531</xdr:rowOff>
    </xdr:from>
    <xdr:ext cx="599010" cy="259045"/>
    <xdr:sp macro="" textlink="">
      <xdr:nvSpPr>
        <xdr:cNvPr id="846" name="テキスト ボックス 845"/>
        <xdr:cNvSpPr txBox="1"/>
      </xdr:nvSpPr>
      <xdr:spPr>
        <a:xfrm>
          <a:off x="21023794" y="12308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324,393</a:t>
          </a:r>
          <a:endParaRPr kumimoji="1" lang="ja-JP" altLang="en-US" sz="1000" b="1">
            <a:solidFill>
              <a:srgbClr val="FF0000"/>
            </a:solidFill>
            <a:latin typeface="ＭＳ Ｐゴシック"/>
          </a:endParaRPr>
        </a:p>
      </xdr:txBody>
    </xdr:sp>
    <xdr:clientData/>
  </xdr:oneCellAnchor>
  <xdr:twoCellAnchor>
    <xdr:from>
      <xdr:col>29</xdr:col>
      <xdr:colOff>466725</xdr:colOff>
      <xdr:row>72</xdr:row>
      <xdr:rowOff>77267</xdr:rowOff>
    </xdr:from>
    <xdr:to>
      <xdr:col>29</xdr:col>
      <xdr:colOff>568325</xdr:colOff>
      <xdr:row>73</xdr:row>
      <xdr:rowOff>7417</xdr:rowOff>
    </xdr:to>
    <xdr:sp macro="" textlink="">
      <xdr:nvSpPr>
        <xdr:cNvPr id="847" name="円/楕円 846"/>
        <xdr:cNvSpPr/>
      </xdr:nvSpPr>
      <xdr:spPr>
        <a:xfrm>
          <a:off x="20383500" y="1242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71</xdr:row>
      <xdr:rowOff>23944</xdr:rowOff>
    </xdr:from>
    <xdr:ext cx="599010" cy="259045"/>
    <xdr:sp macro="" textlink="">
      <xdr:nvSpPr>
        <xdr:cNvPr id="848" name="テキスト ボックス 847"/>
        <xdr:cNvSpPr txBox="1"/>
      </xdr:nvSpPr>
      <xdr:spPr>
        <a:xfrm>
          <a:off x="20134794" y="1219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358,562</a:t>
          </a:r>
          <a:endParaRPr kumimoji="1" lang="ja-JP" altLang="en-US" sz="1000" b="1">
            <a:solidFill>
              <a:srgbClr val="FF0000"/>
            </a:solidFill>
            <a:latin typeface="ＭＳ Ｐゴシック"/>
          </a:endParaRPr>
        </a:p>
      </xdr:txBody>
    </xdr:sp>
    <xdr:clientData/>
  </xdr:oneCellAnchor>
  <xdr:twoCellAnchor>
    <xdr:from>
      <xdr:col>28</xdr:col>
      <xdr:colOff>263525</xdr:colOff>
      <xdr:row>72</xdr:row>
      <xdr:rowOff>160524</xdr:rowOff>
    </xdr:from>
    <xdr:to>
      <xdr:col>28</xdr:col>
      <xdr:colOff>365125</xdr:colOff>
      <xdr:row>73</xdr:row>
      <xdr:rowOff>90674</xdr:rowOff>
    </xdr:to>
    <xdr:sp macro="" textlink="">
      <xdr:nvSpPr>
        <xdr:cNvPr id="849" name="円/楕円 848"/>
        <xdr:cNvSpPr/>
      </xdr:nvSpPr>
      <xdr:spPr>
        <a:xfrm>
          <a:off x="19494500" y="125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71</xdr:row>
      <xdr:rowOff>107201</xdr:rowOff>
    </xdr:from>
    <xdr:ext cx="599010" cy="259045"/>
    <xdr:sp macro="" textlink="">
      <xdr:nvSpPr>
        <xdr:cNvPr id="850" name="テキスト ボックス 849"/>
        <xdr:cNvSpPr txBox="1"/>
      </xdr:nvSpPr>
      <xdr:spPr>
        <a:xfrm>
          <a:off x="19245794" y="1228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333,068</a:t>
          </a:r>
          <a:endParaRPr kumimoji="1" lang="ja-JP" altLang="en-US" sz="1000" b="1">
            <a:solidFill>
              <a:srgbClr val="FF0000"/>
            </a:solidFill>
            <a:latin typeface="ＭＳ Ｐゴシック"/>
          </a:endParaRPr>
        </a:p>
      </xdr:txBody>
    </xdr:sp>
    <xdr:clientData/>
  </xdr:oneCellAnchor>
  <xdr:twoCellAnchor>
    <xdr:from>
      <xdr:col>27</xdr:col>
      <xdr:colOff>60325</xdr:colOff>
      <xdr:row>70</xdr:row>
      <xdr:rowOff>29056</xdr:rowOff>
    </xdr:from>
    <xdr:to>
      <xdr:col>27</xdr:col>
      <xdr:colOff>161925</xdr:colOff>
      <xdr:row>70</xdr:row>
      <xdr:rowOff>130656</xdr:rowOff>
    </xdr:to>
    <xdr:sp macro="" textlink="">
      <xdr:nvSpPr>
        <xdr:cNvPr id="851" name="円/楕円 850"/>
        <xdr:cNvSpPr/>
      </xdr:nvSpPr>
      <xdr:spPr>
        <a:xfrm>
          <a:off x="18605500" y="1203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68</xdr:row>
      <xdr:rowOff>147183</xdr:rowOff>
    </xdr:from>
    <xdr:ext cx="599010" cy="259045"/>
    <xdr:sp macro="" textlink="">
      <xdr:nvSpPr>
        <xdr:cNvPr id="852" name="テキスト ボックス 851"/>
        <xdr:cNvSpPr txBox="1"/>
      </xdr:nvSpPr>
      <xdr:spPr>
        <a:xfrm>
          <a:off x="18356794" y="1180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478,325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3" name="正方形/長方形 85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4" name="正方形/長方形 85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5" name="正方形/長方形 85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6" name="正方形/長方形 85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7" name="正方形/長方形 85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8" name="正方形/長方形 85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9" name="正方形/長方形 85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0" name="正方形/長方形 85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1" name="テキスト ボックス 86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2" name="直線コネクタ 86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3" name="直線コネクタ 86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4" name="テキスト ボックス 86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5" name="直線コネクタ 86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6" name="テキスト ボックス 86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8" name="直線コネクタ 86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3" name="直線コネクタ 87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5" name="フローチャート : 判断 87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6" name="直線コネクタ 87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7" name="フローチャート : 判断 87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8" name="テキスト ボックス 87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9" name="直線コネクタ 87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0" name="フローチャート : 判断 87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1" name="テキスト ボックス 88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2" name="直線コネクタ 88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3" name="フローチャート : 判断 88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4" name="テキスト ボックス 88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5" name="フローチャート : 判断 88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6" name="テキスト ボックス 88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7" name="テキスト ボックス 88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8" name="テキスト ボックス 88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9" name="テキスト ボックス 88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0" name="テキスト ボックス 88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1" name="テキスト ボックス 89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2" name="円/楕円 89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4" name="円/楕円 89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5" name="テキスト ボックス 89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6" name="円/楕円 89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7" name="テキスト ボックス 89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8" name="円/楕円 89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9" name="テキスト ボックス 89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0" name="円/楕円 89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1" name="テキスト ボックス 90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2" name="正方形/長方形 90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3" name="正方形/長方形 90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4" name="テキスト ボックス 90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主な構成項目である人件費は、住民一人当たりについて</a:t>
          </a:r>
          <a:r>
            <a:rPr kumimoji="1" lang="en-US" altLang="ja-JP" sz="1300">
              <a:latin typeface="ＭＳ Ｐゴシック"/>
            </a:rPr>
            <a:t>H23</a:t>
          </a:r>
          <a:r>
            <a:rPr kumimoji="1" lang="ja-JP" altLang="en-US" sz="1300">
              <a:latin typeface="ＭＳ Ｐゴシック"/>
            </a:rPr>
            <a:t>から</a:t>
          </a:r>
          <a:r>
            <a:rPr kumimoji="1" lang="en-US" altLang="ja-JP" sz="1300">
              <a:latin typeface="ＭＳ Ｐゴシック"/>
            </a:rPr>
            <a:t>50</a:t>
          </a:r>
          <a:r>
            <a:rPr kumimoji="1" lang="ja-JP" altLang="en-US" sz="1300">
              <a:latin typeface="ＭＳ Ｐゴシック"/>
            </a:rPr>
            <a:t>万円台で推移してきており、</a:t>
          </a:r>
          <a:r>
            <a:rPr kumimoji="1" lang="ja-JP" altLang="ja-JP" sz="1300">
              <a:solidFill>
                <a:schemeClr val="dk1"/>
              </a:solidFill>
              <a:effectLst/>
              <a:latin typeface="+mn-lt"/>
              <a:ea typeface="+mn-ea"/>
              <a:cs typeface="+mn-cs"/>
            </a:rPr>
            <a:t>人口が年々減少していることもあり、</a:t>
          </a:r>
          <a:r>
            <a:rPr kumimoji="1" lang="ja-JP" altLang="en-US" sz="1300">
              <a:latin typeface="ＭＳ Ｐゴシック"/>
            </a:rPr>
            <a:t>上昇傾向にある。人口規模が小さい分他の団体や国県平均と単純に比較することは難しいが、引き続き定員管理の適正化を推進し人件費の抑制に努める。</a:t>
          </a:r>
          <a:endParaRPr kumimoji="1" lang="en-US" altLang="ja-JP" sz="1300">
            <a:latin typeface="ＭＳ Ｐゴシック"/>
          </a:endParaRPr>
        </a:p>
        <a:p>
          <a:r>
            <a:rPr kumimoji="1" lang="ja-JP" altLang="en-US" sz="1300">
              <a:solidFill>
                <a:sysClr val="windowText" lastClr="000000"/>
              </a:solidFill>
              <a:latin typeface="ＭＳ Ｐゴシック"/>
            </a:rPr>
            <a:t>普通建設事業費</a:t>
          </a:r>
          <a:r>
            <a:rPr kumimoji="1" lang="ja-JP" altLang="en-US" sz="1300">
              <a:solidFill>
                <a:srgbClr val="0000FF"/>
              </a:solidFill>
              <a:latin typeface="ＭＳ Ｐゴシック"/>
            </a:rPr>
            <a:t>（うち新規整備）</a:t>
          </a:r>
          <a:r>
            <a:rPr kumimoji="1" lang="ja-JP" altLang="en-US" sz="1300">
              <a:latin typeface="ＭＳ Ｐゴシック"/>
            </a:rPr>
            <a:t>の住民一人当たりのコストは</a:t>
          </a:r>
          <a:r>
            <a:rPr kumimoji="1" lang="en-US" altLang="ja-JP" sz="1300">
              <a:latin typeface="ＭＳ Ｐゴシック"/>
            </a:rPr>
            <a:t>454,524</a:t>
          </a:r>
          <a:r>
            <a:rPr kumimoji="1" lang="ja-JP" altLang="en-US" sz="1300">
              <a:latin typeface="ＭＳ Ｐゴシック"/>
            </a:rPr>
            <a:t>円となっている。昨年度と比べ</a:t>
          </a:r>
          <a:r>
            <a:rPr kumimoji="1" lang="en-US" altLang="ja-JP" sz="1300">
              <a:latin typeface="ＭＳ Ｐゴシック"/>
            </a:rPr>
            <a:t>88</a:t>
          </a:r>
          <a:r>
            <a:rPr kumimoji="1" lang="ja-JP" altLang="en-US" sz="1300">
              <a:latin typeface="ＭＳ Ｐゴシック"/>
            </a:rPr>
            <a:t>％増と大きく上昇している。これは、防災対策事業を実施したことによる。今後は、公共施設総合管理計画に基づき、事業管理を行い事業費の平準化に努め、抑制を図る。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福島県檜枝岐村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588
586
390.46
1,957,698
1,861,367
90,474
1,029,175
2,109,533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-2.5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114619</xdr:rowOff>
    </xdr:from>
    <xdr:to>
      <xdr:col>6</xdr:col>
      <xdr:colOff>511175</xdr:colOff>
      <xdr:row>33</xdr:row>
      <xdr:rowOff>6508</xdr:rowOff>
    </xdr:to>
    <xdr:cxnSp macro="">
      <xdr:nvCxnSpPr>
        <xdr:cNvPr id="62" name="直線コネクタ 61"/>
        <xdr:cNvCxnSpPr/>
      </xdr:nvCxnSpPr>
      <xdr:spPr>
        <a:xfrm flipV="1">
          <a:off x="3797300" y="5601019"/>
          <a:ext cx="838200" cy="6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31502</xdr:rowOff>
    </xdr:from>
    <xdr:ext cx="534377" cy="259045"/>
    <xdr:sp macro="" textlink="">
      <xdr:nvSpPr>
        <xdr:cNvPr id="63" name="議会費平均値テキスト"/>
        <xdr:cNvSpPr txBox="1"/>
      </xdr:nvSpPr>
      <xdr:spPr>
        <a:xfrm>
          <a:off x="4686300" y="637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6508</xdr:rowOff>
    </xdr:from>
    <xdr:to>
      <xdr:col>5</xdr:col>
      <xdr:colOff>358775</xdr:colOff>
      <xdr:row>33</xdr:row>
      <xdr:rowOff>80558</xdr:rowOff>
    </xdr:to>
    <xdr:cxnSp macro="">
      <xdr:nvCxnSpPr>
        <xdr:cNvPr id="65" name="直線コネクタ 64"/>
        <xdr:cNvCxnSpPr/>
      </xdr:nvCxnSpPr>
      <xdr:spPr>
        <a:xfrm flipV="1">
          <a:off x="2908300" y="5664358"/>
          <a:ext cx="889000" cy="74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153346</xdr:rowOff>
    </xdr:from>
    <xdr:ext cx="534377" cy="259045"/>
    <xdr:sp macro="" textlink="">
      <xdr:nvSpPr>
        <xdr:cNvPr id="67" name="テキスト ボックス 66"/>
        <xdr:cNvSpPr txBox="1"/>
      </xdr:nvSpPr>
      <xdr:spPr>
        <a:xfrm>
          <a:off x="3530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80558</xdr:rowOff>
    </xdr:from>
    <xdr:to>
      <xdr:col>4</xdr:col>
      <xdr:colOff>155575</xdr:colOff>
      <xdr:row>33</xdr:row>
      <xdr:rowOff>84901</xdr:rowOff>
    </xdr:to>
    <xdr:cxnSp macro="">
      <xdr:nvCxnSpPr>
        <xdr:cNvPr id="68" name="直線コネクタ 67"/>
        <xdr:cNvCxnSpPr/>
      </xdr:nvCxnSpPr>
      <xdr:spPr>
        <a:xfrm flipV="1">
          <a:off x="2019300" y="5738408"/>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159290</xdr:rowOff>
    </xdr:from>
    <xdr:ext cx="534377" cy="259045"/>
    <xdr:sp macro="" textlink="">
      <xdr:nvSpPr>
        <xdr:cNvPr id="70" name="テキスト ボックス 69"/>
        <xdr:cNvSpPr txBox="1"/>
      </xdr:nvSpPr>
      <xdr:spPr>
        <a:xfrm>
          <a:off x="2641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89816</xdr:rowOff>
    </xdr:from>
    <xdr:to>
      <xdr:col>2</xdr:col>
      <xdr:colOff>638175</xdr:colOff>
      <xdr:row>33</xdr:row>
      <xdr:rowOff>84901</xdr:rowOff>
    </xdr:to>
    <xdr:cxnSp macro="">
      <xdr:nvCxnSpPr>
        <xdr:cNvPr id="71" name="直線コネクタ 70"/>
        <xdr:cNvCxnSpPr/>
      </xdr:nvCxnSpPr>
      <xdr:spPr>
        <a:xfrm>
          <a:off x="1130300" y="5576216"/>
          <a:ext cx="889000" cy="16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151109</xdr:rowOff>
    </xdr:from>
    <xdr:ext cx="534377" cy="259045"/>
    <xdr:sp macro="" textlink="">
      <xdr:nvSpPr>
        <xdr:cNvPr id="73" name="テキスト ボックス 72"/>
        <xdr:cNvSpPr txBox="1"/>
      </xdr:nvSpPr>
      <xdr:spPr>
        <a:xfrm>
          <a:off x="1752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122665</xdr:rowOff>
    </xdr:from>
    <xdr:ext cx="534377" cy="259045"/>
    <xdr:sp macro="" textlink="">
      <xdr:nvSpPr>
        <xdr:cNvPr id="75" name="テキスト ボックス 74"/>
        <xdr:cNvSpPr txBox="1"/>
      </xdr:nvSpPr>
      <xdr:spPr>
        <a:xfrm>
          <a:off x="863111" y="64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32</xdr:row>
      <xdr:rowOff>63819</xdr:rowOff>
    </xdr:from>
    <xdr:to>
      <xdr:col>6</xdr:col>
      <xdr:colOff>561975</xdr:colOff>
      <xdr:row>32</xdr:row>
      <xdr:rowOff>165419</xdr:rowOff>
    </xdr:to>
    <xdr:sp macro="" textlink="">
      <xdr:nvSpPr>
        <xdr:cNvPr id="81" name="円/楕円 80"/>
        <xdr:cNvSpPr/>
      </xdr:nvSpPr>
      <xdr:spPr>
        <a:xfrm>
          <a:off x="4584700" y="555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86696</xdr:rowOff>
    </xdr:from>
    <xdr:ext cx="534377" cy="259045"/>
    <xdr:sp macro="" textlink="">
      <xdr:nvSpPr>
        <xdr:cNvPr id="82" name="議会費該当値テキスト"/>
        <xdr:cNvSpPr txBox="1"/>
      </xdr:nvSpPr>
      <xdr:spPr>
        <a:xfrm>
          <a:off x="4686300" y="5401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72,536</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127158</xdr:rowOff>
    </xdr:from>
    <xdr:to>
      <xdr:col>5</xdr:col>
      <xdr:colOff>409575</xdr:colOff>
      <xdr:row>33</xdr:row>
      <xdr:rowOff>57308</xdr:rowOff>
    </xdr:to>
    <xdr:sp macro="" textlink="">
      <xdr:nvSpPr>
        <xdr:cNvPr id="83" name="円/楕円 82"/>
        <xdr:cNvSpPr/>
      </xdr:nvSpPr>
      <xdr:spPr>
        <a:xfrm>
          <a:off x="3746500" y="561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73835</xdr:rowOff>
    </xdr:from>
    <xdr:ext cx="534377" cy="259045"/>
    <xdr:sp macro="" textlink="">
      <xdr:nvSpPr>
        <xdr:cNvPr id="84" name="テキスト ボックス 83"/>
        <xdr:cNvSpPr txBox="1"/>
      </xdr:nvSpPr>
      <xdr:spPr>
        <a:xfrm>
          <a:off x="3530111" y="538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68,657</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29758</xdr:rowOff>
    </xdr:from>
    <xdr:to>
      <xdr:col>4</xdr:col>
      <xdr:colOff>206375</xdr:colOff>
      <xdr:row>33</xdr:row>
      <xdr:rowOff>131358</xdr:rowOff>
    </xdr:to>
    <xdr:sp macro="" textlink="">
      <xdr:nvSpPr>
        <xdr:cNvPr id="85" name="円/楕円 84"/>
        <xdr:cNvSpPr/>
      </xdr:nvSpPr>
      <xdr:spPr>
        <a:xfrm>
          <a:off x="2857500" y="568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147885</xdr:rowOff>
    </xdr:from>
    <xdr:ext cx="534377" cy="259045"/>
    <xdr:sp macro="" textlink="">
      <xdr:nvSpPr>
        <xdr:cNvPr id="86" name="テキスト ボックス 85"/>
        <xdr:cNvSpPr txBox="1"/>
      </xdr:nvSpPr>
      <xdr:spPr>
        <a:xfrm>
          <a:off x="2641111" y="546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64,122</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34101</xdr:rowOff>
    </xdr:from>
    <xdr:to>
      <xdr:col>3</xdr:col>
      <xdr:colOff>3175</xdr:colOff>
      <xdr:row>33</xdr:row>
      <xdr:rowOff>135701</xdr:rowOff>
    </xdr:to>
    <xdr:sp macro="" textlink="">
      <xdr:nvSpPr>
        <xdr:cNvPr id="87" name="円/楕円 86"/>
        <xdr:cNvSpPr/>
      </xdr:nvSpPr>
      <xdr:spPr>
        <a:xfrm>
          <a:off x="1968500" y="569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152228</xdr:rowOff>
    </xdr:from>
    <xdr:ext cx="534377" cy="259045"/>
    <xdr:sp macro="" textlink="">
      <xdr:nvSpPr>
        <xdr:cNvPr id="88" name="テキスト ボックス 87"/>
        <xdr:cNvSpPr txBox="1"/>
      </xdr:nvSpPr>
      <xdr:spPr>
        <a:xfrm>
          <a:off x="1752111" y="5467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63,856</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39016</xdr:rowOff>
    </xdr:from>
    <xdr:to>
      <xdr:col>1</xdr:col>
      <xdr:colOff>485775</xdr:colOff>
      <xdr:row>32</xdr:row>
      <xdr:rowOff>140616</xdr:rowOff>
    </xdr:to>
    <xdr:sp macro="" textlink="">
      <xdr:nvSpPr>
        <xdr:cNvPr id="89" name="円/楕円 88"/>
        <xdr:cNvSpPr/>
      </xdr:nvSpPr>
      <xdr:spPr>
        <a:xfrm>
          <a:off x="1079500" y="5525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157143</xdr:rowOff>
    </xdr:from>
    <xdr:ext cx="534377" cy="259045"/>
    <xdr:sp macro="" textlink="">
      <xdr:nvSpPr>
        <xdr:cNvPr id="90" name="テキスト ボックス 89"/>
        <xdr:cNvSpPr txBox="1"/>
      </xdr:nvSpPr>
      <xdr:spPr>
        <a:xfrm>
          <a:off x="863111" y="530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74,055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104222</xdr:rowOff>
    </xdr:from>
    <xdr:to>
      <xdr:col>6</xdr:col>
      <xdr:colOff>510540</xdr:colOff>
      <xdr:row>57</xdr:row>
      <xdr:rowOff>124647</xdr:rowOff>
    </xdr:to>
    <xdr:cxnSp macro="">
      <xdr:nvCxnSpPr>
        <xdr:cNvPr id="110" name="直線コネクタ 109"/>
        <xdr:cNvCxnSpPr/>
      </xdr:nvCxnSpPr>
      <xdr:spPr>
        <a:xfrm flipV="1">
          <a:off x="4633595" y="8676722"/>
          <a:ext cx="1270" cy="122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128474</xdr:rowOff>
    </xdr:from>
    <xdr:ext cx="599010" cy="259045"/>
    <xdr:sp macro="" textlink="">
      <xdr:nvSpPr>
        <xdr:cNvPr id="111" name="総務費最小値テキスト"/>
        <xdr:cNvSpPr txBox="1"/>
      </xdr:nvSpPr>
      <xdr:spPr>
        <a:xfrm>
          <a:off x="4686300" y="99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57</xdr:row>
      <xdr:rowOff>124647</xdr:rowOff>
    </xdr:from>
    <xdr:to>
      <xdr:col>6</xdr:col>
      <xdr:colOff>600075</xdr:colOff>
      <xdr:row>57</xdr:row>
      <xdr:rowOff>124647</xdr:rowOff>
    </xdr:to>
    <xdr:cxnSp macro="">
      <xdr:nvCxnSpPr>
        <xdr:cNvPr id="112" name="直線コネクタ 111"/>
        <xdr:cNvCxnSpPr/>
      </xdr:nvCxnSpPr>
      <xdr:spPr>
        <a:xfrm>
          <a:off x="4546600" y="98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50899</xdr:rowOff>
    </xdr:from>
    <xdr:ext cx="690189" cy="259045"/>
    <xdr:sp macro="" textlink="">
      <xdr:nvSpPr>
        <xdr:cNvPr id="113" name="総務費最大値テキスト"/>
        <xdr:cNvSpPr txBox="1"/>
      </xdr:nvSpPr>
      <xdr:spPr>
        <a:xfrm>
          <a:off x="4686300" y="84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50</xdr:row>
      <xdr:rowOff>104222</xdr:rowOff>
    </xdr:from>
    <xdr:to>
      <xdr:col>6</xdr:col>
      <xdr:colOff>600075</xdr:colOff>
      <xdr:row>50</xdr:row>
      <xdr:rowOff>104222</xdr:rowOff>
    </xdr:to>
    <xdr:cxnSp macro="">
      <xdr:nvCxnSpPr>
        <xdr:cNvPr id="114" name="直線コネクタ 113"/>
        <xdr:cNvCxnSpPr/>
      </xdr:nvCxnSpPr>
      <xdr:spPr>
        <a:xfrm>
          <a:off x="4546600" y="86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154398</xdr:rowOff>
    </xdr:from>
    <xdr:to>
      <xdr:col>6</xdr:col>
      <xdr:colOff>511175</xdr:colOff>
      <xdr:row>55</xdr:row>
      <xdr:rowOff>126131</xdr:rowOff>
    </xdr:to>
    <xdr:cxnSp macro="">
      <xdr:nvCxnSpPr>
        <xdr:cNvPr id="115" name="直線コネクタ 114"/>
        <xdr:cNvCxnSpPr/>
      </xdr:nvCxnSpPr>
      <xdr:spPr>
        <a:xfrm flipV="1">
          <a:off x="3797300" y="9412698"/>
          <a:ext cx="838200" cy="14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71958</xdr:rowOff>
    </xdr:from>
    <xdr:ext cx="599010" cy="259045"/>
    <xdr:sp macro="" textlink="">
      <xdr:nvSpPr>
        <xdr:cNvPr id="116" name="総務費平均値テキスト"/>
        <xdr:cNvSpPr txBox="1"/>
      </xdr:nvSpPr>
      <xdr:spPr>
        <a:xfrm>
          <a:off x="4686300" y="9673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93531</xdr:rowOff>
    </xdr:from>
    <xdr:to>
      <xdr:col>6</xdr:col>
      <xdr:colOff>561975</xdr:colOff>
      <xdr:row>57</xdr:row>
      <xdr:rowOff>23681</xdr:rowOff>
    </xdr:to>
    <xdr:sp macro="" textlink="">
      <xdr:nvSpPr>
        <xdr:cNvPr id="117" name="フローチャート : 判断 116"/>
        <xdr:cNvSpPr/>
      </xdr:nvSpPr>
      <xdr:spPr>
        <a:xfrm>
          <a:off x="4584700" y="96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110521</xdr:rowOff>
    </xdr:from>
    <xdr:to>
      <xdr:col>5</xdr:col>
      <xdr:colOff>358775</xdr:colOff>
      <xdr:row>55</xdr:row>
      <xdr:rowOff>126131</xdr:rowOff>
    </xdr:to>
    <xdr:cxnSp macro="">
      <xdr:nvCxnSpPr>
        <xdr:cNvPr id="118" name="直線コネクタ 117"/>
        <xdr:cNvCxnSpPr/>
      </xdr:nvCxnSpPr>
      <xdr:spPr>
        <a:xfrm>
          <a:off x="2908300" y="9368821"/>
          <a:ext cx="889000" cy="18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170152</xdr:rowOff>
    </xdr:from>
    <xdr:to>
      <xdr:col>5</xdr:col>
      <xdr:colOff>409575</xdr:colOff>
      <xdr:row>57</xdr:row>
      <xdr:rowOff>100302</xdr:rowOff>
    </xdr:to>
    <xdr:sp macro="" textlink="">
      <xdr:nvSpPr>
        <xdr:cNvPr id="119" name="フローチャート : 判断 118"/>
        <xdr:cNvSpPr/>
      </xdr:nvSpPr>
      <xdr:spPr>
        <a:xfrm>
          <a:off x="3746500" y="977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91429</xdr:rowOff>
    </xdr:from>
    <xdr:ext cx="599010" cy="259045"/>
    <xdr:sp macro="" textlink="">
      <xdr:nvSpPr>
        <xdr:cNvPr id="120" name="テキスト ボックス 119"/>
        <xdr:cNvSpPr txBox="1"/>
      </xdr:nvSpPr>
      <xdr:spPr>
        <a:xfrm>
          <a:off x="3497794" y="9864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65560</xdr:rowOff>
    </xdr:from>
    <xdr:to>
      <xdr:col>4</xdr:col>
      <xdr:colOff>155575</xdr:colOff>
      <xdr:row>54</xdr:row>
      <xdr:rowOff>110521</xdr:rowOff>
    </xdr:to>
    <xdr:cxnSp macro="">
      <xdr:nvCxnSpPr>
        <xdr:cNvPr id="121" name="直線コネクタ 120"/>
        <xdr:cNvCxnSpPr/>
      </xdr:nvCxnSpPr>
      <xdr:spPr>
        <a:xfrm>
          <a:off x="2019300" y="9152410"/>
          <a:ext cx="889000" cy="21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157131</xdr:rowOff>
    </xdr:from>
    <xdr:to>
      <xdr:col>4</xdr:col>
      <xdr:colOff>206375</xdr:colOff>
      <xdr:row>57</xdr:row>
      <xdr:rowOff>87281</xdr:rowOff>
    </xdr:to>
    <xdr:sp macro="" textlink="">
      <xdr:nvSpPr>
        <xdr:cNvPr id="122" name="フローチャート : 判断 121"/>
        <xdr:cNvSpPr/>
      </xdr:nvSpPr>
      <xdr:spPr>
        <a:xfrm>
          <a:off x="2857500" y="975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78408</xdr:rowOff>
    </xdr:from>
    <xdr:ext cx="599010" cy="259045"/>
    <xdr:sp macro="" textlink="">
      <xdr:nvSpPr>
        <xdr:cNvPr id="123" name="テキスト ボックス 122"/>
        <xdr:cNvSpPr txBox="1"/>
      </xdr:nvSpPr>
      <xdr:spPr>
        <a:xfrm>
          <a:off x="2608794" y="985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53</xdr:row>
      <xdr:rowOff>65560</xdr:rowOff>
    </xdr:from>
    <xdr:to>
      <xdr:col>2</xdr:col>
      <xdr:colOff>638175</xdr:colOff>
      <xdr:row>55</xdr:row>
      <xdr:rowOff>4756</xdr:rowOff>
    </xdr:to>
    <xdr:cxnSp macro="">
      <xdr:nvCxnSpPr>
        <xdr:cNvPr id="124" name="直線コネクタ 123"/>
        <xdr:cNvCxnSpPr/>
      </xdr:nvCxnSpPr>
      <xdr:spPr>
        <a:xfrm flipV="1">
          <a:off x="1130300" y="9152410"/>
          <a:ext cx="889000" cy="28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164486</xdr:rowOff>
    </xdr:from>
    <xdr:to>
      <xdr:col>3</xdr:col>
      <xdr:colOff>3175</xdr:colOff>
      <xdr:row>57</xdr:row>
      <xdr:rowOff>94636</xdr:rowOff>
    </xdr:to>
    <xdr:sp macro="" textlink="">
      <xdr:nvSpPr>
        <xdr:cNvPr id="125" name="フローチャート : 判断 124"/>
        <xdr:cNvSpPr/>
      </xdr:nvSpPr>
      <xdr:spPr>
        <a:xfrm>
          <a:off x="1968500" y="97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85763</xdr:rowOff>
    </xdr:from>
    <xdr:ext cx="599010" cy="259045"/>
    <xdr:sp macro="" textlink="">
      <xdr:nvSpPr>
        <xdr:cNvPr id="126" name="テキスト ボックス 125"/>
        <xdr:cNvSpPr txBox="1"/>
      </xdr:nvSpPr>
      <xdr:spPr>
        <a:xfrm>
          <a:off x="1719794" y="985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164118</xdr:rowOff>
    </xdr:from>
    <xdr:to>
      <xdr:col>1</xdr:col>
      <xdr:colOff>485775</xdr:colOff>
      <xdr:row>57</xdr:row>
      <xdr:rowOff>94268</xdr:rowOff>
    </xdr:to>
    <xdr:sp macro="" textlink="">
      <xdr:nvSpPr>
        <xdr:cNvPr id="127" name="フローチャート : 判断 126"/>
        <xdr:cNvSpPr/>
      </xdr:nvSpPr>
      <xdr:spPr>
        <a:xfrm>
          <a:off x="1079500" y="976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85395</xdr:rowOff>
    </xdr:from>
    <xdr:ext cx="599010" cy="259045"/>
    <xdr:sp macro="" textlink="">
      <xdr:nvSpPr>
        <xdr:cNvPr id="128" name="テキスト ボックス 127"/>
        <xdr:cNvSpPr txBox="1"/>
      </xdr:nvSpPr>
      <xdr:spPr>
        <a:xfrm>
          <a:off x="830794" y="985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54</xdr:row>
      <xdr:rowOff>103598</xdr:rowOff>
    </xdr:from>
    <xdr:to>
      <xdr:col>6</xdr:col>
      <xdr:colOff>561975</xdr:colOff>
      <xdr:row>55</xdr:row>
      <xdr:rowOff>33748</xdr:rowOff>
    </xdr:to>
    <xdr:sp macro="" textlink="">
      <xdr:nvSpPr>
        <xdr:cNvPr id="134" name="円/楕円 133"/>
        <xdr:cNvSpPr/>
      </xdr:nvSpPr>
      <xdr:spPr>
        <a:xfrm>
          <a:off x="4584700" y="936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126475</xdr:rowOff>
    </xdr:from>
    <xdr:ext cx="599010" cy="259045"/>
    <xdr:sp macro="" textlink="">
      <xdr:nvSpPr>
        <xdr:cNvPr id="135" name="総務費該当値テキスト"/>
        <xdr:cNvSpPr txBox="1"/>
      </xdr:nvSpPr>
      <xdr:spPr>
        <a:xfrm>
          <a:off x="4686300" y="9213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974,281</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75331</xdr:rowOff>
    </xdr:from>
    <xdr:to>
      <xdr:col>5</xdr:col>
      <xdr:colOff>409575</xdr:colOff>
      <xdr:row>56</xdr:row>
      <xdr:rowOff>5481</xdr:rowOff>
    </xdr:to>
    <xdr:sp macro="" textlink="">
      <xdr:nvSpPr>
        <xdr:cNvPr id="136" name="円/楕円 135"/>
        <xdr:cNvSpPr/>
      </xdr:nvSpPr>
      <xdr:spPr>
        <a:xfrm>
          <a:off x="3746500" y="950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22008</xdr:rowOff>
    </xdr:from>
    <xdr:ext cx="599010" cy="259045"/>
    <xdr:sp macro="" textlink="">
      <xdr:nvSpPr>
        <xdr:cNvPr id="137" name="テキスト ボックス 136"/>
        <xdr:cNvSpPr txBox="1"/>
      </xdr:nvSpPr>
      <xdr:spPr>
        <a:xfrm>
          <a:off x="3497794" y="9280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723,743</a:t>
          </a:r>
          <a:endParaRPr kumimoji="1" lang="ja-JP" altLang="en-US" sz="1000" b="1">
            <a:solidFill>
              <a:srgbClr val="FF0000"/>
            </a:solidFill>
            <a:latin typeface="ＭＳ Ｐゴシック"/>
          </a:endParaRPr>
        </a:p>
      </xdr:txBody>
    </xdr:sp>
    <xdr:clientData/>
  </xdr:oneCellAnchor>
  <xdr:twoCellAnchor>
    <xdr:from>
      <xdr:col>4</xdr:col>
      <xdr:colOff>104775</xdr:colOff>
      <xdr:row>54</xdr:row>
      <xdr:rowOff>59721</xdr:rowOff>
    </xdr:from>
    <xdr:to>
      <xdr:col>4</xdr:col>
      <xdr:colOff>206375</xdr:colOff>
      <xdr:row>54</xdr:row>
      <xdr:rowOff>161321</xdr:rowOff>
    </xdr:to>
    <xdr:sp macro="" textlink="">
      <xdr:nvSpPr>
        <xdr:cNvPr id="138" name="円/楕円 137"/>
        <xdr:cNvSpPr/>
      </xdr:nvSpPr>
      <xdr:spPr>
        <a:xfrm>
          <a:off x="2857500" y="931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496279</xdr:colOff>
      <xdr:row>53</xdr:row>
      <xdr:rowOff>6398</xdr:rowOff>
    </xdr:from>
    <xdr:ext cx="690189" cy="259045"/>
    <xdr:sp macro="" textlink="">
      <xdr:nvSpPr>
        <xdr:cNvPr id="139" name="テキスト ボックス 138"/>
        <xdr:cNvSpPr txBox="1"/>
      </xdr:nvSpPr>
      <xdr:spPr>
        <a:xfrm>
          <a:off x="2563204" y="90932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1,051,057</a:t>
          </a:r>
          <a:endParaRPr kumimoji="1" lang="ja-JP" altLang="en-US" sz="1000" b="1">
            <a:solidFill>
              <a:srgbClr val="FF0000"/>
            </a:solidFill>
            <a:latin typeface="ＭＳ Ｐゴシック"/>
          </a:endParaRPr>
        </a:p>
      </xdr:txBody>
    </xdr:sp>
    <xdr:clientData/>
  </xdr:oneCellAnchor>
  <xdr:twoCellAnchor>
    <xdr:from>
      <xdr:col>2</xdr:col>
      <xdr:colOff>587375</xdr:colOff>
      <xdr:row>53</xdr:row>
      <xdr:rowOff>14760</xdr:rowOff>
    </xdr:from>
    <xdr:to>
      <xdr:col>3</xdr:col>
      <xdr:colOff>3175</xdr:colOff>
      <xdr:row>53</xdr:row>
      <xdr:rowOff>116360</xdr:rowOff>
    </xdr:to>
    <xdr:sp macro="" textlink="">
      <xdr:nvSpPr>
        <xdr:cNvPr id="140" name="円/楕円 139"/>
        <xdr:cNvSpPr/>
      </xdr:nvSpPr>
      <xdr:spPr>
        <a:xfrm>
          <a:off x="1968500" y="910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293079</xdr:colOff>
      <xdr:row>51</xdr:row>
      <xdr:rowOff>132887</xdr:rowOff>
    </xdr:from>
    <xdr:ext cx="690189" cy="259045"/>
    <xdr:sp macro="" textlink="">
      <xdr:nvSpPr>
        <xdr:cNvPr id="141" name="テキスト ボックス 140"/>
        <xdr:cNvSpPr txBox="1"/>
      </xdr:nvSpPr>
      <xdr:spPr>
        <a:xfrm>
          <a:off x="1674204" y="887683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1,429,728</a:t>
          </a:r>
          <a:endParaRPr kumimoji="1" lang="ja-JP" altLang="en-US" sz="1000" b="1">
            <a:solidFill>
              <a:srgbClr val="FF0000"/>
            </a:solidFill>
            <a:latin typeface="ＭＳ Ｐゴシック"/>
          </a:endParaRPr>
        </a:p>
      </xdr:txBody>
    </xdr:sp>
    <xdr:clientData/>
  </xdr:oneCellAnchor>
  <xdr:twoCellAnchor>
    <xdr:from>
      <xdr:col>1</xdr:col>
      <xdr:colOff>384175</xdr:colOff>
      <xdr:row>54</xdr:row>
      <xdr:rowOff>125406</xdr:rowOff>
    </xdr:from>
    <xdr:to>
      <xdr:col>1</xdr:col>
      <xdr:colOff>485775</xdr:colOff>
      <xdr:row>55</xdr:row>
      <xdr:rowOff>55556</xdr:rowOff>
    </xdr:to>
    <xdr:sp macro="" textlink="">
      <xdr:nvSpPr>
        <xdr:cNvPr id="142" name="円/楕円 141"/>
        <xdr:cNvSpPr/>
      </xdr:nvSpPr>
      <xdr:spPr>
        <a:xfrm>
          <a:off x="1079500" y="9383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53</xdr:row>
      <xdr:rowOff>72083</xdr:rowOff>
    </xdr:from>
    <xdr:ext cx="599010" cy="259045"/>
    <xdr:sp macro="" textlink="">
      <xdr:nvSpPr>
        <xdr:cNvPr id="143" name="テキスト ボックス 142"/>
        <xdr:cNvSpPr txBox="1"/>
      </xdr:nvSpPr>
      <xdr:spPr>
        <a:xfrm>
          <a:off x="830794" y="9158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936,122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9" name="テキスト ボックス 158"/>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1" name="テキスト ボックス 160"/>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7" name="直線コネクタ 166"/>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68"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69" name="直線コネクタ 168"/>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0"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1" name="直線コネクタ 170"/>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70250</xdr:rowOff>
    </xdr:from>
    <xdr:to>
      <xdr:col>6</xdr:col>
      <xdr:colOff>511175</xdr:colOff>
      <xdr:row>78</xdr:row>
      <xdr:rowOff>74106</xdr:rowOff>
    </xdr:to>
    <xdr:cxnSp macro="">
      <xdr:nvCxnSpPr>
        <xdr:cNvPr id="172" name="直線コネクタ 171"/>
        <xdr:cNvCxnSpPr/>
      </xdr:nvCxnSpPr>
      <xdr:spPr>
        <a:xfrm>
          <a:off x="3797300" y="13271900"/>
          <a:ext cx="838200" cy="17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159004</xdr:rowOff>
    </xdr:from>
    <xdr:ext cx="599010" cy="259045"/>
    <xdr:sp macro="" textlink="">
      <xdr:nvSpPr>
        <xdr:cNvPr id="173" name="民生費平均値テキスト"/>
        <xdr:cNvSpPr txBox="1"/>
      </xdr:nvSpPr>
      <xdr:spPr>
        <a:xfrm>
          <a:off x="4686300" y="13189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4" name="フローチャート : 判断 173"/>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70250</xdr:rowOff>
    </xdr:from>
    <xdr:to>
      <xdr:col>5</xdr:col>
      <xdr:colOff>358775</xdr:colOff>
      <xdr:row>78</xdr:row>
      <xdr:rowOff>91966</xdr:rowOff>
    </xdr:to>
    <xdr:cxnSp macro="">
      <xdr:nvCxnSpPr>
        <xdr:cNvPr id="175" name="直線コネクタ 174"/>
        <xdr:cNvCxnSpPr/>
      </xdr:nvCxnSpPr>
      <xdr:spPr>
        <a:xfrm flipV="1">
          <a:off x="2908300" y="13271900"/>
          <a:ext cx="889000" cy="193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15487</xdr:rowOff>
    </xdr:from>
    <xdr:to>
      <xdr:col>5</xdr:col>
      <xdr:colOff>409575</xdr:colOff>
      <xdr:row>78</xdr:row>
      <xdr:rowOff>117087</xdr:rowOff>
    </xdr:to>
    <xdr:sp macro="" textlink="">
      <xdr:nvSpPr>
        <xdr:cNvPr id="176" name="フローチャート : 判断 175"/>
        <xdr:cNvSpPr/>
      </xdr:nvSpPr>
      <xdr:spPr>
        <a:xfrm>
          <a:off x="3746500" y="1338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108214</xdr:rowOff>
    </xdr:from>
    <xdr:ext cx="599010" cy="259045"/>
    <xdr:sp macro="" textlink="">
      <xdr:nvSpPr>
        <xdr:cNvPr id="177" name="テキスト ボックス 176"/>
        <xdr:cNvSpPr txBox="1"/>
      </xdr:nvSpPr>
      <xdr:spPr>
        <a:xfrm>
          <a:off x="3497794" y="1348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37708</xdr:rowOff>
    </xdr:from>
    <xdr:to>
      <xdr:col>4</xdr:col>
      <xdr:colOff>155575</xdr:colOff>
      <xdr:row>78</xdr:row>
      <xdr:rowOff>91966</xdr:rowOff>
    </xdr:to>
    <xdr:cxnSp macro="">
      <xdr:nvCxnSpPr>
        <xdr:cNvPr id="178" name="直線コネクタ 177"/>
        <xdr:cNvCxnSpPr/>
      </xdr:nvCxnSpPr>
      <xdr:spPr>
        <a:xfrm>
          <a:off x="2019300" y="13410808"/>
          <a:ext cx="889000" cy="54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21532</xdr:rowOff>
    </xdr:from>
    <xdr:to>
      <xdr:col>4</xdr:col>
      <xdr:colOff>206375</xdr:colOff>
      <xdr:row>78</xdr:row>
      <xdr:rowOff>123132</xdr:rowOff>
    </xdr:to>
    <xdr:sp macro="" textlink="">
      <xdr:nvSpPr>
        <xdr:cNvPr id="179" name="フローチャート : 判断 178"/>
        <xdr:cNvSpPr/>
      </xdr:nvSpPr>
      <xdr:spPr>
        <a:xfrm>
          <a:off x="2857500" y="1339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139659</xdr:rowOff>
    </xdr:from>
    <xdr:ext cx="599010" cy="259045"/>
    <xdr:sp macro="" textlink="">
      <xdr:nvSpPr>
        <xdr:cNvPr id="180" name="テキスト ボックス 179"/>
        <xdr:cNvSpPr txBox="1"/>
      </xdr:nvSpPr>
      <xdr:spPr>
        <a:xfrm>
          <a:off x="2608794" y="13169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37708</xdr:rowOff>
    </xdr:from>
    <xdr:to>
      <xdr:col>2</xdr:col>
      <xdr:colOff>638175</xdr:colOff>
      <xdr:row>78</xdr:row>
      <xdr:rowOff>68004</xdr:rowOff>
    </xdr:to>
    <xdr:cxnSp macro="">
      <xdr:nvCxnSpPr>
        <xdr:cNvPr id="181" name="直線コネクタ 180"/>
        <xdr:cNvCxnSpPr/>
      </xdr:nvCxnSpPr>
      <xdr:spPr>
        <a:xfrm flipV="1">
          <a:off x="1130300" y="13410808"/>
          <a:ext cx="889000" cy="3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15387</xdr:rowOff>
    </xdr:from>
    <xdr:to>
      <xdr:col>3</xdr:col>
      <xdr:colOff>3175</xdr:colOff>
      <xdr:row>78</xdr:row>
      <xdr:rowOff>116987</xdr:rowOff>
    </xdr:to>
    <xdr:sp macro="" textlink="">
      <xdr:nvSpPr>
        <xdr:cNvPr id="182" name="フローチャート : 判断 181"/>
        <xdr:cNvSpPr/>
      </xdr:nvSpPr>
      <xdr:spPr>
        <a:xfrm>
          <a:off x="1968500" y="1338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108114</xdr:rowOff>
    </xdr:from>
    <xdr:ext cx="599010" cy="259045"/>
    <xdr:sp macro="" textlink="">
      <xdr:nvSpPr>
        <xdr:cNvPr id="183" name="テキスト ボックス 182"/>
        <xdr:cNvSpPr txBox="1"/>
      </xdr:nvSpPr>
      <xdr:spPr>
        <a:xfrm>
          <a:off x="1719794" y="13481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26423</xdr:rowOff>
    </xdr:from>
    <xdr:to>
      <xdr:col>1</xdr:col>
      <xdr:colOff>485775</xdr:colOff>
      <xdr:row>78</xdr:row>
      <xdr:rowOff>128023</xdr:rowOff>
    </xdr:to>
    <xdr:sp macro="" textlink="">
      <xdr:nvSpPr>
        <xdr:cNvPr id="184" name="フローチャート : 判断 183"/>
        <xdr:cNvSpPr/>
      </xdr:nvSpPr>
      <xdr:spPr>
        <a:xfrm>
          <a:off x="1079500" y="133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119150</xdr:rowOff>
    </xdr:from>
    <xdr:ext cx="599010" cy="259045"/>
    <xdr:sp macro="" textlink="">
      <xdr:nvSpPr>
        <xdr:cNvPr id="185" name="テキスト ボックス 184"/>
        <xdr:cNvSpPr txBox="1"/>
      </xdr:nvSpPr>
      <xdr:spPr>
        <a:xfrm>
          <a:off x="830794" y="134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23306</xdr:rowOff>
    </xdr:from>
    <xdr:to>
      <xdr:col>6</xdr:col>
      <xdr:colOff>561975</xdr:colOff>
      <xdr:row>78</xdr:row>
      <xdr:rowOff>124906</xdr:rowOff>
    </xdr:to>
    <xdr:sp macro="" textlink="">
      <xdr:nvSpPr>
        <xdr:cNvPr id="191" name="円/楕円 190"/>
        <xdr:cNvSpPr/>
      </xdr:nvSpPr>
      <xdr:spPr>
        <a:xfrm>
          <a:off x="4584700" y="13396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114555</xdr:rowOff>
    </xdr:from>
    <xdr:ext cx="599010" cy="259045"/>
    <xdr:sp macro="" textlink="">
      <xdr:nvSpPr>
        <xdr:cNvPr id="192" name="民生費該当値テキスト"/>
        <xdr:cNvSpPr txBox="1"/>
      </xdr:nvSpPr>
      <xdr:spPr>
        <a:xfrm>
          <a:off x="4686300" y="13316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186,082</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19450</xdr:rowOff>
    </xdr:from>
    <xdr:to>
      <xdr:col>5</xdr:col>
      <xdr:colOff>409575</xdr:colOff>
      <xdr:row>77</xdr:row>
      <xdr:rowOff>121050</xdr:rowOff>
    </xdr:to>
    <xdr:sp macro="" textlink="">
      <xdr:nvSpPr>
        <xdr:cNvPr id="193" name="円/楕円 192"/>
        <xdr:cNvSpPr/>
      </xdr:nvSpPr>
      <xdr:spPr>
        <a:xfrm>
          <a:off x="3746500" y="1322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137577</xdr:rowOff>
    </xdr:from>
    <xdr:ext cx="599010" cy="259045"/>
    <xdr:sp macro="" textlink="">
      <xdr:nvSpPr>
        <xdr:cNvPr id="194" name="テキスト ボックス 193"/>
        <xdr:cNvSpPr txBox="1"/>
      </xdr:nvSpPr>
      <xdr:spPr>
        <a:xfrm>
          <a:off x="3497794" y="1299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416,141</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41166</xdr:rowOff>
    </xdr:from>
    <xdr:to>
      <xdr:col>4</xdr:col>
      <xdr:colOff>206375</xdr:colOff>
      <xdr:row>78</xdr:row>
      <xdr:rowOff>142766</xdr:rowOff>
    </xdr:to>
    <xdr:sp macro="" textlink="">
      <xdr:nvSpPr>
        <xdr:cNvPr id="195" name="円/楕円 194"/>
        <xdr:cNvSpPr/>
      </xdr:nvSpPr>
      <xdr:spPr>
        <a:xfrm>
          <a:off x="2857500" y="1341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133893</xdr:rowOff>
    </xdr:from>
    <xdr:ext cx="599010" cy="259045"/>
    <xdr:sp macro="" textlink="">
      <xdr:nvSpPr>
        <xdr:cNvPr id="196" name="テキスト ボックス 195"/>
        <xdr:cNvSpPr txBox="1"/>
      </xdr:nvSpPr>
      <xdr:spPr>
        <a:xfrm>
          <a:off x="2608794" y="13506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162,642</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158358</xdr:rowOff>
    </xdr:from>
    <xdr:to>
      <xdr:col>3</xdr:col>
      <xdr:colOff>3175</xdr:colOff>
      <xdr:row>78</xdr:row>
      <xdr:rowOff>88508</xdr:rowOff>
    </xdr:to>
    <xdr:sp macro="" textlink="">
      <xdr:nvSpPr>
        <xdr:cNvPr id="197" name="円/楕円 196"/>
        <xdr:cNvSpPr/>
      </xdr:nvSpPr>
      <xdr:spPr>
        <a:xfrm>
          <a:off x="1968500" y="1336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105035</xdr:rowOff>
    </xdr:from>
    <xdr:ext cx="599010" cy="259045"/>
    <xdr:sp macro="" textlink="">
      <xdr:nvSpPr>
        <xdr:cNvPr id="198" name="テキスト ボックス 197"/>
        <xdr:cNvSpPr txBox="1"/>
      </xdr:nvSpPr>
      <xdr:spPr>
        <a:xfrm>
          <a:off x="1719794" y="13135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233,849</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17204</xdr:rowOff>
    </xdr:from>
    <xdr:to>
      <xdr:col>1</xdr:col>
      <xdr:colOff>485775</xdr:colOff>
      <xdr:row>78</xdr:row>
      <xdr:rowOff>118804</xdr:rowOff>
    </xdr:to>
    <xdr:sp macro="" textlink="">
      <xdr:nvSpPr>
        <xdr:cNvPr id="199" name="円/楕円 198"/>
        <xdr:cNvSpPr/>
      </xdr:nvSpPr>
      <xdr:spPr>
        <a:xfrm>
          <a:off x="1079500" y="13390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135331</xdr:rowOff>
    </xdr:from>
    <xdr:ext cx="599010" cy="259045"/>
    <xdr:sp macro="" textlink="">
      <xdr:nvSpPr>
        <xdr:cNvPr id="200" name="テキスト ボックス 199"/>
        <xdr:cNvSpPr txBox="1"/>
      </xdr:nvSpPr>
      <xdr:spPr>
        <a:xfrm>
          <a:off x="830794" y="13165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194,090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6" name="直線コネクタ 225"/>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7"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28" name="直線コネクタ 227"/>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29"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0" name="直線コネクタ 229"/>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91</xdr:row>
      <xdr:rowOff>88571</xdr:rowOff>
    </xdr:from>
    <xdr:to>
      <xdr:col>6</xdr:col>
      <xdr:colOff>511175</xdr:colOff>
      <xdr:row>95</xdr:row>
      <xdr:rowOff>101536</xdr:rowOff>
    </xdr:to>
    <xdr:cxnSp macro="">
      <xdr:nvCxnSpPr>
        <xdr:cNvPr id="231" name="直線コネクタ 230"/>
        <xdr:cNvCxnSpPr/>
      </xdr:nvCxnSpPr>
      <xdr:spPr>
        <a:xfrm flipV="1">
          <a:off x="3797300" y="15690521"/>
          <a:ext cx="838200" cy="69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114709</xdr:rowOff>
    </xdr:from>
    <xdr:ext cx="599010" cy="259045"/>
    <xdr:sp macro="" textlink="">
      <xdr:nvSpPr>
        <xdr:cNvPr id="232" name="衛生費平均値テキスト"/>
        <xdr:cNvSpPr txBox="1"/>
      </xdr:nvSpPr>
      <xdr:spPr>
        <a:xfrm>
          <a:off x="4686300" y="16573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3" name="フローチャート : 判断 232"/>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101536</xdr:rowOff>
    </xdr:from>
    <xdr:to>
      <xdr:col>5</xdr:col>
      <xdr:colOff>358775</xdr:colOff>
      <xdr:row>95</xdr:row>
      <xdr:rowOff>140092</xdr:rowOff>
    </xdr:to>
    <xdr:cxnSp macro="">
      <xdr:nvCxnSpPr>
        <xdr:cNvPr id="234" name="直線コネクタ 233"/>
        <xdr:cNvCxnSpPr/>
      </xdr:nvCxnSpPr>
      <xdr:spPr>
        <a:xfrm flipV="1">
          <a:off x="2908300" y="16389286"/>
          <a:ext cx="889000" cy="3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161424</xdr:rowOff>
    </xdr:from>
    <xdr:to>
      <xdr:col>5</xdr:col>
      <xdr:colOff>409575</xdr:colOff>
      <xdr:row>97</xdr:row>
      <xdr:rowOff>91574</xdr:rowOff>
    </xdr:to>
    <xdr:sp macro="" textlink="">
      <xdr:nvSpPr>
        <xdr:cNvPr id="235" name="フローチャート : 判断 234"/>
        <xdr:cNvSpPr/>
      </xdr:nvSpPr>
      <xdr:spPr>
        <a:xfrm>
          <a:off x="3746500" y="1662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97</xdr:row>
      <xdr:rowOff>82701</xdr:rowOff>
    </xdr:from>
    <xdr:ext cx="599010" cy="259045"/>
    <xdr:sp macro="" textlink="">
      <xdr:nvSpPr>
        <xdr:cNvPr id="236" name="テキスト ボックス 235"/>
        <xdr:cNvSpPr txBox="1"/>
      </xdr:nvSpPr>
      <xdr:spPr>
        <a:xfrm>
          <a:off x="3497794" y="16713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140092</xdr:rowOff>
    </xdr:from>
    <xdr:to>
      <xdr:col>4</xdr:col>
      <xdr:colOff>155575</xdr:colOff>
      <xdr:row>95</xdr:row>
      <xdr:rowOff>168086</xdr:rowOff>
    </xdr:to>
    <xdr:cxnSp macro="">
      <xdr:nvCxnSpPr>
        <xdr:cNvPr id="237" name="直線コネクタ 236"/>
        <xdr:cNvCxnSpPr/>
      </xdr:nvCxnSpPr>
      <xdr:spPr>
        <a:xfrm flipV="1">
          <a:off x="2019300" y="16427842"/>
          <a:ext cx="889000" cy="27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26871</xdr:rowOff>
    </xdr:from>
    <xdr:to>
      <xdr:col>4</xdr:col>
      <xdr:colOff>206375</xdr:colOff>
      <xdr:row>97</xdr:row>
      <xdr:rowOff>128471</xdr:rowOff>
    </xdr:to>
    <xdr:sp macro="" textlink="">
      <xdr:nvSpPr>
        <xdr:cNvPr id="238" name="フローチャート : 判断 237"/>
        <xdr:cNvSpPr/>
      </xdr:nvSpPr>
      <xdr:spPr>
        <a:xfrm>
          <a:off x="2857500" y="166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119598</xdr:rowOff>
    </xdr:from>
    <xdr:ext cx="599010" cy="259045"/>
    <xdr:sp macro="" textlink="">
      <xdr:nvSpPr>
        <xdr:cNvPr id="239" name="テキスト ボックス 238"/>
        <xdr:cNvSpPr txBox="1"/>
      </xdr:nvSpPr>
      <xdr:spPr>
        <a:xfrm>
          <a:off x="2608794" y="16750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168086</xdr:rowOff>
    </xdr:from>
    <xdr:to>
      <xdr:col>2</xdr:col>
      <xdr:colOff>638175</xdr:colOff>
      <xdr:row>96</xdr:row>
      <xdr:rowOff>20247</xdr:rowOff>
    </xdr:to>
    <xdr:cxnSp macro="">
      <xdr:nvCxnSpPr>
        <xdr:cNvPr id="240" name="直線コネクタ 239"/>
        <xdr:cNvCxnSpPr/>
      </xdr:nvCxnSpPr>
      <xdr:spPr>
        <a:xfrm flipV="1">
          <a:off x="1130300" y="16455836"/>
          <a:ext cx="889000" cy="2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32573</xdr:rowOff>
    </xdr:from>
    <xdr:to>
      <xdr:col>3</xdr:col>
      <xdr:colOff>3175</xdr:colOff>
      <xdr:row>97</xdr:row>
      <xdr:rowOff>134173</xdr:rowOff>
    </xdr:to>
    <xdr:sp macro="" textlink="">
      <xdr:nvSpPr>
        <xdr:cNvPr id="241" name="フローチャート : 判断 240"/>
        <xdr:cNvSpPr/>
      </xdr:nvSpPr>
      <xdr:spPr>
        <a:xfrm>
          <a:off x="1968500" y="166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125300</xdr:rowOff>
    </xdr:from>
    <xdr:ext cx="599010" cy="259045"/>
    <xdr:sp macro="" textlink="">
      <xdr:nvSpPr>
        <xdr:cNvPr id="242" name="テキスト ボックス 241"/>
        <xdr:cNvSpPr txBox="1"/>
      </xdr:nvSpPr>
      <xdr:spPr>
        <a:xfrm>
          <a:off x="1719794" y="16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48330</xdr:rowOff>
    </xdr:from>
    <xdr:to>
      <xdr:col>1</xdr:col>
      <xdr:colOff>485775</xdr:colOff>
      <xdr:row>97</xdr:row>
      <xdr:rowOff>149930</xdr:rowOff>
    </xdr:to>
    <xdr:sp macro="" textlink="">
      <xdr:nvSpPr>
        <xdr:cNvPr id="243" name="フローチャート : 判断 242"/>
        <xdr:cNvSpPr/>
      </xdr:nvSpPr>
      <xdr:spPr>
        <a:xfrm>
          <a:off x="1079500" y="166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97</xdr:row>
      <xdr:rowOff>141057</xdr:rowOff>
    </xdr:from>
    <xdr:ext cx="599010" cy="259045"/>
    <xdr:sp macro="" textlink="">
      <xdr:nvSpPr>
        <xdr:cNvPr id="244" name="テキスト ボックス 243"/>
        <xdr:cNvSpPr txBox="1"/>
      </xdr:nvSpPr>
      <xdr:spPr>
        <a:xfrm>
          <a:off x="830794" y="1677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91</xdr:row>
      <xdr:rowOff>37771</xdr:rowOff>
    </xdr:from>
    <xdr:to>
      <xdr:col>6</xdr:col>
      <xdr:colOff>561975</xdr:colOff>
      <xdr:row>91</xdr:row>
      <xdr:rowOff>139371</xdr:rowOff>
    </xdr:to>
    <xdr:sp macro="" textlink="">
      <xdr:nvSpPr>
        <xdr:cNvPr id="250" name="円/楕円 249"/>
        <xdr:cNvSpPr/>
      </xdr:nvSpPr>
      <xdr:spPr>
        <a:xfrm>
          <a:off x="4584700" y="15639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90</xdr:row>
      <xdr:rowOff>124148</xdr:rowOff>
    </xdr:from>
    <xdr:ext cx="599010" cy="259045"/>
    <xdr:sp macro="" textlink="">
      <xdr:nvSpPr>
        <xdr:cNvPr id="251" name="衛生費該当値テキスト"/>
        <xdr:cNvSpPr txBox="1"/>
      </xdr:nvSpPr>
      <xdr:spPr>
        <a:xfrm>
          <a:off x="4686300" y="1555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423,156</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50736</xdr:rowOff>
    </xdr:from>
    <xdr:to>
      <xdr:col>5</xdr:col>
      <xdr:colOff>409575</xdr:colOff>
      <xdr:row>95</xdr:row>
      <xdr:rowOff>152336</xdr:rowOff>
    </xdr:to>
    <xdr:sp macro="" textlink="">
      <xdr:nvSpPr>
        <xdr:cNvPr id="252" name="円/楕円 251"/>
        <xdr:cNvSpPr/>
      </xdr:nvSpPr>
      <xdr:spPr>
        <a:xfrm>
          <a:off x="3746500" y="163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168863</xdr:rowOff>
    </xdr:from>
    <xdr:ext cx="599010" cy="259045"/>
    <xdr:sp macro="" textlink="">
      <xdr:nvSpPr>
        <xdr:cNvPr id="253" name="テキスト ボックス 252"/>
        <xdr:cNvSpPr txBox="1"/>
      </xdr:nvSpPr>
      <xdr:spPr>
        <a:xfrm>
          <a:off x="3497794" y="16113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209,186</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89292</xdr:rowOff>
    </xdr:from>
    <xdr:to>
      <xdr:col>4</xdr:col>
      <xdr:colOff>206375</xdr:colOff>
      <xdr:row>96</xdr:row>
      <xdr:rowOff>19442</xdr:rowOff>
    </xdr:to>
    <xdr:sp macro="" textlink="">
      <xdr:nvSpPr>
        <xdr:cNvPr id="254" name="円/楕円 253"/>
        <xdr:cNvSpPr/>
      </xdr:nvSpPr>
      <xdr:spPr>
        <a:xfrm>
          <a:off x="2857500" y="1637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94</xdr:row>
      <xdr:rowOff>35969</xdr:rowOff>
    </xdr:from>
    <xdr:ext cx="599010" cy="259045"/>
    <xdr:sp macro="" textlink="">
      <xdr:nvSpPr>
        <xdr:cNvPr id="255" name="テキスト ボックス 254"/>
        <xdr:cNvSpPr txBox="1"/>
      </xdr:nvSpPr>
      <xdr:spPr>
        <a:xfrm>
          <a:off x="2608794" y="16152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197,380</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117286</xdr:rowOff>
    </xdr:from>
    <xdr:to>
      <xdr:col>3</xdr:col>
      <xdr:colOff>3175</xdr:colOff>
      <xdr:row>96</xdr:row>
      <xdr:rowOff>47436</xdr:rowOff>
    </xdr:to>
    <xdr:sp macro="" textlink="">
      <xdr:nvSpPr>
        <xdr:cNvPr id="256" name="円/楕円 255"/>
        <xdr:cNvSpPr/>
      </xdr:nvSpPr>
      <xdr:spPr>
        <a:xfrm>
          <a:off x="1968500" y="1640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94</xdr:row>
      <xdr:rowOff>63963</xdr:rowOff>
    </xdr:from>
    <xdr:ext cx="599010" cy="259045"/>
    <xdr:sp macro="" textlink="">
      <xdr:nvSpPr>
        <xdr:cNvPr id="257" name="テキスト ボックス 256"/>
        <xdr:cNvSpPr txBox="1"/>
      </xdr:nvSpPr>
      <xdr:spPr>
        <a:xfrm>
          <a:off x="1719794" y="16180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188,808</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140897</xdr:rowOff>
    </xdr:from>
    <xdr:to>
      <xdr:col>1</xdr:col>
      <xdr:colOff>485775</xdr:colOff>
      <xdr:row>96</xdr:row>
      <xdr:rowOff>71047</xdr:rowOff>
    </xdr:to>
    <xdr:sp macro="" textlink="">
      <xdr:nvSpPr>
        <xdr:cNvPr id="258" name="円/楕円 257"/>
        <xdr:cNvSpPr/>
      </xdr:nvSpPr>
      <xdr:spPr>
        <a:xfrm>
          <a:off x="1079500" y="1642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94</xdr:row>
      <xdr:rowOff>87574</xdr:rowOff>
    </xdr:from>
    <xdr:ext cx="599010" cy="259045"/>
    <xdr:sp macro="" textlink="">
      <xdr:nvSpPr>
        <xdr:cNvPr id="259" name="テキスト ボックス 258"/>
        <xdr:cNvSpPr txBox="1"/>
      </xdr:nvSpPr>
      <xdr:spPr>
        <a:xfrm>
          <a:off x="830794" y="16203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181,578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3" name="直線コネクタ 282"/>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6"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7" name="直線コネクタ 286"/>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57290</xdr:rowOff>
    </xdr:from>
    <xdr:to>
      <xdr:col>15</xdr:col>
      <xdr:colOff>180975</xdr:colOff>
      <xdr:row>39</xdr:row>
      <xdr:rowOff>44450</xdr:rowOff>
    </xdr:to>
    <xdr:cxnSp macro="">
      <xdr:nvCxnSpPr>
        <xdr:cNvPr id="288" name="直線コネクタ 287"/>
        <xdr:cNvCxnSpPr/>
      </xdr:nvCxnSpPr>
      <xdr:spPr>
        <a:xfrm>
          <a:off x="9639300" y="6572390"/>
          <a:ext cx="838200" cy="15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62171</xdr:rowOff>
    </xdr:from>
    <xdr:ext cx="469744" cy="259045"/>
    <xdr:sp macro="" textlink="">
      <xdr:nvSpPr>
        <xdr:cNvPr id="289" name="労働費平均値テキスト"/>
        <xdr:cNvSpPr txBox="1"/>
      </xdr:nvSpPr>
      <xdr:spPr>
        <a:xfrm>
          <a:off x="10528300" y="6405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0" name="フローチャート : 判断 289"/>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57290</xdr:rowOff>
    </xdr:from>
    <xdr:to>
      <xdr:col>14</xdr:col>
      <xdr:colOff>28575</xdr:colOff>
      <xdr:row>38</xdr:row>
      <xdr:rowOff>167704</xdr:rowOff>
    </xdr:to>
    <xdr:cxnSp macro="">
      <xdr:nvCxnSpPr>
        <xdr:cNvPr id="291" name="直線コネクタ 290"/>
        <xdr:cNvCxnSpPr/>
      </xdr:nvCxnSpPr>
      <xdr:spPr>
        <a:xfrm flipV="1">
          <a:off x="8750300" y="6572390"/>
          <a:ext cx="889000" cy="110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75146</xdr:rowOff>
    </xdr:from>
    <xdr:to>
      <xdr:col>14</xdr:col>
      <xdr:colOff>79375</xdr:colOff>
      <xdr:row>39</xdr:row>
      <xdr:rowOff>5296</xdr:rowOff>
    </xdr:to>
    <xdr:sp macro="" textlink="">
      <xdr:nvSpPr>
        <xdr:cNvPr id="292" name="フローチャート : 判断 291"/>
        <xdr:cNvSpPr/>
      </xdr:nvSpPr>
      <xdr:spPr>
        <a:xfrm>
          <a:off x="9588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38</xdr:row>
      <xdr:rowOff>167873</xdr:rowOff>
    </xdr:from>
    <xdr:ext cx="469744" cy="259045"/>
    <xdr:sp macro="" textlink="">
      <xdr:nvSpPr>
        <xdr:cNvPr id="293" name="テキスト ボックス 292"/>
        <xdr:cNvSpPr txBox="1"/>
      </xdr:nvSpPr>
      <xdr:spPr>
        <a:xfrm>
          <a:off x="9404427" y="668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141681</xdr:rowOff>
    </xdr:from>
    <xdr:to>
      <xdr:col>12</xdr:col>
      <xdr:colOff>511175</xdr:colOff>
      <xdr:row>38</xdr:row>
      <xdr:rowOff>167704</xdr:rowOff>
    </xdr:to>
    <xdr:cxnSp macro="">
      <xdr:nvCxnSpPr>
        <xdr:cNvPr id="294" name="直線コネクタ 293"/>
        <xdr:cNvCxnSpPr/>
      </xdr:nvCxnSpPr>
      <xdr:spPr>
        <a:xfrm>
          <a:off x="7861300" y="6485331"/>
          <a:ext cx="889000" cy="197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29007</xdr:rowOff>
    </xdr:from>
    <xdr:to>
      <xdr:col>12</xdr:col>
      <xdr:colOff>561975</xdr:colOff>
      <xdr:row>38</xdr:row>
      <xdr:rowOff>130607</xdr:rowOff>
    </xdr:to>
    <xdr:sp macro="" textlink="">
      <xdr:nvSpPr>
        <xdr:cNvPr id="295" name="フローチャート : 判断 294"/>
        <xdr:cNvSpPr/>
      </xdr:nvSpPr>
      <xdr:spPr>
        <a:xfrm>
          <a:off x="8699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147134</xdr:rowOff>
    </xdr:from>
    <xdr:ext cx="469744" cy="259045"/>
    <xdr:sp macro="" textlink="">
      <xdr:nvSpPr>
        <xdr:cNvPr id="296" name="テキスト ボックス 295"/>
        <xdr:cNvSpPr txBox="1"/>
      </xdr:nvSpPr>
      <xdr:spPr>
        <a:xfrm>
          <a:off x="8515427"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33</xdr:row>
      <xdr:rowOff>156845</xdr:rowOff>
    </xdr:from>
    <xdr:to>
      <xdr:col>11</xdr:col>
      <xdr:colOff>307975</xdr:colOff>
      <xdr:row>37</xdr:row>
      <xdr:rowOff>141681</xdr:rowOff>
    </xdr:to>
    <xdr:cxnSp macro="">
      <xdr:nvCxnSpPr>
        <xdr:cNvPr id="297" name="直線コネクタ 296"/>
        <xdr:cNvCxnSpPr/>
      </xdr:nvCxnSpPr>
      <xdr:spPr>
        <a:xfrm>
          <a:off x="6972300" y="5814695"/>
          <a:ext cx="889000" cy="67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160490</xdr:rowOff>
    </xdr:from>
    <xdr:to>
      <xdr:col>11</xdr:col>
      <xdr:colOff>358775</xdr:colOff>
      <xdr:row>38</xdr:row>
      <xdr:rowOff>90640</xdr:rowOff>
    </xdr:to>
    <xdr:sp macro="" textlink="">
      <xdr:nvSpPr>
        <xdr:cNvPr id="298" name="フローチャート : 判断 297"/>
        <xdr:cNvSpPr/>
      </xdr:nvSpPr>
      <xdr:spPr>
        <a:xfrm>
          <a:off x="7810500" y="65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38</xdr:row>
      <xdr:rowOff>81767</xdr:rowOff>
    </xdr:from>
    <xdr:ext cx="469744" cy="259045"/>
    <xdr:sp macro="" textlink="">
      <xdr:nvSpPr>
        <xdr:cNvPr id="299" name="テキスト ボックス 298"/>
        <xdr:cNvSpPr txBox="1"/>
      </xdr:nvSpPr>
      <xdr:spPr>
        <a:xfrm>
          <a:off x="7626427" y="6596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56934</xdr:rowOff>
    </xdr:from>
    <xdr:to>
      <xdr:col>10</xdr:col>
      <xdr:colOff>155575</xdr:colOff>
      <xdr:row>37</xdr:row>
      <xdr:rowOff>158534</xdr:rowOff>
    </xdr:to>
    <xdr:sp macro="" textlink="">
      <xdr:nvSpPr>
        <xdr:cNvPr id="300" name="フローチャート : 判断 299"/>
        <xdr:cNvSpPr/>
      </xdr:nvSpPr>
      <xdr:spPr>
        <a:xfrm>
          <a:off x="6921500" y="640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149661</xdr:rowOff>
    </xdr:from>
    <xdr:ext cx="469744" cy="259045"/>
    <xdr:sp macro="" textlink="">
      <xdr:nvSpPr>
        <xdr:cNvPr id="301" name="テキスト ボックス 300"/>
        <xdr:cNvSpPr txBox="1"/>
      </xdr:nvSpPr>
      <xdr:spPr>
        <a:xfrm>
          <a:off x="6737427" y="649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7" name="円/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6490</xdr:rowOff>
    </xdr:from>
    <xdr:to>
      <xdr:col>14</xdr:col>
      <xdr:colOff>79375</xdr:colOff>
      <xdr:row>38</xdr:row>
      <xdr:rowOff>108090</xdr:rowOff>
    </xdr:to>
    <xdr:sp macro="" textlink="">
      <xdr:nvSpPr>
        <xdr:cNvPr id="309" name="円/楕円 308"/>
        <xdr:cNvSpPr/>
      </xdr:nvSpPr>
      <xdr:spPr>
        <a:xfrm>
          <a:off x="9588500" y="65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124617</xdr:rowOff>
    </xdr:from>
    <xdr:ext cx="469744" cy="259045"/>
    <xdr:sp macro="" textlink="">
      <xdr:nvSpPr>
        <xdr:cNvPr id="310" name="テキスト ボックス 309"/>
        <xdr:cNvSpPr txBox="1"/>
      </xdr:nvSpPr>
      <xdr:spPr>
        <a:xfrm>
          <a:off x="9404427" y="6296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4,163</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116904</xdr:rowOff>
    </xdr:from>
    <xdr:to>
      <xdr:col>12</xdr:col>
      <xdr:colOff>561975</xdr:colOff>
      <xdr:row>39</xdr:row>
      <xdr:rowOff>47054</xdr:rowOff>
    </xdr:to>
    <xdr:sp macro="" textlink="">
      <xdr:nvSpPr>
        <xdr:cNvPr id="311" name="円/楕円 310"/>
        <xdr:cNvSpPr/>
      </xdr:nvSpPr>
      <xdr:spPr>
        <a:xfrm>
          <a:off x="8699500" y="66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39</xdr:row>
      <xdr:rowOff>38181</xdr:rowOff>
    </xdr:from>
    <xdr:ext cx="469744" cy="259045"/>
    <xdr:sp macro="" textlink="">
      <xdr:nvSpPr>
        <xdr:cNvPr id="312" name="テキスト ボックス 311"/>
        <xdr:cNvSpPr txBox="1"/>
      </xdr:nvSpPr>
      <xdr:spPr>
        <a:xfrm>
          <a:off x="8515427" y="672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90881</xdr:rowOff>
    </xdr:from>
    <xdr:to>
      <xdr:col>11</xdr:col>
      <xdr:colOff>358775</xdr:colOff>
      <xdr:row>38</xdr:row>
      <xdr:rowOff>21031</xdr:rowOff>
    </xdr:to>
    <xdr:sp macro="" textlink="">
      <xdr:nvSpPr>
        <xdr:cNvPr id="313" name="円/楕円 312"/>
        <xdr:cNvSpPr/>
      </xdr:nvSpPr>
      <xdr:spPr>
        <a:xfrm>
          <a:off x="7810500" y="6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37558</xdr:rowOff>
    </xdr:from>
    <xdr:ext cx="469744" cy="259045"/>
    <xdr:sp macro="" textlink="">
      <xdr:nvSpPr>
        <xdr:cNvPr id="314" name="テキスト ボックス 313"/>
        <xdr:cNvSpPr txBox="1"/>
      </xdr:nvSpPr>
      <xdr:spPr>
        <a:xfrm>
          <a:off x="7626427" y="620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6,448</a:t>
          </a:r>
          <a:endParaRPr kumimoji="1" lang="ja-JP" altLang="en-US" sz="1000" b="1">
            <a:solidFill>
              <a:srgbClr val="FF0000"/>
            </a:solidFill>
            <a:latin typeface="ＭＳ Ｐゴシック"/>
          </a:endParaRPr>
        </a:p>
      </xdr:txBody>
    </xdr:sp>
    <xdr:clientData/>
  </xdr:oneCellAnchor>
  <xdr:twoCellAnchor>
    <xdr:from>
      <xdr:col>10</xdr:col>
      <xdr:colOff>53975</xdr:colOff>
      <xdr:row>33</xdr:row>
      <xdr:rowOff>106045</xdr:rowOff>
    </xdr:from>
    <xdr:to>
      <xdr:col>10</xdr:col>
      <xdr:colOff>155575</xdr:colOff>
      <xdr:row>34</xdr:row>
      <xdr:rowOff>36195</xdr:rowOff>
    </xdr:to>
    <xdr:sp macro="" textlink="">
      <xdr:nvSpPr>
        <xdr:cNvPr id="315" name="円/楕円 314"/>
        <xdr:cNvSpPr/>
      </xdr:nvSpPr>
      <xdr:spPr>
        <a:xfrm>
          <a:off x="6921500" y="576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32</xdr:row>
      <xdr:rowOff>52722</xdr:rowOff>
    </xdr:from>
    <xdr:ext cx="534377" cy="259045"/>
    <xdr:sp macro="" textlink="">
      <xdr:nvSpPr>
        <xdr:cNvPr id="316" name="テキスト ボックス 315"/>
        <xdr:cNvSpPr txBox="1"/>
      </xdr:nvSpPr>
      <xdr:spPr>
        <a:xfrm>
          <a:off x="6705111" y="553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24,050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38" name="直線コネクタ 337"/>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39"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0" name="直線コネクタ 339"/>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1"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2" name="直線コネクタ 341"/>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70048</xdr:rowOff>
    </xdr:from>
    <xdr:to>
      <xdr:col>15</xdr:col>
      <xdr:colOff>180975</xdr:colOff>
      <xdr:row>58</xdr:row>
      <xdr:rowOff>70969</xdr:rowOff>
    </xdr:to>
    <xdr:cxnSp macro="">
      <xdr:nvCxnSpPr>
        <xdr:cNvPr id="343" name="直線コネクタ 342"/>
        <xdr:cNvCxnSpPr/>
      </xdr:nvCxnSpPr>
      <xdr:spPr>
        <a:xfrm flipV="1">
          <a:off x="9639300" y="10014148"/>
          <a:ext cx="8382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21320</xdr:rowOff>
    </xdr:from>
    <xdr:ext cx="534377" cy="259045"/>
    <xdr:sp macro="" textlink="">
      <xdr:nvSpPr>
        <xdr:cNvPr id="344" name="農林水産業費平均値テキスト"/>
        <xdr:cNvSpPr txBox="1"/>
      </xdr:nvSpPr>
      <xdr:spPr>
        <a:xfrm>
          <a:off x="10528300" y="9793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5" name="フローチャート : 判断 344"/>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13780</xdr:rowOff>
    </xdr:from>
    <xdr:to>
      <xdr:col>14</xdr:col>
      <xdr:colOff>28575</xdr:colOff>
      <xdr:row>58</xdr:row>
      <xdr:rowOff>70969</xdr:rowOff>
    </xdr:to>
    <xdr:cxnSp macro="">
      <xdr:nvCxnSpPr>
        <xdr:cNvPr id="346" name="直線コネクタ 345"/>
        <xdr:cNvCxnSpPr/>
      </xdr:nvCxnSpPr>
      <xdr:spPr>
        <a:xfrm>
          <a:off x="8750300" y="9957880"/>
          <a:ext cx="889000" cy="57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167994</xdr:rowOff>
    </xdr:from>
    <xdr:to>
      <xdr:col>14</xdr:col>
      <xdr:colOff>79375</xdr:colOff>
      <xdr:row>58</xdr:row>
      <xdr:rowOff>98144</xdr:rowOff>
    </xdr:to>
    <xdr:sp macro="" textlink="">
      <xdr:nvSpPr>
        <xdr:cNvPr id="347" name="フローチャート : 判断 346"/>
        <xdr:cNvSpPr/>
      </xdr:nvSpPr>
      <xdr:spPr>
        <a:xfrm>
          <a:off x="9588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114671</xdr:rowOff>
    </xdr:from>
    <xdr:ext cx="599010" cy="259045"/>
    <xdr:sp macro="" textlink="">
      <xdr:nvSpPr>
        <xdr:cNvPr id="348" name="テキスト ボックス 347"/>
        <xdr:cNvSpPr txBox="1"/>
      </xdr:nvSpPr>
      <xdr:spPr>
        <a:xfrm>
          <a:off x="9339794"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13780</xdr:rowOff>
    </xdr:from>
    <xdr:to>
      <xdr:col>12</xdr:col>
      <xdr:colOff>511175</xdr:colOff>
      <xdr:row>58</xdr:row>
      <xdr:rowOff>70910</xdr:rowOff>
    </xdr:to>
    <xdr:cxnSp macro="">
      <xdr:nvCxnSpPr>
        <xdr:cNvPr id="349" name="直線コネクタ 348"/>
        <xdr:cNvCxnSpPr/>
      </xdr:nvCxnSpPr>
      <xdr:spPr>
        <a:xfrm flipV="1">
          <a:off x="7861300" y="9957880"/>
          <a:ext cx="889000" cy="5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1848</xdr:rowOff>
    </xdr:from>
    <xdr:to>
      <xdr:col>12</xdr:col>
      <xdr:colOff>561975</xdr:colOff>
      <xdr:row>58</xdr:row>
      <xdr:rowOff>103448</xdr:rowOff>
    </xdr:to>
    <xdr:sp macro="" textlink="">
      <xdr:nvSpPr>
        <xdr:cNvPr id="350" name="フローチャート : 判断 349"/>
        <xdr:cNvSpPr/>
      </xdr:nvSpPr>
      <xdr:spPr>
        <a:xfrm>
          <a:off x="8699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94575</xdr:rowOff>
    </xdr:from>
    <xdr:ext cx="534377" cy="259045"/>
    <xdr:sp macro="" textlink="">
      <xdr:nvSpPr>
        <xdr:cNvPr id="351" name="テキスト ボックス 350"/>
        <xdr:cNvSpPr txBox="1"/>
      </xdr:nvSpPr>
      <xdr:spPr>
        <a:xfrm>
          <a:off x="8483111" y="1003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70910</xdr:rowOff>
    </xdr:from>
    <xdr:to>
      <xdr:col>11</xdr:col>
      <xdr:colOff>307975</xdr:colOff>
      <xdr:row>58</xdr:row>
      <xdr:rowOff>108762</xdr:rowOff>
    </xdr:to>
    <xdr:cxnSp macro="">
      <xdr:nvCxnSpPr>
        <xdr:cNvPr id="352" name="直線コネクタ 351"/>
        <xdr:cNvCxnSpPr/>
      </xdr:nvCxnSpPr>
      <xdr:spPr>
        <a:xfrm flipV="1">
          <a:off x="6972300" y="10015010"/>
          <a:ext cx="889000" cy="3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13391</xdr:rowOff>
    </xdr:from>
    <xdr:to>
      <xdr:col>11</xdr:col>
      <xdr:colOff>358775</xdr:colOff>
      <xdr:row>58</xdr:row>
      <xdr:rowOff>114991</xdr:rowOff>
    </xdr:to>
    <xdr:sp macro="" textlink="">
      <xdr:nvSpPr>
        <xdr:cNvPr id="353" name="フローチャート : 判断 352"/>
        <xdr:cNvSpPr/>
      </xdr:nvSpPr>
      <xdr:spPr>
        <a:xfrm>
          <a:off x="7810500" y="995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131518</xdr:rowOff>
    </xdr:from>
    <xdr:ext cx="534377" cy="259045"/>
    <xdr:sp macro="" textlink="">
      <xdr:nvSpPr>
        <xdr:cNvPr id="354" name="テキスト ボックス 353"/>
        <xdr:cNvSpPr txBox="1"/>
      </xdr:nvSpPr>
      <xdr:spPr>
        <a:xfrm>
          <a:off x="7594111" y="973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15828</xdr:rowOff>
    </xdr:from>
    <xdr:to>
      <xdr:col>10</xdr:col>
      <xdr:colOff>155575</xdr:colOff>
      <xdr:row>58</xdr:row>
      <xdr:rowOff>117428</xdr:rowOff>
    </xdr:to>
    <xdr:sp macro="" textlink="">
      <xdr:nvSpPr>
        <xdr:cNvPr id="355" name="フローチャート : 判断 354"/>
        <xdr:cNvSpPr/>
      </xdr:nvSpPr>
      <xdr:spPr>
        <a:xfrm>
          <a:off x="6921500" y="9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133955</xdr:rowOff>
    </xdr:from>
    <xdr:ext cx="534377" cy="259045"/>
    <xdr:sp macro="" textlink="">
      <xdr:nvSpPr>
        <xdr:cNvPr id="356" name="テキスト ボックス 355"/>
        <xdr:cNvSpPr txBox="1"/>
      </xdr:nvSpPr>
      <xdr:spPr>
        <a:xfrm>
          <a:off x="6705111" y="973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19248</xdr:rowOff>
    </xdr:from>
    <xdr:to>
      <xdr:col>15</xdr:col>
      <xdr:colOff>231775</xdr:colOff>
      <xdr:row>58</xdr:row>
      <xdr:rowOff>120848</xdr:rowOff>
    </xdr:to>
    <xdr:sp macro="" textlink="">
      <xdr:nvSpPr>
        <xdr:cNvPr id="362" name="円/楕円 361"/>
        <xdr:cNvSpPr/>
      </xdr:nvSpPr>
      <xdr:spPr>
        <a:xfrm>
          <a:off x="10426700" y="996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148321</xdr:rowOff>
    </xdr:from>
    <xdr:ext cx="534377" cy="259045"/>
    <xdr:sp macro="" textlink="">
      <xdr:nvSpPr>
        <xdr:cNvPr id="363" name="農林水産業費該当値テキスト"/>
        <xdr:cNvSpPr txBox="1"/>
      </xdr:nvSpPr>
      <xdr:spPr>
        <a:xfrm>
          <a:off x="10528300" y="992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76,173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20169</xdr:rowOff>
    </xdr:from>
    <xdr:to>
      <xdr:col>14</xdr:col>
      <xdr:colOff>79375</xdr:colOff>
      <xdr:row>58</xdr:row>
      <xdr:rowOff>121769</xdr:rowOff>
    </xdr:to>
    <xdr:sp macro="" textlink="">
      <xdr:nvSpPr>
        <xdr:cNvPr id="364" name="円/楕円 363"/>
        <xdr:cNvSpPr/>
      </xdr:nvSpPr>
      <xdr:spPr>
        <a:xfrm>
          <a:off x="9588500" y="9964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112896</xdr:rowOff>
    </xdr:from>
    <xdr:ext cx="534377" cy="259045"/>
    <xdr:sp macro="" textlink="">
      <xdr:nvSpPr>
        <xdr:cNvPr id="365" name="テキスト ボックス 364"/>
        <xdr:cNvSpPr txBox="1"/>
      </xdr:nvSpPr>
      <xdr:spPr>
        <a:xfrm>
          <a:off x="9372111" y="1005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75,166</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134430</xdr:rowOff>
    </xdr:from>
    <xdr:to>
      <xdr:col>12</xdr:col>
      <xdr:colOff>561975</xdr:colOff>
      <xdr:row>58</xdr:row>
      <xdr:rowOff>64580</xdr:rowOff>
    </xdr:to>
    <xdr:sp macro="" textlink="">
      <xdr:nvSpPr>
        <xdr:cNvPr id="366" name="円/楕円 365"/>
        <xdr:cNvSpPr/>
      </xdr:nvSpPr>
      <xdr:spPr>
        <a:xfrm>
          <a:off x="8699500" y="990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81107</xdr:rowOff>
    </xdr:from>
    <xdr:ext cx="599010" cy="259045"/>
    <xdr:sp macro="" textlink="">
      <xdr:nvSpPr>
        <xdr:cNvPr id="367" name="テキスト ボックス 366"/>
        <xdr:cNvSpPr txBox="1"/>
      </xdr:nvSpPr>
      <xdr:spPr>
        <a:xfrm>
          <a:off x="8450794" y="9682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137,708</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20110</xdr:rowOff>
    </xdr:from>
    <xdr:to>
      <xdr:col>11</xdr:col>
      <xdr:colOff>358775</xdr:colOff>
      <xdr:row>58</xdr:row>
      <xdr:rowOff>121710</xdr:rowOff>
    </xdr:to>
    <xdr:sp macro="" textlink="">
      <xdr:nvSpPr>
        <xdr:cNvPr id="368" name="円/楕円 367"/>
        <xdr:cNvSpPr/>
      </xdr:nvSpPr>
      <xdr:spPr>
        <a:xfrm>
          <a:off x="7810500" y="996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112837</xdr:rowOff>
    </xdr:from>
    <xdr:ext cx="534377" cy="259045"/>
    <xdr:sp macro="" textlink="">
      <xdr:nvSpPr>
        <xdr:cNvPr id="369" name="テキスト ボックス 368"/>
        <xdr:cNvSpPr txBox="1"/>
      </xdr:nvSpPr>
      <xdr:spPr>
        <a:xfrm>
          <a:off x="7594111" y="10056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75,229</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57962</xdr:rowOff>
    </xdr:from>
    <xdr:to>
      <xdr:col>10</xdr:col>
      <xdr:colOff>155575</xdr:colOff>
      <xdr:row>58</xdr:row>
      <xdr:rowOff>159562</xdr:rowOff>
    </xdr:to>
    <xdr:sp macro="" textlink="">
      <xdr:nvSpPr>
        <xdr:cNvPr id="370" name="円/楕円 369"/>
        <xdr:cNvSpPr/>
      </xdr:nvSpPr>
      <xdr:spPr>
        <a:xfrm>
          <a:off x="6921500" y="1000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150689</xdr:rowOff>
    </xdr:from>
    <xdr:ext cx="534377" cy="259045"/>
    <xdr:sp macro="" textlink="">
      <xdr:nvSpPr>
        <xdr:cNvPr id="371" name="テキスト ボックス 370"/>
        <xdr:cNvSpPr txBox="1"/>
      </xdr:nvSpPr>
      <xdr:spPr>
        <a:xfrm>
          <a:off x="6705111" y="10094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75</xdr:row>
      <xdr:rowOff>54627</xdr:rowOff>
    </xdr:from>
    <xdr:ext cx="595419" cy="259045"/>
    <xdr:sp macro="" textlink="">
      <xdr:nvSpPr>
        <xdr:cNvPr id="385" name="テキスト ボックス 384"/>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72</xdr:row>
      <xdr:rowOff>111777</xdr:rowOff>
    </xdr:from>
    <xdr:ext cx="595419" cy="259045"/>
    <xdr:sp macro="" textlink="">
      <xdr:nvSpPr>
        <xdr:cNvPr id="387" name="テキスト ボックス 386"/>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168927</xdr:rowOff>
    </xdr:from>
    <xdr:ext cx="595419" cy="259045"/>
    <xdr:sp macro="" textlink="">
      <xdr:nvSpPr>
        <xdr:cNvPr id="389" name="テキスト ボックス 388"/>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72</xdr:row>
      <xdr:rowOff>78650</xdr:rowOff>
    </xdr:from>
    <xdr:to>
      <xdr:col>15</xdr:col>
      <xdr:colOff>180340</xdr:colOff>
      <xdr:row>78</xdr:row>
      <xdr:rowOff>137523</xdr:rowOff>
    </xdr:to>
    <xdr:cxnSp macro="">
      <xdr:nvCxnSpPr>
        <xdr:cNvPr id="393" name="直線コネクタ 392"/>
        <xdr:cNvCxnSpPr/>
      </xdr:nvCxnSpPr>
      <xdr:spPr>
        <a:xfrm flipV="1">
          <a:off x="10475595" y="12423050"/>
          <a:ext cx="1270" cy="1087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141350</xdr:rowOff>
    </xdr:from>
    <xdr:ext cx="378565" cy="259045"/>
    <xdr:sp macro="" textlink="">
      <xdr:nvSpPr>
        <xdr:cNvPr id="394" name="商工費最小値テキスト"/>
        <xdr:cNvSpPr txBox="1"/>
      </xdr:nvSpPr>
      <xdr:spPr>
        <a:xfrm>
          <a:off x="10528300" y="135144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78</xdr:row>
      <xdr:rowOff>137523</xdr:rowOff>
    </xdr:from>
    <xdr:to>
      <xdr:col>15</xdr:col>
      <xdr:colOff>269875</xdr:colOff>
      <xdr:row>78</xdr:row>
      <xdr:rowOff>137523</xdr:rowOff>
    </xdr:to>
    <xdr:cxnSp macro="">
      <xdr:nvCxnSpPr>
        <xdr:cNvPr id="395" name="直線コネクタ 394"/>
        <xdr:cNvCxnSpPr/>
      </xdr:nvCxnSpPr>
      <xdr:spPr>
        <a:xfrm>
          <a:off x="10388600" y="13510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71</xdr:row>
      <xdr:rowOff>25327</xdr:rowOff>
    </xdr:from>
    <xdr:ext cx="599010" cy="259045"/>
    <xdr:sp macro="" textlink="">
      <xdr:nvSpPr>
        <xdr:cNvPr id="396" name="商工費最大値テキスト"/>
        <xdr:cNvSpPr txBox="1"/>
      </xdr:nvSpPr>
      <xdr:spPr>
        <a:xfrm>
          <a:off x="10528300" y="12198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72</xdr:row>
      <xdr:rowOff>78650</xdr:rowOff>
    </xdr:from>
    <xdr:to>
      <xdr:col>15</xdr:col>
      <xdr:colOff>269875</xdr:colOff>
      <xdr:row>72</xdr:row>
      <xdr:rowOff>78650</xdr:rowOff>
    </xdr:to>
    <xdr:cxnSp macro="">
      <xdr:nvCxnSpPr>
        <xdr:cNvPr id="397" name="直線コネクタ 396"/>
        <xdr:cNvCxnSpPr/>
      </xdr:nvCxnSpPr>
      <xdr:spPr>
        <a:xfrm>
          <a:off x="10388600" y="1242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71</xdr:row>
      <xdr:rowOff>157465</xdr:rowOff>
    </xdr:from>
    <xdr:to>
      <xdr:col>15</xdr:col>
      <xdr:colOff>180975</xdr:colOff>
      <xdr:row>72</xdr:row>
      <xdr:rowOff>78650</xdr:rowOff>
    </xdr:to>
    <xdr:cxnSp macro="">
      <xdr:nvCxnSpPr>
        <xdr:cNvPr id="398" name="直線コネクタ 397"/>
        <xdr:cNvCxnSpPr/>
      </xdr:nvCxnSpPr>
      <xdr:spPr>
        <a:xfrm>
          <a:off x="9639300" y="12330415"/>
          <a:ext cx="838200" cy="92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104123</xdr:rowOff>
    </xdr:from>
    <xdr:ext cx="534377" cy="259045"/>
    <xdr:sp macro="" textlink="">
      <xdr:nvSpPr>
        <xdr:cNvPr id="399" name="商工費平均値テキスト"/>
        <xdr:cNvSpPr txBox="1"/>
      </xdr:nvSpPr>
      <xdr:spPr>
        <a:xfrm>
          <a:off x="10528300" y="13305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125696</xdr:rowOff>
    </xdr:from>
    <xdr:to>
      <xdr:col>15</xdr:col>
      <xdr:colOff>231775</xdr:colOff>
      <xdr:row>78</xdr:row>
      <xdr:rowOff>55846</xdr:rowOff>
    </xdr:to>
    <xdr:sp macro="" textlink="">
      <xdr:nvSpPr>
        <xdr:cNvPr id="400" name="フローチャート : 判断 399"/>
        <xdr:cNvSpPr/>
      </xdr:nvSpPr>
      <xdr:spPr>
        <a:xfrm>
          <a:off x="104267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71</xdr:row>
      <xdr:rowOff>157465</xdr:rowOff>
    </xdr:from>
    <xdr:to>
      <xdr:col>14</xdr:col>
      <xdr:colOff>28575</xdr:colOff>
      <xdr:row>73</xdr:row>
      <xdr:rowOff>27633</xdr:rowOff>
    </xdr:to>
    <xdr:cxnSp macro="">
      <xdr:nvCxnSpPr>
        <xdr:cNvPr id="401" name="直線コネクタ 400"/>
        <xdr:cNvCxnSpPr/>
      </xdr:nvCxnSpPr>
      <xdr:spPr>
        <a:xfrm flipV="1">
          <a:off x="8750300" y="12330415"/>
          <a:ext cx="889000" cy="2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133240</xdr:rowOff>
    </xdr:from>
    <xdr:to>
      <xdr:col>14</xdr:col>
      <xdr:colOff>79375</xdr:colOff>
      <xdr:row>78</xdr:row>
      <xdr:rowOff>63390</xdr:rowOff>
    </xdr:to>
    <xdr:sp macro="" textlink="">
      <xdr:nvSpPr>
        <xdr:cNvPr id="402" name="フローチャート : 判断 401"/>
        <xdr:cNvSpPr/>
      </xdr:nvSpPr>
      <xdr:spPr>
        <a:xfrm>
          <a:off x="9588500" y="1333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54517</xdr:rowOff>
    </xdr:from>
    <xdr:ext cx="534377" cy="259045"/>
    <xdr:sp macro="" textlink="">
      <xdr:nvSpPr>
        <xdr:cNvPr id="403" name="テキスト ボックス 402"/>
        <xdr:cNvSpPr txBox="1"/>
      </xdr:nvSpPr>
      <xdr:spPr>
        <a:xfrm>
          <a:off x="9372111" y="13427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71</xdr:row>
      <xdr:rowOff>147564</xdr:rowOff>
    </xdr:from>
    <xdr:to>
      <xdr:col>12</xdr:col>
      <xdr:colOff>511175</xdr:colOff>
      <xdr:row>73</xdr:row>
      <xdr:rowOff>27633</xdr:rowOff>
    </xdr:to>
    <xdr:cxnSp macro="">
      <xdr:nvCxnSpPr>
        <xdr:cNvPr id="404" name="直線コネクタ 403"/>
        <xdr:cNvCxnSpPr/>
      </xdr:nvCxnSpPr>
      <xdr:spPr>
        <a:xfrm>
          <a:off x="7861300" y="12320514"/>
          <a:ext cx="889000" cy="222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139257</xdr:rowOff>
    </xdr:from>
    <xdr:to>
      <xdr:col>12</xdr:col>
      <xdr:colOff>561975</xdr:colOff>
      <xdr:row>78</xdr:row>
      <xdr:rowOff>69407</xdr:rowOff>
    </xdr:to>
    <xdr:sp macro="" textlink="">
      <xdr:nvSpPr>
        <xdr:cNvPr id="405" name="フローチャート : 判断 404"/>
        <xdr:cNvSpPr/>
      </xdr:nvSpPr>
      <xdr:spPr>
        <a:xfrm>
          <a:off x="8699500" y="13340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60534</xdr:rowOff>
    </xdr:from>
    <xdr:ext cx="534377" cy="259045"/>
    <xdr:sp macro="" textlink="">
      <xdr:nvSpPr>
        <xdr:cNvPr id="406" name="テキスト ボックス 405"/>
        <xdr:cNvSpPr txBox="1"/>
      </xdr:nvSpPr>
      <xdr:spPr>
        <a:xfrm>
          <a:off x="8483111" y="13433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71</xdr:row>
      <xdr:rowOff>147564</xdr:rowOff>
    </xdr:from>
    <xdr:to>
      <xdr:col>11</xdr:col>
      <xdr:colOff>307975</xdr:colOff>
      <xdr:row>72</xdr:row>
      <xdr:rowOff>131866</xdr:rowOff>
    </xdr:to>
    <xdr:cxnSp macro="">
      <xdr:nvCxnSpPr>
        <xdr:cNvPr id="407" name="直線コネクタ 406"/>
        <xdr:cNvCxnSpPr/>
      </xdr:nvCxnSpPr>
      <xdr:spPr>
        <a:xfrm flipV="1">
          <a:off x="6972300" y="12320514"/>
          <a:ext cx="889000" cy="155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152174</xdr:rowOff>
    </xdr:from>
    <xdr:to>
      <xdr:col>11</xdr:col>
      <xdr:colOff>358775</xdr:colOff>
      <xdr:row>78</xdr:row>
      <xdr:rowOff>82324</xdr:rowOff>
    </xdr:to>
    <xdr:sp macro="" textlink="">
      <xdr:nvSpPr>
        <xdr:cNvPr id="408" name="フローチャート : 判断 407"/>
        <xdr:cNvSpPr/>
      </xdr:nvSpPr>
      <xdr:spPr>
        <a:xfrm>
          <a:off x="7810500" y="13353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73451</xdr:rowOff>
    </xdr:from>
    <xdr:ext cx="534377" cy="259045"/>
    <xdr:sp macro="" textlink="">
      <xdr:nvSpPr>
        <xdr:cNvPr id="409" name="テキスト ボックス 408"/>
        <xdr:cNvSpPr txBox="1"/>
      </xdr:nvSpPr>
      <xdr:spPr>
        <a:xfrm>
          <a:off x="7594111" y="13446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155232</xdr:rowOff>
    </xdr:from>
    <xdr:to>
      <xdr:col>10</xdr:col>
      <xdr:colOff>155575</xdr:colOff>
      <xdr:row>78</xdr:row>
      <xdr:rowOff>85382</xdr:rowOff>
    </xdr:to>
    <xdr:sp macro="" textlink="">
      <xdr:nvSpPr>
        <xdr:cNvPr id="410" name="フローチャート : 判断 409"/>
        <xdr:cNvSpPr/>
      </xdr:nvSpPr>
      <xdr:spPr>
        <a:xfrm>
          <a:off x="6921500" y="1335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78</xdr:row>
      <xdr:rowOff>76509</xdr:rowOff>
    </xdr:from>
    <xdr:ext cx="534377" cy="259045"/>
    <xdr:sp macro="" textlink="">
      <xdr:nvSpPr>
        <xdr:cNvPr id="411" name="テキスト ボックス 410"/>
        <xdr:cNvSpPr txBox="1"/>
      </xdr:nvSpPr>
      <xdr:spPr>
        <a:xfrm>
          <a:off x="6705111" y="13449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72</xdr:row>
      <xdr:rowOff>27850</xdr:rowOff>
    </xdr:from>
    <xdr:to>
      <xdr:col>15</xdr:col>
      <xdr:colOff>231775</xdr:colOff>
      <xdr:row>72</xdr:row>
      <xdr:rowOff>129450</xdr:rowOff>
    </xdr:to>
    <xdr:sp macro="" textlink="">
      <xdr:nvSpPr>
        <xdr:cNvPr id="417" name="円/楕円 416"/>
        <xdr:cNvSpPr/>
      </xdr:nvSpPr>
      <xdr:spPr>
        <a:xfrm>
          <a:off x="10426700" y="1237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71</xdr:row>
      <xdr:rowOff>152327</xdr:rowOff>
    </xdr:from>
    <xdr:ext cx="599010" cy="259045"/>
    <xdr:sp macro="" textlink="">
      <xdr:nvSpPr>
        <xdr:cNvPr id="418" name="商工費該当値テキスト"/>
        <xdr:cNvSpPr txBox="1"/>
      </xdr:nvSpPr>
      <xdr:spPr>
        <a:xfrm>
          <a:off x="10528300" y="1232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476,706</a:t>
          </a:r>
          <a:endParaRPr kumimoji="1" lang="ja-JP" altLang="en-US" sz="1000" b="1">
            <a:solidFill>
              <a:srgbClr val="FF0000"/>
            </a:solidFill>
            <a:latin typeface="ＭＳ Ｐゴシック"/>
          </a:endParaRPr>
        </a:p>
      </xdr:txBody>
    </xdr:sp>
    <xdr:clientData/>
  </xdr:oneCellAnchor>
  <xdr:twoCellAnchor>
    <xdr:from>
      <xdr:col>13</xdr:col>
      <xdr:colOff>663575</xdr:colOff>
      <xdr:row>71</xdr:row>
      <xdr:rowOff>106665</xdr:rowOff>
    </xdr:from>
    <xdr:to>
      <xdr:col>14</xdr:col>
      <xdr:colOff>79375</xdr:colOff>
      <xdr:row>72</xdr:row>
      <xdr:rowOff>36815</xdr:rowOff>
    </xdr:to>
    <xdr:sp macro="" textlink="">
      <xdr:nvSpPr>
        <xdr:cNvPr id="419" name="円/楕円 418"/>
        <xdr:cNvSpPr/>
      </xdr:nvSpPr>
      <xdr:spPr>
        <a:xfrm>
          <a:off x="9588500" y="122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70</xdr:row>
      <xdr:rowOff>53342</xdr:rowOff>
    </xdr:from>
    <xdr:ext cx="599010" cy="259045"/>
    <xdr:sp macro="" textlink="">
      <xdr:nvSpPr>
        <xdr:cNvPr id="420" name="テキスト ボックス 419"/>
        <xdr:cNvSpPr txBox="1"/>
      </xdr:nvSpPr>
      <xdr:spPr>
        <a:xfrm>
          <a:off x="9339794" y="12054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517,229</a:t>
          </a:r>
          <a:endParaRPr kumimoji="1" lang="ja-JP" altLang="en-US" sz="1000" b="1">
            <a:solidFill>
              <a:srgbClr val="FF0000"/>
            </a:solidFill>
            <a:latin typeface="ＭＳ Ｐゴシック"/>
          </a:endParaRPr>
        </a:p>
      </xdr:txBody>
    </xdr:sp>
    <xdr:clientData/>
  </xdr:oneCellAnchor>
  <xdr:twoCellAnchor>
    <xdr:from>
      <xdr:col>12</xdr:col>
      <xdr:colOff>460375</xdr:colOff>
      <xdr:row>72</xdr:row>
      <xdr:rowOff>148283</xdr:rowOff>
    </xdr:from>
    <xdr:to>
      <xdr:col>12</xdr:col>
      <xdr:colOff>561975</xdr:colOff>
      <xdr:row>73</xdr:row>
      <xdr:rowOff>78433</xdr:rowOff>
    </xdr:to>
    <xdr:sp macro="" textlink="">
      <xdr:nvSpPr>
        <xdr:cNvPr id="421" name="円/楕円 420"/>
        <xdr:cNvSpPr/>
      </xdr:nvSpPr>
      <xdr:spPr>
        <a:xfrm>
          <a:off x="8699500" y="1249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71</xdr:row>
      <xdr:rowOff>94960</xdr:rowOff>
    </xdr:from>
    <xdr:ext cx="599010" cy="259045"/>
    <xdr:sp macro="" textlink="">
      <xdr:nvSpPr>
        <xdr:cNvPr id="422" name="テキスト ボックス 421"/>
        <xdr:cNvSpPr txBox="1"/>
      </xdr:nvSpPr>
      <xdr:spPr>
        <a:xfrm>
          <a:off x="8450794" y="1226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424,023</a:t>
          </a:r>
          <a:endParaRPr kumimoji="1" lang="ja-JP" altLang="en-US" sz="1000" b="1">
            <a:solidFill>
              <a:srgbClr val="FF0000"/>
            </a:solidFill>
            <a:latin typeface="ＭＳ Ｐゴシック"/>
          </a:endParaRPr>
        </a:p>
      </xdr:txBody>
    </xdr:sp>
    <xdr:clientData/>
  </xdr:oneCellAnchor>
  <xdr:twoCellAnchor>
    <xdr:from>
      <xdr:col>11</xdr:col>
      <xdr:colOff>257175</xdr:colOff>
      <xdr:row>71</xdr:row>
      <xdr:rowOff>96764</xdr:rowOff>
    </xdr:from>
    <xdr:to>
      <xdr:col>11</xdr:col>
      <xdr:colOff>358775</xdr:colOff>
      <xdr:row>72</xdr:row>
      <xdr:rowOff>26914</xdr:rowOff>
    </xdr:to>
    <xdr:sp macro="" textlink="">
      <xdr:nvSpPr>
        <xdr:cNvPr id="423" name="円/楕円 422"/>
        <xdr:cNvSpPr/>
      </xdr:nvSpPr>
      <xdr:spPr>
        <a:xfrm>
          <a:off x="7810500" y="1226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70</xdr:row>
      <xdr:rowOff>43441</xdr:rowOff>
    </xdr:from>
    <xdr:ext cx="599010" cy="259045"/>
    <xdr:sp macro="" textlink="">
      <xdr:nvSpPr>
        <xdr:cNvPr id="424" name="テキスト ボックス 423"/>
        <xdr:cNvSpPr txBox="1"/>
      </xdr:nvSpPr>
      <xdr:spPr>
        <a:xfrm>
          <a:off x="7561794" y="1204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521,560</a:t>
          </a:r>
          <a:endParaRPr kumimoji="1" lang="ja-JP" altLang="en-US" sz="1000" b="1">
            <a:solidFill>
              <a:srgbClr val="FF0000"/>
            </a:solidFill>
            <a:latin typeface="ＭＳ Ｐゴシック"/>
          </a:endParaRPr>
        </a:p>
      </xdr:txBody>
    </xdr:sp>
    <xdr:clientData/>
  </xdr:oneCellAnchor>
  <xdr:twoCellAnchor>
    <xdr:from>
      <xdr:col>10</xdr:col>
      <xdr:colOff>53975</xdr:colOff>
      <xdr:row>72</xdr:row>
      <xdr:rowOff>81066</xdr:rowOff>
    </xdr:from>
    <xdr:to>
      <xdr:col>10</xdr:col>
      <xdr:colOff>155575</xdr:colOff>
      <xdr:row>73</xdr:row>
      <xdr:rowOff>11216</xdr:rowOff>
    </xdr:to>
    <xdr:sp macro="" textlink="">
      <xdr:nvSpPr>
        <xdr:cNvPr id="425" name="円/楕円 424"/>
        <xdr:cNvSpPr/>
      </xdr:nvSpPr>
      <xdr:spPr>
        <a:xfrm>
          <a:off x="6921500" y="1242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71</xdr:row>
      <xdr:rowOff>27743</xdr:rowOff>
    </xdr:from>
    <xdr:ext cx="599010" cy="259045"/>
    <xdr:sp macro="" textlink="">
      <xdr:nvSpPr>
        <xdr:cNvPr id="426" name="テキスト ボックス 425"/>
        <xdr:cNvSpPr txBox="1"/>
      </xdr:nvSpPr>
      <xdr:spPr>
        <a:xfrm>
          <a:off x="6672794" y="1220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453,427</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7" name="直線コネクタ 43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8" name="テキスト ボックス 43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9" name="直線コネクタ 43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0" name="テキスト ボックス 439"/>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1" name="直線コネクタ 44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2" name="テキスト ボックス 441"/>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3" name="直線コネクタ 44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4" name="テキスト ボックス 443"/>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5" name="直線コネクタ 44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6" name="テキスト ボックス 445"/>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7" name="直線コネクタ 44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48" name="テキスト ボックス 44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0" name="テキスト ボックス 44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52" name="直線コネクタ 451"/>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53" name="土木費最小値テキスト"/>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54" name="直線コネクタ 453"/>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55" name="土木費最大値テキスト"/>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56" name="直線コネクタ 455"/>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95</xdr:row>
      <xdr:rowOff>49470</xdr:rowOff>
    </xdr:from>
    <xdr:to>
      <xdr:col>15</xdr:col>
      <xdr:colOff>180975</xdr:colOff>
      <xdr:row>98</xdr:row>
      <xdr:rowOff>18780</xdr:rowOff>
    </xdr:to>
    <xdr:cxnSp macro="">
      <xdr:nvCxnSpPr>
        <xdr:cNvPr id="457" name="直線コネクタ 456"/>
        <xdr:cNvCxnSpPr/>
      </xdr:nvCxnSpPr>
      <xdr:spPr>
        <a:xfrm>
          <a:off x="9639300" y="16337220"/>
          <a:ext cx="838200" cy="483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126134</xdr:rowOff>
    </xdr:from>
    <xdr:ext cx="599010" cy="259045"/>
    <xdr:sp macro="" textlink="">
      <xdr:nvSpPr>
        <xdr:cNvPr id="458" name="土木費平均値テキスト"/>
        <xdr:cNvSpPr txBox="1"/>
      </xdr:nvSpPr>
      <xdr:spPr>
        <a:xfrm>
          <a:off x="10528300" y="16756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59" name="フローチャート : 判断 458"/>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49470</xdr:rowOff>
    </xdr:from>
    <xdr:to>
      <xdr:col>14</xdr:col>
      <xdr:colOff>28575</xdr:colOff>
      <xdr:row>96</xdr:row>
      <xdr:rowOff>164116</xdr:rowOff>
    </xdr:to>
    <xdr:cxnSp macro="">
      <xdr:nvCxnSpPr>
        <xdr:cNvPr id="460" name="直線コネクタ 459"/>
        <xdr:cNvCxnSpPr/>
      </xdr:nvCxnSpPr>
      <xdr:spPr>
        <a:xfrm flipV="1">
          <a:off x="8750300" y="16337220"/>
          <a:ext cx="889000" cy="28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148022</xdr:rowOff>
    </xdr:from>
    <xdr:to>
      <xdr:col>14</xdr:col>
      <xdr:colOff>79375</xdr:colOff>
      <xdr:row>98</xdr:row>
      <xdr:rowOff>78172</xdr:rowOff>
    </xdr:to>
    <xdr:sp macro="" textlink="">
      <xdr:nvSpPr>
        <xdr:cNvPr id="461" name="フローチャート : 判断 460"/>
        <xdr:cNvSpPr/>
      </xdr:nvSpPr>
      <xdr:spPr>
        <a:xfrm>
          <a:off x="9588500" y="16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69299</xdr:rowOff>
    </xdr:from>
    <xdr:ext cx="599010" cy="259045"/>
    <xdr:sp macro="" textlink="">
      <xdr:nvSpPr>
        <xdr:cNvPr id="462" name="テキスト ボックス 461"/>
        <xdr:cNvSpPr txBox="1"/>
      </xdr:nvSpPr>
      <xdr:spPr>
        <a:xfrm>
          <a:off x="9339794" y="1687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121281</xdr:rowOff>
    </xdr:from>
    <xdr:to>
      <xdr:col>12</xdr:col>
      <xdr:colOff>511175</xdr:colOff>
      <xdr:row>96</xdr:row>
      <xdr:rowOff>164116</xdr:rowOff>
    </xdr:to>
    <xdr:cxnSp macro="">
      <xdr:nvCxnSpPr>
        <xdr:cNvPr id="463" name="直線コネクタ 462"/>
        <xdr:cNvCxnSpPr/>
      </xdr:nvCxnSpPr>
      <xdr:spPr>
        <a:xfrm>
          <a:off x="7861300" y="16580481"/>
          <a:ext cx="889000" cy="4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2467</xdr:rowOff>
    </xdr:from>
    <xdr:to>
      <xdr:col>12</xdr:col>
      <xdr:colOff>561975</xdr:colOff>
      <xdr:row>98</xdr:row>
      <xdr:rowOff>104067</xdr:rowOff>
    </xdr:to>
    <xdr:sp macro="" textlink="">
      <xdr:nvSpPr>
        <xdr:cNvPr id="464" name="フローチャート : 判断 463"/>
        <xdr:cNvSpPr/>
      </xdr:nvSpPr>
      <xdr:spPr>
        <a:xfrm>
          <a:off x="8699500" y="1680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95194</xdr:rowOff>
    </xdr:from>
    <xdr:ext cx="599010" cy="259045"/>
    <xdr:sp macro="" textlink="">
      <xdr:nvSpPr>
        <xdr:cNvPr id="465" name="テキスト ボックス 464"/>
        <xdr:cNvSpPr txBox="1"/>
      </xdr:nvSpPr>
      <xdr:spPr>
        <a:xfrm>
          <a:off x="8450794" y="1689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121281</xdr:rowOff>
    </xdr:from>
    <xdr:to>
      <xdr:col>11</xdr:col>
      <xdr:colOff>307975</xdr:colOff>
      <xdr:row>97</xdr:row>
      <xdr:rowOff>102394</xdr:rowOff>
    </xdr:to>
    <xdr:cxnSp macro="">
      <xdr:nvCxnSpPr>
        <xdr:cNvPr id="466" name="直線コネクタ 465"/>
        <xdr:cNvCxnSpPr/>
      </xdr:nvCxnSpPr>
      <xdr:spPr>
        <a:xfrm flipV="1">
          <a:off x="6972300" y="16580481"/>
          <a:ext cx="889000" cy="15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34604</xdr:rowOff>
    </xdr:from>
    <xdr:to>
      <xdr:col>11</xdr:col>
      <xdr:colOff>358775</xdr:colOff>
      <xdr:row>98</xdr:row>
      <xdr:rowOff>136204</xdr:rowOff>
    </xdr:to>
    <xdr:sp macro="" textlink="">
      <xdr:nvSpPr>
        <xdr:cNvPr id="467" name="フローチャート : 判断 466"/>
        <xdr:cNvSpPr/>
      </xdr:nvSpPr>
      <xdr:spPr>
        <a:xfrm>
          <a:off x="7810500" y="168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127331</xdr:rowOff>
    </xdr:from>
    <xdr:ext cx="599010" cy="259045"/>
    <xdr:sp macro="" textlink="">
      <xdr:nvSpPr>
        <xdr:cNvPr id="468" name="テキスト ボックス 467"/>
        <xdr:cNvSpPr txBox="1"/>
      </xdr:nvSpPr>
      <xdr:spPr>
        <a:xfrm>
          <a:off x="7561794" y="16929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39036</xdr:rowOff>
    </xdr:from>
    <xdr:to>
      <xdr:col>10</xdr:col>
      <xdr:colOff>155575</xdr:colOff>
      <xdr:row>98</xdr:row>
      <xdr:rowOff>140636</xdr:rowOff>
    </xdr:to>
    <xdr:sp macro="" textlink="">
      <xdr:nvSpPr>
        <xdr:cNvPr id="469" name="フローチャート : 判断 468"/>
        <xdr:cNvSpPr/>
      </xdr:nvSpPr>
      <xdr:spPr>
        <a:xfrm>
          <a:off x="6921500" y="168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131763</xdr:rowOff>
    </xdr:from>
    <xdr:ext cx="599010" cy="259045"/>
    <xdr:sp macro="" textlink="">
      <xdr:nvSpPr>
        <xdr:cNvPr id="470" name="テキスト ボックス 469"/>
        <xdr:cNvSpPr txBox="1"/>
      </xdr:nvSpPr>
      <xdr:spPr>
        <a:xfrm>
          <a:off x="6672794" y="1693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139430</xdr:rowOff>
    </xdr:from>
    <xdr:to>
      <xdr:col>15</xdr:col>
      <xdr:colOff>231775</xdr:colOff>
      <xdr:row>98</xdr:row>
      <xdr:rowOff>69580</xdr:rowOff>
    </xdr:to>
    <xdr:sp macro="" textlink="">
      <xdr:nvSpPr>
        <xdr:cNvPr id="476" name="円/楕円 475"/>
        <xdr:cNvSpPr/>
      </xdr:nvSpPr>
      <xdr:spPr>
        <a:xfrm>
          <a:off x="10426700" y="1677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162307</xdr:rowOff>
    </xdr:from>
    <xdr:ext cx="599010" cy="259045"/>
    <xdr:sp macro="" textlink="">
      <xdr:nvSpPr>
        <xdr:cNvPr id="477" name="土木費該当値テキスト"/>
        <xdr:cNvSpPr txBox="1"/>
      </xdr:nvSpPr>
      <xdr:spPr>
        <a:xfrm>
          <a:off x="10528300" y="1662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154,054</a:t>
          </a:r>
          <a:endParaRPr kumimoji="1" lang="ja-JP" altLang="en-US" sz="1000" b="1">
            <a:solidFill>
              <a:srgbClr val="FF0000"/>
            </a:solidFill>
            <a:latin typeface="ＭＳ Ｐゴシック"/>
          </a:endParaRPr>
        </a:p>
      </xdr:txBody>
    </xdr:sp>
    <xdr:clientData/>
  </xdr:oneCellAnchor>
  <xdr:twoCellAnchor>
    <xdr:from>
      <xdr:col>13</xdr:col>
      <xdr:colOff>663575</xdr:colOff>
      <xdr:row>94</xdr:row>
      <xdr:rowOff>170120</xdr:rowOff>
    </xdr:from>
    <xdr:to>
      <xdr:col>14</xdr:col>
      <xdr:colOff>79375</xdr:colOff>
      <xdr:row>95</xdr:row>
      <xdr:rowOff>100270</xdr:rowOff>
    </xdr:to>
    <xdr:sp macro="" textlink="">
      <xdr:nvSpPr>
        <xdr:cNvPr id="478" name="円/楕円 477"/>
        <xdr:cNvSpPr/>
      </xdr:nvSpPr>
      <xdr:spPr>
        <a:xfrm>
          <a:off x="9588500" y="162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93</xdr:row>
      <xdr:rowOff>116797</xdr:rowOff>
    </xdr:from>
    <xdr:ext cx="599010" cy="259045"/>
    <xdr:sp macro="" textlink="">
      <xdr:nvSpPr>
        <xdr:cNvPr id="479" name="テキスト ボックス 478"/>
        <xdr:cNvSpPr txBox="1"/>
      </xdr:nvSpPr>
      <xdr:spPr>
        <a:xfrm>
          <a:off x="9339794" y="160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450,259</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113316</xdr:rowOff>
    </xdr:from>
    <xdr:to>
      <xdr:col>12</xdr:col>
      <xdr:colOff>561975</xdr:colOff>
      <xdr:row>97</xdr:row>
      <xdr:rowOff>43466</xdr:rowOff>
    </xdr:to>
    <xdr:sp macro="" textlink="">
      <xdr:nvSpPr>
        <xdr:cNvPr id="480" name="円/楕円 479"/>
        <xdr:cNvSpPr/>
      </xdr:nvSpPr>
      <xdr:spPr>
        <a:xfrm>
          <a:off x="8699500" y="1657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59993</xdr:rowOff>
    </xdr:from>
    <xdr:ext cx="599010" cy="259045"/>
    <xdr:sp macro="" textlink="">
      <xdr:nvSpPr>
        <xdr:cNvPr id="481" name="テキスト ボックス 480"/>
        <xdr:cNvSpPr txBox="1"/>
      </xdr:nvSpPr>
      <xdr:spPr>
        <a:xfrm>
          <a:off x="8450794" y="16347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275,047</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70481</xdr:rowOff>
    </xdr:from>
    <xdr:to>
      <xdr:col>11</xdr:col>
      <xdr:colOff>358775</xdr:colOff>
      <xdr:row>97</xdr:row>
      <xdr:rowOff>631</xdr:rowOff>
    </xdr:to>
    <xdr:sp macro="" textlink="">
      <xdr:nvSpPr>
        <xdr:cNvPr id="482" name="円/楕円 481"/>
        <xdr:cNvSpPr/>
      </xdr:nvSpPr>
      <xdr:spPr>
        <a:xfrm>
          <a:off x="7810500" y="16529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95</xdr:row>
      <xdr:rowOff>17158</xdr:rowOff>
    </xdr:from>
    <xdr:ext cx="599010" cy="259045"/>
    <xdr:sp macro="" textlink="">
      <xdr:nvSpPr>
        <xdr:cNvPr id="483" name="テキスト ボックス 482"/>
        <xdr:cNvSpPr txBox="1"/>
      </xdr:nvSpPr>
      <xdr:spPr>
        <a:xfrm>
          <a:off x="7561794" y="16304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301,280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51594</xdr:rowOff>
    </xdr:from>
    <xdr:to>
      <xdr:col>10</xdr:col>
      <xdr:colOff>155575</xdr:colOff>
      <xdr:row>97</xdr:row>
      <xdr:rowOff>153194</xdr:rowOff>
    </xdr:to>
    <xdr:sp macro="" textlink="">
      <xdr:nvSpPr>
        <xdr:cNvPr id="484" name="円/楕円 483"/>
        <xdr:cNvSpPr/>
      </xdr:nvSpPr>
      <xdr:spPr>
        <a:xfrm>
          <a:off x="6921500" y="166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95</xdr:row>
      <xdr:rowOff>169721</xdr:rowOff>
    </xdr:from>
    <xdr:ext cx="599010" cy="259045"/>
    <xdr:sp macro="" textlink="">
      <xdr:nvSpPr>
        <xdr:cNvPr id="485" name="テキスト ボックス 484"/>
        <xdr:cNvSpPr txBox="1"/>
      </xdr:nvSpPr>
      <xdr:spPr>
        <a:xfrm>
          <a:off x="6672794" y="16457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207,847</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6" name="直線コネクタ 49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7" name="テキスト ボックス 49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8" name="直線コネクタ 49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99" name="テキスト ボックス 49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0" name="直線コネクタ 49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1" name="テキスト ボックス 50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2" name="直線コネクタ 50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3" name="テキスト ボックス 50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4" name="直線コネクタ 50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5" name="テキスト ボックス 50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6" name="直線コネクタ 50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7" name="テキスト ボックス 50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1" name="直線コネクタ 510"/>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2"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3" name="直線コネクタ 512"/>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14"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15" name="直線コネクタ 514"/>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118450</xdr:rowOff>
    </xdr:from>
    <xdr:to>
      <xdr:col>23</xdr:col>
      <xdr:colOff>517525</xdr:colOff>
      <xdr:row>35</xdr:row>
      <xdr:rowOff>2710</xdr:rowOff>
    </xdr:to>
    <xdr:cxnSp macro="">
      <xdr:nvCxnSpPr>
        <xdr:cNvPr id="516" name="直線コネクタ 515"/>
        <xdr:cNvCxnSpPr/>
      </xdr:nvCxnSpPr>
      <xdr:spPr>
        <a:xfrm flipV="1">
          <a:off x="15481300" y="5261950"/>
          <a:ext cx="838200" cy="741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151618</xdr:rowOff>
    </xdr:from>
    <xdr:ext cx="534377" cy="259045"/>
    <xdr:sp macro="" textlink="">
      <xdr:nvSpPr>
        <xdr:cNvPr id="517" name="消防費平均値テキスト"/>
        <xdr:cNvSpPr txBox="1"/>
      </xdr:nvSpPr>
      <xdr:spPr>
        <a:xfrm>
          <a:off x="16370300" y="6495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18" name="フローチャート : 判断 517"/>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2710</xdr:rowOff>
    </xdr:from>
    <xdr:to>
      <xdr:col>22</xdr:col>
      <xdr:colOff>365125</xdr:colOff>
      <xdr:row>36</xdr:row>
      <xdr:rowOff>151097</xdr:rowOff>
    </xdr:to>
    <xdr:cxnSp macro="">
      <xdr:nvCxnSpPr>
        <xdr:cNvPr id="519" name="直線コネクタ 518"/>
        <xdr:cNvCxnSpPr/>
      </xdr:nvCxnSpPr>
      <xdr:spPr>
        <a:xfrm flipV="1">
          <a:off x="14592300" y="6003460"/>
          <a:ext cx="889000" cy="319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12636</xdr:rowOff>
    </xdr:from>
    <xdr:to>
      <xdr:col>22</xdr:col>
      <xdr:colOff>415925</xdr:colOff>
      <xdr:row>38</xdr:row>
      <xdr:rowOff>114236</xdr:rowOff>
    </xdr:to>
    <xdr:sp macro="" textlink="">
      <xdr:nvSpPr>
        <xdr:cNvPr id="520" name="フローチャート : 判断 519"/>
        <xdr:cNvSpPr/>
      </xdr:nvSpPr>
      <xdr:spPr>
        <a:xfrm>
          <a:off x="15430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105363</xdr:rowOff>
    </xdr:from>
    <xdr:ext cx="534377" cy="259045"/>
    <xdr:sp macro="" textlink="">
      <xdr:nvSpPr>
        <xdr:cNvPr id="521" name="テキスト ボックス 520"/>
        <xdr:cNvSpPr txBox="1"/>
      </xdr:nvSpPr>
      <xdr:spPr>
        <a:xfrm>
          <a:off x="15214111" y="662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89340</xdr:rowOff>
    </xdr:from>
    <xdr:to>
      <xdr:col>21</xdr:col>
      <xdr:colOff>161925</xdr:colOff>
      <xdr:row>36</xdr:row>
      <xdr:rowOff>151097</xdr:rowOff>
    </xdr:to>
    <xdr:cxnSp macro="">
      <xdr:nvCxnSpPr>
        <xdr:cNvPr id="522" name="直線コネクタ 521"/>
        <xdr:cNvCxnSpPr/>
      </xdr:nvCxnSpPr>
      <xdr:spPr>
        <a:xfrm>
          <a:off x="13703300" y="6261540"/>
          <a:ext cx="889000" cy="6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14896</xdr:rowOff>
    </xdr:from>
    <xdr:to>
      <xdr:col>21</xdr:col>
      <xdr:colOff>212725</xdr:colOff>
      <xdr:row>38</xdr:row>
      <xdr:rowOff>116496</xdr:rowOff>
    </xdr:to>
    <xdr:sp macro="" textlink="">
      <xdr:nvSpPr>
        <xdr:cNvPr id="523" name="フローチャート : 判断 522"/>
        <xdr:cNvSpPr/>
      </xdr:nvSpPr>
      <xdr:spPr>
        <a:xfrm>
          <a:off x="14541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107623</xdr:rowOff>
    </xdr:from>
    <xdr:ext cx="534377" cy="259045"/>
    <xdr:sp macro="" textlink="">
      <xdr:nvSpPr>
        <xdr:cNvPr id="524" name="テキスト ボックス 523"/>
        <xdr:cNvSpPr txBox="1"/>
      </xdr:nvSpPr>
      <xdr:spPr>
        <a:xfrm>
          <a:off x="14325111" y="662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89340</xdr:rowOff>
    </xdr:from>
    <xdr:to>
      <xdr:col>19</xdr:col>
      <xdr:colOff>644525</xdr:colOff>
      <xdr:row>37</xdr:row>
      <xdr:rowOff>109557</xdr:rowOff>
    </xdr:to>
    <xdr:cxnSp macro="">
      <xdr:nvCxnSpPr>
        <xdr:cNvPr id="525" name="直線コネクタ 524"/>
        <xdr:cNvCxnSpPr/>
      </xdr:nvCxnSpPr>
      <xdr:spPr>
        <a:xfrm flipV="1">
          <a:off x="12814300" y="6261540"/>
          <a:ext cx="889000" cy="191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38653</xdr:rowOff>
    </xdr:from>
    <xdr:to>
      <xdr:col>20</xdr:col>
      <xdr:colOff>9525</xdr:colOff>
      <xdr:row>38</xdr:row>
      <xdr:rowOff>140253</xdr:rowOff>
    </xdr:to>
    <xdr:sp macro="" textlink="">
      <xdr:nvSpPr>
        <xdr:cNvPr id="526" name="フローチャート : 判断 525"/>
        <xdr:cNvSpPr/>
      </xdr:nvSpPr>
      <xdr:spPr>
        <a:xfrm>
          <a:off x="13652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131380</xdr:rowOff>
    </xdr:from>
    <xdr:ext cx="534377" cy="259045"/>
    <xdr:sp macro="" textlink="">
      <xdr:nvSpPr>
        <xdr:cNvPr id="527" name="テキスト ボックス 526"/>
        <xdr:cNvSpPr txBox="1"/>
      </xdr:nvSpPr>
      <xdr:spPr>
        <a:xfrm>
          <a:off x="13436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64541</xdr:rowOff>
    </xdr:from>
    <xdr:to>
      <xdr:col>18</xdr:col>
      <xdr:colOff>492125</xdr:colOff>
      <xdr:row>38</xdr:row>
      <xdr:rowOff>166141</xdr:rowOff>
    </xdr:to>
    <xdr:sp macro="" textlink="">
      <xdr:nvSpPr>
        <xdr:cNvPr id="528" name="フローチャート : 判断 527"/>
        <xdr:cNvSpPr/>
      </xdr:nvSpPr>
      <xdr:spPr>
        <a:xfrm>
          <a:off x="12763500" y="657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157268</xdr:rowOff>
    </xdr:from>
    <xdr:ext cx="534377" cy="259045"/>
    <xdr:sp macro="" textlink="">
      <xdr:nvSpPr>
        <xdr:cNvPr id="529" name="テキスト ボックス 528"/>
        <xdr:cNvSpPr txBox="1"/>
      </xdr:nvSpPr>
      <xdr:spPr>
        <a:xfrm>
          <a:off x="12547111" y="66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30</xdr:row>
      <xdr:rowOff>67650</xdr:rowOff>
    </xdr:from>
    <xdr:to>
      <xdr:col>23</xdr:col>
      <xdr:colOff>568325</xdr:colOff>
      <xdr:row>30</xdr:row>
      <xdr:rowOff>169250</xdr:rowOff>
    </xdr:to>
    <xdr:sp macro="" textlink="">
      <xdr:nvSpPr>
        <xdr:cNvPr id="535" name="円/楕円 534"/>
        <xdr:cNvSpPr/>
      </xdr:nvSpPr>
      <xdr:spPr>
        <a:xfrm>
          <a:off x="16268700" y="521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20677</xdr:rowOff>
    </xdr:from>
    <xdr:ext cx="599010" cy="259045"/>
    <xdr:sp macro="" textlink="">
      <xdr:nvSpPr>
        <xdr:cNvPr id="536" name="消防費該当値テキスト"/>
        <xdr:cNvSpPr txBox="1"/>
      </xdr:nvSpPr>
      <xdr:spPr>
        <a:xfrm>
          <a:off x="16370300" y="5164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466,507</a:t>
          </a:r>
          <a:endParaRPr kumimoji="1" lang="ja-JP" altLang="en-US" sz="1000" b="1">
            <a:solidFill>
              <a:srgbClr val="FF0000"/>
            </a:solidFill>
            <a:latin typeface="ＭＳ Ｐゴシック"/>
          </a:endParaRPr>
        </a:p>
      </xdr:txBody>
    </xdr:sp>
    <xdr:clientData/>
  </xdr:oneCellAnchor>
  <xdr:twoCellAnchor>
    <xdr:from>
      <xdr:col>22</xdr:col>
      <xdr:colOff>314325</xdr:colOff>
      <xdr:row>34</xdr:row>
      <xdr:rowOff>123360</xdr:rowOff>
    </xdr:from>
    <xdr:to>
      <xdr:col>22</xdr:col>
      <xdr:colOff>415925</xdr:colOff>
      <xdr:row>35</xdr:row>
      <xdr:rowOff>53510</xdr:rowOff>
    </xdr:to>
    <xdr:sp macro="" textlink="">
      <xdr:nvSpPr>
        <xdr:cNvPr id="537" name="円/楕円 536"/>
        <xdr:cNvSpPr/>
      </xdr:nvSpPr>
      <xdr:spPr>
        <a:xfrm>
          <a:off x="15430500" y="59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33</xdr:row>
      <xdr:rowOff>70037</xdr:rowOff>
    </xdr:from>
    <xdr:ext cx="599010" cy="259045"/>
    <xdr:sp macro="" textlink="">
      <xdr:nvSpPr>
        <xdr:cNvPr id="538" name="テキスト ボックス 537"/>
        <xdr:cNvSpPr txBox="1"/>
      </xdr:nvSpPr>
      <xdr:spPr>
        <a:xfrm>
          <a:off x="15181794" y="572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239,448</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100297</xdr:rowOff>
    </xdr:from>
    <xdr:to>
      <xdr:col>21</xdr:col>
      <xdr:colOff>212725</xdr:colOff>
      <xdr:row>37</xdr:row>
      <xdr:rowOff>30447</xdr:rowOff>
    </xdr:to>
    <xdr:sp macro="" textlink="">
      <xdr:nvSpPr>
        <xdr:cNvPr id="539" name="円/楕円 538"/>
        <xdr:cNvSpPr/>
      </xdr:nvSpPr>
      <xdr:spPr>
        <a:xfrm>
          <a:off x="14541500" y="627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35</xdr:row>
      <xdr:rowOff>46974</xdr:rowOff>
    </xdr:from>
    <xdr:ext cx="599010" cy="259045"/>
    <xdr:sp macro="" textlink="">
      <xdr:nvSpPr>
        <xdr:cNvPr id="540" name="テキスト ボックス 539"/>
        <xdr:cNvSpPr txBox="1"/>
      </xdr:nvSpPr>
      <xdr:spPr>
        <a:xfrm>
          <a:off x="14292794" y="6047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141,510</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38540</xdr:rowOff>
    </xdr:from>
    <xdr:to>
      <xdr:col>20</xdr:col>
      <xdr:colOff>9525</xdr:colOff>
      <xdr:row>36</xdr:row>
      <xdr:rowOff>140140</xdr:rowOff>
    </xdr:to>
    <xdr:sp macro="" textlink="">
      <xdr:nvSpPr>
        <xdr:cNvPr id="541" name="円/楕円 540"/>
        <xdr:cNvSpPr/>
      </xdr:nvSpPr>
      <xdr:spPr>
        <a:xfrm>
          <a:off x="13652500" y="621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156667</xdr:rowOff>
    </xdr:from>
    <xdr:ext cx="599010" cy="259045"/>
    <xdr:sp macro="" textlink="">
      <xdr:nvSpPr>
        <xdr:cNvPr id="542" name="テキスト ボックス 541"/>
        <xdr:cNvSpPr txBox="1"/>
      </xdr:nvSpPr>
      <xdr:spPr>
        <a:xfrm>
          <a:off x="13403794" y="5985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160,421</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58757</xdr:rowOff>
    </xdr:from>
    <xdr:to>
      <xdr:col>18</xdr:col>
      <xdr:colOff>492125</xdr:colOff>
      <xdr:row>37</xdr:row>
      <xdr:rowOff>160358</xdr:rowOff>
    </xdr:to>
    <xdr:sp macro="" textlink="">
      <xdr:nvSpPr>
        <xdr:cNvPr id="543" name="円/楕円 542"/>
        <xdr:cNvSpPr/>
      </xdr:nvSpPr>
      <xdr:spPr>
        <a:xfrm>
          <a:off x="12763500" y="64024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36</xdr:row>
      <xdr:rowOff>5434</xdr:rowOff>
    </xdr:from>
    <xdr:ext cx="599010" cy="259045"/>
    <xdr:sp macro="" textlink="">
      <xdr:nvSpPr>
        <xdr:cNvPr id="544" name="テキスト ボックス 543"/>
        <xdr:cNvSpPr txBox="1"/>
      </xdr:nvSpPr>
      <xdr:spPr>
        <a:xfrm>
          <a:off x="12514794" y="6177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101,730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55" name="直線コネクタ 554"/>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56" name="テキスト ボックス 555"/>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58" name="テキスト ボックス 557"/>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59" name="直線コネクタ 558"/>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0" name="テキスト ボックス 559"/>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2" name="テキスト ボックス 561"/>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64" name="直線コネクタ 563"/>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65"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66" name="直線コネクタ 565"/>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67"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68" name="直線コネクタ 567"/>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84254</xdr:rowOff>
    </xdr:from>
    <xdr:to>
      <xdr:col>23</xdr:col>
      <xdr:colOff>517525</xdr:colOff>
      <xdr:row>57</xdr:row>
      <xdr:rowOff>95183</xdr:rowOff>
    </xdr:to>
    <xdr:cxnSp macro="">
      <xdr:nvCxnSpPr>
        <xdr:cNvPr id="569" name="直線コネクタ 568"/>
        <xdr:cNvCxnSpPr/>
      </xdr:nvCxnSpPr>
      <xdr:spPr>
        <a:xfrm flipV="1">
          <a:off x="15481300" y="9856904"/>
          <a:ext cx="838200" cy="1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45093</xdr:rowOff>
    </xdr:from>
    <xdr:ext cx="599010" cy="259045"/>
    <xdr:sp macro="" textlink="">
      <xdr:nvSpPr>
        <xdr:cNvPr id="570" name="教育費平均値テキスト"/>
        <xdr:cNvSpPr txBox="1"/>
      </xdr:nvSpPr>
      <xdr:spPr>
        <a:xfrm>
          <a:off x="16370300" y="9817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1" name="フローチャート : 判断 570"/>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20816</xdr:rowOff>
    </xdr:from>
    <xdr:to>
      <xdr:col>22</xdr:col>
      <xdr:colOff>365125</xdr:colOff>
      <xdr:row>57</xdr:row>
      <xdr:rowOff>95183</xdr:rowOff>
    </xdr:to>
    <xdr:cxnSp macro="">
      <xdr:nvCxnSpPr>
        <xdr:cNvPr id="572" name="直線コネクタ 571"/>
        <xdr:cNvCxnSpPr/>
      </xdr:nvCxnSpPr>
      <xdr:spPr>
        <a:xfrm>
          <a:off x="14592300" y="9793466"/>
          <a:ext cx="889000" cy="74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67687</xdr:rowOff>
    </xdr:from>
    <xdr:to>
      <xdr:col>22</xdr:col>
      <xdr:colOff>415925</xdr:colOff>
      <xdr:row>57</xdr:row>
      <xdr:rowOff>169287</xdr:rowOff>
    </xdr:to>
    <xdr:sp macro="" textlink="">
      <xdr:nvSpPr>
        <xdr:cNvPr id="573" name="フローチャート : 判断 572"/>
        <xdr:cNvSpPr/>
      </xdr:nvSpPr>
      <xdr:spPr>
        <a:xfrm>
          <a:off x="15430500" y="98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160414</xdr:rowOff>
    </xdr:from>
    <xdr:ext cx="599010" cy="259045"/>
    <xdr:sp macro="" textlink="">
      <xdr:nvSpPr>
        <xdr:cNvPr id="574" name="テキスト ボックス 573"/>
        <xdr:cNvSpPr txBox="1"/>
      </xdr:nvSpPr>
      <xdr:spPr>
        <a:xfrm>
          <a:off x="15181794" y="9933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105392</xdr:rowOff>
    </xdr:from>
    <xdr:to>
      <xdr:col>21</xdr:col>
      <xdr:colOff>161925</xdr:colOff>
      <xdr:row>57</xdr:row>
      <xdr:rowOff>20816</xdr:rowOff>
    </xdr:to>
    <xdr:cxnSp macro="">
      <xdr:nvCxnSpPr>
        <xdr:cNvPr id="575" name="直線コネクタ 574"/>
        <xdr:cNvCxnSpPr/>
      </xdr:nvCxnSpPr>
      <xdr:spPr>
        <a:xfrm>
          <a:off x="13703300" y="9706592"/>
          <a:ext cx="889000" cy="8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83552</xdr:rowOff>
    </xdr:from>
    <xdr:to>
      <xdr:col>21</xdr:col>
      <xdr:colOff>212725</xdr:colOff>
      <xdr:row>58</xdr:row>
      <xdr:rowOff>13702</xdr:rowOff>
    </xdr:to>
    <xdr:sp macro="" textlink="">
      <xdr:nvSpPr>
        <xdr:cNvPr id="576" name="フローチャート : 判断 575"/>
        <xdr:cNvSpPr/>
      </xdr:nvSpPr>
      <xdr:spPr>
        <a:xfrm>
          <a:off x="14541500" y="98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58</xdr:row>
      <xdr:rowOff>4829</xdr:rowOff>
    </xdr:from>
    <xdr:ext cx="599010" cy="259045"/>
    <xdr:sp macro="" textlink="">
      <xdr:nvSpPr>
        <xdr:cNvPr id="577" name="テキスト ボックス 576"/>
        <xdr:cNvSpPr txBox="1"/>
      </xdr:nvSpPr>
      <xdr:spPr>
        <a:xfrm>
          <a:off x="14292794" y="9948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105392</xdr:rowOff>
    </xdr:from>
    <xdr:to>
      <xdr:col>19</xdr:col>
      <xdr:colOff>644525</xdr:colOff>
      <xdr:row>57</xdr:row>
      <xdr:rowOff>75629</xdr:rowOff>
    </xdr:to>
    <xdr:cxnSp macro="">
      <xdr:nvCxnSpPr>
        <xdr:cNvPr id="578" name="直線コネクタ 577"/>
        <xdr:cNvCxnSpPr/>
      </xdr:nvCxnSpPr>
      <xdr:spPr>
        <a:xfrm flipV="1">
          <a:off x="12814300" y="9706592"/>
          <a:ext cx="889000" cy="14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85221</xdr:rowOff>
    </xdr:from>
    <xdr:to>
      <xdr:col>20</xdr:col>
      <xdr:colOff>9525</xdr:colOff>
      <xdr:row>58</xdr:row>
      <xdr:rowOff>15371</xdr:rowOff>
    </xdr:to>
    <xdr:sp macro="" textlink="">
      <xdr:nvSpPr>
        <xdr:cNvPr id="579" name="フローチャート : 判断 578"/>
        <xdr:cNvSpPr/>
      </xdr:nvSpPr>
      <xdr:spPr>
        <a:xfrm>
          <a:off x="13652500" y="985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58</xdr:row>
      <xdr:rowOff>6498</xdr:rowOff>
    </xdr:from>
    <xdr:ext cx="599010" cy="259045"/>
    <xdr:sp macro="" textlink="">
      <xdr:nvSpPr>
        <xdr:cNvPr id="580" name="テキスト ボックス 579"/>
        <xdr:cNvSpPr txBox="1"/>
      </xdr:nvSpPr>
      <xdr:spPr>
        <a:xfrm>
          <a:off x="13403794" y="9950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80732</xdr:rowOff>
    </xdr:from>
    <xdr:to>
      <xdr:col>18</xdr:col>
      <xdr:colOff>492125</xdr:colOff>
      <xdr:row>58</xdr:row>
      <xdr:rowOff>10882</xdr:rowOff>
    </xdr:to>
    <xdr:sp macro="" textlink="">
      <xdr:nvSpPr>
        <xdr:cNvPr id="581" name="フローチャート : 判断 580"/>
        <xdr:cNvSpPr/>
      </xdr:nvSpPr>
      <xdr:spPr>
        <a:xfrm>
          <a:off x="12763500" y="98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58</xdr:row>
      <xdr:rowOff>2009</xdr:rowOff>
    </xdr:from>
    <xdr:ext cx="599010" cy="259045"/>
    <xdr:sp macro="" textlink="">
      <xdr:nvSpPr>
        <xdr:cNvPr id="582" name="テキスト ボックス 581"/>
        <xdr:cNvSpPr txBox="1"/>
      </xdr:nvSpPr>
      <xdr:spPr>
        <a:xfrm>
          <a:off x="12514794" y="994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33454</xdr:rowOff>
    </xdr:from>
    <xdr:to>
      <xdr:col>23</xdr:col>
      <xdr:colOff>568325</xdr:colOff>
      <xdr:row>57</xdr:row>
      <xdr:rowOff>135054</xdr:rowOff>
    </xdr:to>
    <xdr:sp macro="" textlink="">
      <xdr:nvSpPr>
        <xdr:cNvPr id="588" name="円/楕円 587"/>
        <xdr:cNvSpPr/>
      </xdr:nvSpPr>
      <xdr:spPr>
        <a:xfrm>
          <a:off x="16268700" y="980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164281</xdr:rowOff>
    </xdr:from>
    <xdr:ext cx="599010" cy="259045"/>
    <xdr:sp macro="" textlink="">
      <xdr:nvSpPr>
        <xdr:cNvPr id="589" name="教育費該当値テキスト"/>
        <xdr:cNvSpPr txBox="1"/>
      </xdr:nvSpPr>
      <xdr:spPr>
        <a:xfrm>
          <a:off x="16370300" y="95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197,019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44383</xdr:rowOff>
    </xdr:from>
    <xdr:to>
      <xdr:col>22</xdr:col>
      <xdr:colOff>415925</xdr:colOff>
      <xdr:row>57</xdr:row>
      <xdr:rowOff>145983</xdr:rowOff>
    </xdr:to>
    <xdr:sp macro="" textlink="">
      <xdr:nvSpPr>
        <xdr:cNvPr id="590" name="円/楕円 589"/>
        <xdr:cNvSpPr/>
      </xdr:nvSpPr>
      <xdr:spPr>
        <a:xfrm>
          <a:off x="15430500" y="9817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55</xdr:row>
      <xdr:rowOff>162510</xdr:rowOff>
    </xdr:from>
    <xdr:ext cx="599010" cy="259045"/>
    <xdr:sp macro="" textlink="">
      <xdr:nvSpPr>
        <xdr:cNvPr id="591" name="テキスト ボックス 590"/>
        <xdr:cNvSpPr txBox="1"/>
      </xdr:nvSpPr>
      <xdr:spPr>
        <a:xfrm>
          <a:off x="15181794" y="9592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177,896</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141466</xdr:rowOff>
    </xdr:from>
    <xdr:to>
      <xdr:col>21</xdr:col>
      <xdr:colOff>212725</xdr:colOff>
      <xdr:row>57</xdr:row>
      <xdr:rowOff>71616</xdr:rowOff>
    </xdr:to>
    <xdr:sp macro="" textlink="">
      <xdr:nvSpPr>
        <xdr:cNvPr id="592" name="円/楕円 591"/>
        <xdr:cNvSpPr/>
      </xdr:nvSpPr>
      <xdr:spPr>
        <a:xfrm>
          <a:off x="14541500" y="974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55</xdr:row>
      <xdr:rowOff>88143</xdr:rowOff>
    </xdr:from>
    <xdr:ext cx="599010" cy="259045"/>
    <xdr:sp macro="" textlink="">
      <xdr:nvSpPr>
        <xdr:cNvPr id="593" name="テキスト ボックス 592"/>
        <xdr:cNvSpPr txBox="1"/>
      </xdr:nvSpPr>
      <xdr:spPr>
        <a:xfrm>
          <a:off x="14292794" y="951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308,022</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54592</xdr:rowOff>
    </xdr:from>
    <xdr:to>
      <xdr:col>20</xdr:col>
      <xdr:colOff>9525</xdr:colOff>
      <xdr:row>56</xdr:row>
      <xdr:rowOff>156192</xdr:rowOff>
    </xdr:to>
    <xdr:sp macro="" textlink="">
      <xdr:nvSpPr>
        <xdr:cNvPr id="594" name="円/楕円 593"/>
        <xdr:cNvSpPr/>
      </xdr:nvSpPr>
      <xdr:spPr>
        <a:xfrm>
          <a:off x="13652500" y="9655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55</xdr:row>
      <xdr:rowOff>1269</xdr:rowOff>
    </xdr:from>
    <xdr:ext cx="599010" cy="259045"/>
    <xdr:sp macro="" textlink="">
      <xdr:nvSpPr>
        <xdr:cNvPr id="595" name="テキスト ボックス 594"/>
        <xdr:cNvSpPr txBox="1"/>
      </xdr:nvSpPr>
      <xdr:spPr>
        <a:xfrm>
          <a:off x="13403794" y="9431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460,031</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24829</xdr:rowOff>
    </xdr:from>
    <xdr:to>
      <xdr:col>18</xdr:col>
      <xdr:colOff>492125</xdr:colOff>
      <xdr:row>57</xdr:row>
      <xdr:rowOff>126429</xdr:rowOff>
    </xdr:to>
    <xdr:sp macro="" textlink="">
      <xdr:nvSpPr>
        <xdr:cNvPr id="596" name="円/楕円 595"/>
        <xdr:cNvSpPr/>
      </xdr:nvSpPr>
      <xdr:spPr>
        <a:xfrm>
          <a:off x="12763500" y="979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142956</xdr:rowOff>
    </xdr:from>
    <xdr:ext cx="599010" cy="259045"/>
    <xdr:sp macro="" textlink="">
      <xdr:nvSpPr>
        <xdr:cNvPr id="597" name="テキスト ボックス 596"/>
        <xdr:cNvSpPr txBox="1"/>
      </xdr:nvSpPr>
      <xdr:spPr>
        <a:xfrm>
          <a:off x="12514794" y="957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212,110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8" name="直線コネクタ 60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9" name="テキスト ボックス 60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0" name="直線コネクタ 60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1" name="テキスト ボックス 61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2" name="直線コネクタ 61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3" name="テキスト ボックス 61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4" name="直線コネクタ 61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5" name="テキスト ボックス 61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6" name="直線コネクタ 61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17" name="テキスト ボックス 616"/>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8" name="直線コネクタ 61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19" name="テキスト ボックス 61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1" name="直線コネクタ 620"/>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2"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3" name="直線コネクタ 622"/>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24"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25" name="直線コネクタ 624"/>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26" name="直線コネクタ 625"/>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166541</xdr:rowOff>
    </xdr:from>
    <xdr:ext cx="534377" cy="259045"/>
    <xdr:sp macro="" textlink="">
      <xdr:nvSpPr>
        <xdr:cNvPr id="627" name="災害復旧費平均値テキスト"/>
        <xdr:cNvSpPr txBox="1"/>
      </xdr:nvSpPr>
      <xdr:spPr>
        <a:xfrm>
          <a:off x="16370300" y="13368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28" name="フローチャート : 判断 627"/>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156235</xdr:rowOff>
    </xdr:from>
    <xdr:to>
      <xdr:col>22</xdr:col>
      <xdr:colOff>365125</xdr:colOff>
      <xdr:row>79</xdr:row>
      <xdr:rowOff>44450</xdr:rowOff>
    </xdr:to>
    <xdr:cxnSp macro="">
      <xdr:nvCxnSpPr>
        <xdr:cNvPr id="629" name="直線コネクタ 628"/>
        <xdr:cNvCxnSpPr/>
      </xdr:nvCxnSpPr>
      <xdr:spPr>
        <a:xfrm>
          <a:off x="14592300" y="13529335"/>
          <a:ext cx="889000" cy="59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147019</xdr:rowOff>
    </xdr:from>
    <xdr:to>
      <xdr:col>22</xdr:col>
      <xdr:colOff>415925</xdr:colOff>
      <xdr:row>79</xdr:row>
      <xdr:rowOff>77169</xdr:rowOff>
    </xdr:to>
    <xdr:sp macro="" textlink="">
      <xdr:nvSpPr>
        <xdr:cNvPr id="630" name="フローチャート : 判断 629"/>
        <xdr:cNvSpPr/>
      </xdr:nvSpPr>
      <xdr:spPr>
        <a:xfrm>
          <a:off x="15430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93696</xdr:rowOff>
    </xdr:from>
    <xdr:ext cx="534377" cy="259045"/>
    <xdr:sp macro="" textlink="">
      <xdr:nvSpPr>
        <xdr:cNvPr id="631" name="テキスト ボックス 630"/>
        <xdr:cNvSpPr txBox="1"/>
      </xdr:nvSpPr>
      <xdr:spPr>
        <a:xfrm>
          <a:off x="15214111" y="132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156235</xdr:rowOff>
    </xdr:from>
    <xdr:to>
      <xdr:col>21</xdr:col>
      <xdr:colOff>161925</xdr:colOff>
      <xdr:row>79</xdr:row>
      <xdr:rowOff>5905</xdr:rowOff>
    </xdr:to>
    <xdr:cxnSp macro="">
      <xdr:nvCxnSpPr>
        <xdr:cNvPr id="632" name="直線コネクタ 631"/>
        <xdr:cNvCxnSpPr/>
      </xdr:nvCxnSpPr>
      <xdr:spPr>
        <a:xfrm flipV="1">
          <a:off x="13703300" y="13529335"/>
          <a:ext cx="889000" cy="2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145182</xdr:rowOff>
    </xdr:from>
    <xdr:to>
      <xdr:col>21</xdr:col>
      <xdr:colOff>212725</xdr:colOff>
      <xdr:row>79</xdr:row>
      <xdr:rowOff>75332</xdr:rowOff>
    </xdr:to>
    <xdr:sp macro="" textlink="">
      <xdr:nvSpPr>
        <xdr:cNvPr id="633" name="フローチャート : 判断 632"/>
        <xdr:cNvSpPr/>
      </xdr:nvSpPr>
      <xdr:spPr>
        <a:xfrm>
          <a:off x="14541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66459</xdr:rowOff>
    </xdr:from>
    <xdr:ext cx="534377" cy="259045"/>
    <xdr:sp macro="" textlink="">
      <xdr:nvSpPr>
        <xdr:cNvPr id="634" name="テキスト ボックス 633"/>
        <xdr:cNvSpPr txBox="1"/>
      </xdr:nvSpPr>
      <xdr:spPr>
        <a:xfrm>
          <a:off x="14325111" y="1361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5905</xdr:rowOff>
    </xdr:from>
    <xdr:to>
      <xdr:col>19</xdr:col>
      <xdr:colOff>644525</xdr:colOff>
      <xdr:row>79</xdr:row>
      <xdr:rowOff>37760</xdr:rowOff>
    </xdr:to>
    <xdr:cxnSp macro="">
      <xdr:nvCxnSpPr>
        <xdr:cNvPr id="635" name="直線コネクタ 634"/>
        <xdr:cNvCxnSpPr/>
      </xdr:nvCxnSpPr>
      <xdr:spPr>
        <a:xfrm flipV="1">
          <a:off x="12814300" y="13550455"/>
          <a:ext cx="889000" cy="31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133305</xdr:rowOff>
    </xdr:from>
    <xdr:to>
      <xdr:col>20</xdr:col>
      <xdr:colOff>9525</xdr:colOff>
      <xdr:row>79</xdr:row>
      <xdr:rowOff>63455</xdr:rowOff>
    </xdr:to>
    <xdr:sp macro="" textlink="">
      <xdr:nvSpPr>
        <xdr:cNvPr id="636" name="フローチャート : 判断 635"/>
        <xdr:cNvSpPr/>
      </xdr:nvSpPr>
      <xdr:spPr>
        <a:xfrm>
          <a:off x="13652500" y="135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54582</xdr:rowOff>
    </xdr:from>
    <xdr:ext cx="534377" cy="259045"/>
    <xdr:sp macro="" textlink="">
      <xdr:nvSpPr>
        <xdr:cNvPr id="637" name="テキスト ボックス 636"/>
        <xdr:cNvSpPr txBox="1"/>
      </xdr:nvSpPr>
      <xdr:spPr>
        <a:xfrm>
          <a:off x="13436111" y="1359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145132</xdr:rowOff>
    </xdr:from>
    <xdr:to>
      <xdr:col>18</xdr:col>
      <xdr:colOff>492125</xdr:colOff>
      <xdr:row>79</xdr:row>
      <xdr:rowOff>75282</xdr:rowOff>
    </xdr:to>
    <xdr:sp macro="" textlink="">
      <xdr:nvSpPr>
        <xdr:cNvPr id="638" name="フローチャート : 判断 637"/>
        <xdr:cNvSpPr/>
      </xdr:nvSpPr>
      <xdr:spPr>
        <a:xfrm>
          <a:off x="12763500" y="135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91809</xdr:rowOff>
    </xdr:from>
    <xdr:ext cx="534377" cy="259045"/>
    <xdr:sp macro="" textlink="">
      <xdr:nvSpPr>
        <xdr:cNvPr id="639" name="テキスト ボックス 638"/>
        <xdr:cNvSpPr txBox="1"/>
      </xdr:nvSpPr>
      <xdr:spPr>
        <a:xfrm>
          <a:off x="12547111" y="132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0" name="テキスト ボックス 63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1" name="テキスト ボックス 64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2" name="テキスト ボックス 64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3" name="テキスト ボックス 64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4" name="テキスト ボックス 64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45" name="円/楕円 644"/>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122091</xdr:rowOff>
    </xdr:from>
    <xdr:ext cx="249299" cy="259045"/>
    <xdr:sp macro="" textlink="">
      <xdr:nvSpPr>
        <xdr:cNvPr id="646" name="災害復旧費該当値テキスト"/>
        <xdr:cNvSpPr txBox="1"/>
      </xdr:nvSpPr>
      <xdr:spPr>
        <a:xfrm>
          <a:off x="16370300" y="13495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47" name="円/楕円 646"/>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48" name="テキスト ボックス 647"/>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105435</xdr:rowOff>
    </xdr:from>
    <xdr:to>
      <xdr:col>21</xdr:col>
      <xdr:colOff>212725</xdr:colOff>
      <xdr:row>79</xdr:row>
      <xdr:rowOff>35585</xdr:rowOff>
    </xdr:to>
    <xdr:sp macro="" textlink="">
      <xdr:nvSpPr>
        <xdr:cNvPr id="649" name="円/楕円 648"/>
        <xdr:cNvSpPr/>
      </xdr:nvSpPr>
      <xdr:spPr>
        <a:xfrm>
          <a:off x="14541500" y="13478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52112</xdr:rowOff>
    </xdr:from>
    <xdr:ext cx="534377" cy="259045"/>
    <xdr:sp macro="" textlink="">
      <xdr:nvSpPr>
        <xdr:cNvPr id="650" name="テキスト ボックス 649"/>
        <xdr:cNvSpPr txBox="1"/>
      </xdr:nvSpPr>
      <xdr:spPr>
        <a:xfrm>
          <a:off x="14325111" y="1325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46,980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126555</xdr:rowOff>
    </xdr:from>
    <xdr:to>
      <xdr:col>20</xdr:col>
      <xdr:colOff>9525</xdr:colOff>
      <xdr:row>79</xdr:row>
      <xdr:rowOff>56705</xdr:rowOff>
    </xdr:to>
    <xdr:sp macro="" textlink="">
      <xdr:nvSpPr>
        <xdr:cNvPr id="651" name="円/楕円 650"/>
        <xdr:cNvSpPr/>
      </xdr:nvSpPr>
      <xdr:spPr>
        <a:xfrm>
          <a:off x="13652500" y="1349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73232</xdr:rowOff>
    </xdr:from>
    <xdr:ext cx="534377" cy="259045"/>
    <xdr:sp macro="" textlink="">
      <xdr:nvSpPr>
        <xdr:cNvPr id="652" name="テキスト ボックス 651"/>
        <xdr:cNvSpPr txBox="1"/>
      </xdr:nvSpPr>
      <xdr:spPr>
        <a:xfrm>
          <a:off x="13436111" y="13274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30,350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158410</xdr:rowOff>
    </xdr:from>
    <xdr:to>
      <xdr:col>18</xdr:col>
      <xdr:colOff>492125</xdr:colOff>
      <xdr:row>79</xdr:row>
      <xdr:rowOff>88560</xdr:rowOff>
    </xdr:to>
    <xdr:sp macro="" textlink="">
      <xdr:nvSpPr>
        <xdr:cNvPr id="653" name="円/楕円 652"/>
        <xdr:cNvSpPr/>
      </xdr:nvSpPr>
      <xdr:spPr>
        <a:xfrm>
          <a:off x="12763500" y="135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79687</xdr:rowOff>
    </xdr:from>
    <xdr:ext cx="469744" cy="259045"/>
    <xdr:sp macro="" textlink="">
      <xdr:nvSpPr>
        <xdr:cNvPr id="654" name="テキスト ボックス 653"/>
        <xdr:cNvSpPr txBox="1"/>
      </xdr:nvSpPr>
      <xdr:spPr>
        <a:xfrm>
          <a:off x="12579427" y="136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5,267</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5" name="正方形/長方形 65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6" name="正方形/長方形 65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7" name="正方形/長方形 65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8" name="正方形/長方形 65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9" name="正方形/長方形 65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0" name="正方形/長方形 65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1" name="正方形/長方形 66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2" name="正方形/長方形 66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3" name="テキスト ボックス 66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4" name="直線コネクタ 66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5" name="直線コネクタ 66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6" name="テキスト ボックス 66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7" name="直線コネクタ 66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68" name="テキスト ボックス 66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9" name="直線コネクタ 66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0" name="テキスト ボックス 66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1" name="直線コネクタ 67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2" name="テキスト ボックス 67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3" name="直線コネクタ 67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4" name="テキスト ボックス 67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5" name="直線コネクタ 67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76" name="テキスト ボックス 67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78" name="直線コネクタ 677"/>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79" name="公債費最小値テキスト"/>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0" name="直線コネクタ 679"/>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1" name="公債費最大値テキスト"/>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82" name="直線コネクタ 681"/>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14305</xdr:rowOff>
    </xdr:from>
    <xdr:to>
      <xdr:col>23</xdr:col>
      <xdr:colOff>517525</xdr:colOff>
      <xdr:row>97</xdr:row>
      <xdr:rowOff>122408</xdr:rowOff>
    </xdr:to>
    <xdr:cxnSp macro="">
      <xdr:nvCxnSpPr>
        <xdr:cNvPr id="683" name="直線コネクタ 682"/>
        <xdr:cNvCxnSpPr/>
      </xdr:nvCxnSpPr>
      <xdr:spPr>
        <a:xfrm>
          <a:off x="15481300" y="16473505"/>
          <a:ext cx="838200" cy="27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85734</xdr:rowOff>
    </xdr:from>
    <xdr:ext cx="599010" cy="259045"/>
    <xdr:sp macro="" textlink="">
      <xdr:nvSpPr>
        <xdr:cNvPr id="684" name="公債費平均値テキスト"/>
        <xdr:cNvSpPr txBox="1"/>
      </xdr:nvSpPr>
      <xdr:spPr>
        <a:xfrm>
          <a:off x="16370300" y="16716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85" name="フローチャート : 判断 684"/>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95</xdr:row>
      <xdr:rowOff>18186</xdr:rowOff>
    </xdr:from>
    <xdr:to>
      <xdr:col>22</xdr:col>
      <xdr:colOff>365125</xdr:colOff>
      <xdr:row>96</xdr:row>
      <xdr:rowOff>14305</xdr:rowOff>
    </xdr:to>
    <xdr:cxnSp macro="">
      <xdr:nvCxnSpPr>
        <xdr:cNvPr id="686" name="直線コネクタ 685"/>
        <xdr:cNvCxnSpPr/>
      </xdr:nvCxnSpPr>
      <xdr:spPr>
        <a:xfrm>
          <a:off x="14592300" y="16305936"/>
          <a:ext cx="889000" cy="16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71504</xdr:rowOff>
    </xdr:from>
    <xdr:to>
      <xdr:col>22</xdr:col>
      <xdr:colOff>415925</xdr:colOff>
      <xdr:row>98</xdr:row>
      <xdr:rowOff>1654</xdr:rowOff>
    </xdr:to>
    <xdr:sp macro="" textlink="">
      <xdr:nvSpPr>
        <xdr:cNvPr id="687" name="フローチャート : 判断 686"/>
        <xdr:cNvSpPr/>
      </xdr:nvSpPr>
      <xdr:spPr>
        <a:xfrm>
          <a:off x="15430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164231</xdr:rowOff>
    </xdr:from>
    <xdr:ext cx="599010" cy="259045"/>
    <xdr:sp macro="" textlink="">
      <xdr:nvSpPr>
        <xdr:cNvPr id="688" name="テキスト ボックス 687"/>
        <xdr:cNvSpPr txBox="1"/>
      </xdr:nvSpPr>
      <xdr:spPr>
        <a:xfrm>
          <a:off x="15181794"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95</xdr:row>
      <xdr:rowOff>18186</xdr:rowOff>
    </xdr:from>
    <xdr:to>
      <xdr:col>21</xdr:col>
      <xdr:colOff>161925</xdr:colOff>
      <xdr:row>95</xdr:row>
      <xdr:rowOff>70221</xdr:rowOff>
    </xdr:to>
    <xdr:cxnSp macro="">
      <xdr:nvCxnSpPr>
        <xdr:cNvPr id="689" name="直線コネクタ 688"/>
        <xdr:cNvCxnSpPr/>
      </xdr:nvCxnSpPr>
      <xdr:spPr>
        <a:xfrm flipV="1">
          <a:off x="13703300" y="16305936"/>
          <a:ext cx="889000" cy="5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68859</xdr:rowOff>
    </xdr:from>
    <xdr:to>
      <xdr:col>21</xdr:col>
      <xdr:colOff>212725</xdr:colOff>
      <xdr:row>97</xdr:row>
      <xdr:rowOff>170459</xdr:rowOff>
    </xdr:to>
    <xdr:sp macro="" textlink="">
      <xdr:nvSpPr>
        <xdr:cNvPr id="690" name="フローチャート : 判断 689"/>
        <xdr:cNvSpPr/>
      </xdr:nvSpPr>
      <xdr:spPr>
        <a:xfrm>
          <a:off x="14541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97</xdr:row>
      <xdr:rowOff>161586</xdr:rowOff>
    </xdr:from>
    <xdr:ext cx="599010" cy="259045"/>
    <xdr:sp macro="" textlink="">
      <xdr:nvSpPr>
        <xdr:cNvPr id="691" name="テキスト ボックス 690"/>
        <xdr:cNvSpPr txBox="1"/>
      </xdr:nvSpPr>
      <xdr:spPr>
        <a:xfrm>
          <a:off x="14292794" y="16792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82480</xdr:rowOff>
    </xdr:from>
    <xdr:to>
      <xdr:col>19</xdr:col>
      <xdr:colOff>644525</xdr:colOff>
      <xdr:row>95</xdr:row>
      <xdr:rowOff>70221</xdr:rowOff>
    </xdr:to>
    <xdr:cxnSp macro="">
      <xdr:nvCxnSpPr>
        <xdr:cNvPr id="692" name="直線コネクタ 691"/>
        <xdr:cNvCxnSpPr/>
      </xdr:nvCxnSpPr>
      <xdr:spPr>
        <a:xfrm>
          <a:off x="12814300" y="16198780"/>
          <a:ext cx="889000" cy="15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55488</xdr:rowOff>
    </xdr:from>
    <xdr:to>
      <xdr:col>20</xdr:col>
      <xdr:colOff>9525</xdr:colOff>
      <xdr:row>97</xdr:row>
      <xdr:rowOff>157088</xdr:rowOff>
    </xdr:to>
    <xdr:sp macro="" textlink="">
      <xdr:nvSpPr>
        <xdr:cNvPr id="693" name="フローチャート : 判断 692"/>
        <xdr:cNvSpPr/>
      </xdr:nvSpPr>
      <xdr:spPr>
        <a:xfrm>
          <a:off x="13652500" y="1668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97</xdr:row>
      <xdr:rowOff>148215</xdr:rowOff>
    </xdr:from>
    <xdr:ext cx="599010" cy="259045"/>
    <xdr:sp macro="" textlink="">
      <xdr:nvSpPr>
        <xdr:cNvPr id="694" name="テキスト ボックス 693"/>
        <xdr:cNvSpPr txBox="1"/>
      </xdr:nvSpPr>
      <xdr:spPr>
        <a:xfrm>
          <a:off x="13403794" y="16778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48076</xdr:rowOff>
    </xdr:from>
    <xdr:to>
      <xdr:col>18</xdr:col>
      <xdr:colOff>492125</xdr:colOff>
      <xdr:row>97</xdr:row>
      <xdr:rowOff>149676</xdr:rowOff>
    </xdr:to>
    <xdr:sp macro="" textlink="">
      <xdr:nvSpPr>
        <xdr:cNvPr id="695" name="フローチャート : 判断 694"/>
        <xdr:cNvSpPr/>
      </xdr:nvSpPr>
      <xdr:spPr>
        <a:xfrm>
          <a:off x="12763500" y="1667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97</xdr:row>
      <xdr:rowOff>140803</xdr:rowOff>
    </xdr:from>
    <xdr:ext cx="599010" cy="259045"/>
    <xdr:sp macro="" textlink="">
      <xdr:nvSpPr>
        <xdr:cNvPr id="696" name="テキスト ボックス 695"/>
        <xdr:cNvSpPr txBox="1"/>
      </xdr:nvSpPr>
      <xdr:spPr>
        <a:xfrm>
          <a:off x="12514794" y="16771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7" name="テキスト ボックス 69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8" name="テキスト ボックス 69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9" name="テキスト ボックス 69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0" name="テキスト ボックス 69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1" name="テキスト ボックス 70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71608</xdr:rowOff>
    </xdr:from>
    <xdr:to>
      <xdr:col>23</xdr:col>
      <xdr:colOff>568325</xdr:colOff>
      <xdr:row>98</xdr:row>
      <xdr:rowOff>1758</xdr:rowOff>
    </xdr:to>
    <xdr:sp macro="" textlink="">
      <xdr:nvSpPr>
        <xdr:cNvPr id="702" name="円/楕円 701"/>
        <xdr:cNvSpPr/>
      </xdr:nvSpPr>
      <xdr:spPr>
        <a:xfrm>
          <a:off x="16268700" y="16702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94485</xdr:rowOff>
    </xdr:from>
    <xdr:ext cx="599010" cy="259045"/>
    <xdr:sp macro="" textlink="">
      <xdr:nvSpPr>
        <xdr:cNvPr id="703" name="公債費該当値テキスト"/>
        <xdr:cNvSpPr txBox="1"/>
      </xdr:nvSpPr>
      <xdr:spPr>
        <a:xfrm>
          <a:off x="16370300" y="16553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139,077</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134955</xdr:rowOff>
    </xdr:from>
    <xdr:to>
      <xdr:col>22</xdr:col>
      <xdr:colOff>415925</xdr:colOff>
      <xdr:row>96</xdr:row>
      <xdr:rowOff>65105</xdr:rowOff>
    </xdr:to>
    <xdr:sp macro="" textlink="">
      <xdr:nvSpPr>
        <xdr:cNvPr id="704" name="円/楕円 703"/>
        <xdr:cNvSpPr/>
      </xdr:nvSpPr>
      <xdr:spPr>
        <a:xfrm>
          <a:off x="15430500" y="1642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94</xdr:row>
      <xdr:rowOff>81632</xdr:rowOff>
    </xdr:from>
    <xdr:ext cx="599010" cy="259045"/>
    <xdr:sp macro="" textlink="">
      <xdr:nvSpPr>
        <xdr:cNvPr id="705" name="テキスト ボックス 704"/>
        <xdr:cNvSpPr txBox="1"/>
      </xdr:nvSpPr>
      <xdr:spPr>
        <a:xfrm>
          <a:off x="15181794" y="1619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285,824</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138836</xdr:rowOff>
    </xdr:from>
    <xdr:to>
      <xdr:col>21</xdr:col>
      <xdr:colOff>212725</xdr:colOff>
      <xdr:row>95</xdr:row>
      <xdr:rowOff>68986</xdr:rowOff>
    </xdr:to>
    <xdr:sp macro="" textlink="">
      <xdr:nvSpPr>
        <xdr:cNvPr id="706" name="円/楕円 705"/>
        <xdr:cNvSpPr/>
      </xdr:nvSpPr>
      <xdr:spPr>
        <a:xfrm>
          <a:off x="14541500" y="16255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93</xdr:row>
      <xdr:rowOff>85513</xdr:rowOff>
    </xdr:from>
    <xdr:ext cx="599010" cy="259045"/>
    <xdr:sp macro="" textlink="">
      <xdr:nvSpPr>
        <xdr:cNvPr id="707" name="テキスト ボックス 706"/>
        <xdr:cNvSpPr txBox="1"/>
      </xdr:nvSpPr>
      <xdr:spPr>
        <a:xfrm>
          <a:off x="14292794" y="1603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373,787</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19421</xdr:rowOff>
    </xdr:from>
    <xdr:to>
      <xdr:col>20</xdr:col>
      <xdr:colOff>9525</xdr:colOff>
      <xdr:row>95</xdr:row>
      <xdr:rowOff>121021</xdr:rowOff>
    </xdr:to>
    <xdr:sp macro="" textlink="">
      <xdr:nvSpPr>
        <xdr:cNvPr id="708" name="円/楕円 707"/>
        <xdr:cNvSpPr/>
      </xdr:nvSpPr>
      <xdr:spPr>
        <a:xfrm>
          <a:off x="13652500" y="1630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93</xdr:row>
      <xdr:rowOff>137548</xdr:rowOff>
    </xdr:from>
    <xdr:ext cx="599010" cy="259045"/>
    <xdr:sp macro="" textlink="">
      <xdr:nvSpPr>
        <xdr:cNvPr id="709" name="テキスト ボックス 708"/>
        <xdr:cNvSpPr txBox="1"/>
      </xdr:nvSpPr>
      <xdr:spPr>
        <a:xfrm>
          <a:off x="13403794" y="1608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346,472</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31680</xdr:rowOff>
    </xdr:from>
    <xdr:to>
      <xdr:col>18</xdr:col>
      <xdr:colOff>492125</xdr:colOff>
      <xdr:row>94</xdr:row>
      <xdr:rowOff>133280</xdr:rowOff>
    </xdr:to>
    <xdr:sp macro="" textlink="">
      <xdr:nvSpPr>
        <xdr:cNvPr id="710" name="円/楕円 709"/>
        <xdr:cNvSpPr/>
      </xdr:nvSpPr>
      <xdr:spPr>
        <a:xfrm>
          <a:off x="12763500" y="1614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92</xdr:row>
      <xdr:rowOff>149807</xdr:rowOff>
    </xdr:from>
    <xdr:ext cx="599010" cy="259045"/>
    <xdr:sp macro="" textlink="">
      <xdr:nvSpPr>
        <xdr:cNvPr id="711" name="テキスト ボックス 710"/>
        <xdr:cNvSpPr txBox="1"/>
      </xdr:nvSpPr>
      <xdr:spPr>
        <a:xfrm>
          <a:off x="12514794" y="15923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430,037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2" name="正方形/長方形 71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3" name="正方形/長方形 71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4" name="正方形/長方形 71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5" name="正方形/長方形 71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6" name="正方形/長方形 71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7" name="正方形/長方形 71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8" name="正方形/長方形 71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9" name="正方形/長方形 71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0" name="テキスト ボックス 71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1" name="直線コネクタ 72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2" name="直線コネクタ 72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3" name="テキスト ボックス 72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4" name="直線コネクタ 72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5" name="テキスト ボックス 72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6" name="直線コネクタ 72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27" name="テキスト ボックス 72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28" name="直線コネクタ 72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29" name="テキスト ボックス 72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0" name="直線コネクタ 72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1" name="テキスト ボックス 73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33" name="直線コネクタ 732"/>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34"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5" name="直線コネクタ 73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36" name="諸支出金最大値テキスト"/>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37" name="直線コネクタ 736"/>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38" name="直線コネクタ 73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39" name="諸支出金平均値テキスト"/>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0" name="フローチャート : 判断 739"/>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1" name="直線コネクタ 74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82728</xdr:rowOff>
    </xdr:from>
    <xdr:to>
      <xdr:col>31</xdr:col>
      <xdr:colOff>85725</xdr:colOff>
      <xdr:row>39</xdr:row>
      <xdr:rowOff>12878</xdr:rowOff>
    </xdr:to>
    <xdr:sp macro="" textlink="">
      <xdr:nvSpPr>
        <xdr:cNvPr id="742" name="フローチャート : 判断 741"/>
        <xdr:cNvSpPr/>
      </xdr:nvSpPr>
      <xdr:spPr>
        <a:xfrm>
          <a:off x="21272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29405</xdr:rowOff>
    </xdr:from>
    <xdr:ext cx="378565" cy="259045"/>
    <xdr:sp macro="" textlink="">
      <xdr:nvSpPr>
        <xdr:cNvPr id="743" name="テキスト ボックス 742"/>
        <xdr:cNvSpPr txBox="1"/>
      </xdr:nvSpPr>
      <xdr:spPr>
        <a:xfrm>
          <a:off x="21134017" y="63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4" name="直線コネクタ 74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74818</xdr:rowOff>
    </xdr:from>
    <xdr:to>
      <xdr:col>29</xdr:col>
      <xdr:colOff>568325</xdr:colOff>
      <xdr:row>39</xdr:row>
      <xdr:rowOff>4968</xdr:rowOff>
    </xdr:to>
    <xdr:sp macro="" textlink="">
      <xdr:nvSpPr>
        <xdr:cNvPr id="745" name="フローチャート : 判断 744"/>
        <xdr:cNvSpPr/>
      </xdr:nvSpPr>
      <xdr:spPr>
        <a:xfrm>
          <a:off x="20383500" y="65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21495</xdr:rowOff>
    </xdr:from>
    <xdr:ext cx="378565" cy="259045"/>
    <xdr:sp macro="" textlink="">
      <xdr:nvSpPr>
        <xdr:cNvPr id="746" name="テキスト ボックス 745"/>
        <xdr:cNvSpPr txBox="1"/>
      </xdr:nvSpPr>
      <xdr:spPr>
        <a:xfrm>
          <a:off x="20245017" y="636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7" name="直線コネクタ 74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7472</xdr:rowOff>
    </xdr:from>
    <xdr:to>
      <xdr:col>28</xdr:col>
      <xdr:colOff>365125</xdr:colOff>
      <xdr:row>38</xdr:row>
      <xdr:rowOff>109072</xdr:rowOff>
    </xdr:to>
    <xdr:sp macro="" textlink="">
      <xdr:nvSpPr>
        <xdr:cNvPr id="748" name="フローチャート : 判断 747"/>
        <xdr:cNvSpPr/>
      </xdr:nvSpPr>
      <xdr:spPr>
        <a:xfrm>
          <a:off x="19494500" y="65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125600</xdr:rowOff>
    </xdr:from>
    <xdr:ext cx="469744" cy="259045"/>
    <xdr:sp macro="" textlink="">
      <xdr:nvSpPr>
        <xdr:cNvPr id="749" name="テキスト ボックス 748"/>
        <xdr:cNvSpPr txBox="1"/>
      </xdr:nvSpPr>
      <xdr:spPr>
        <a:xfrm>
          <a:off x="19310427" y="62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20274</xdr:rowOff>
    </xdr:from>
    <xdr:to>
      <xdr:col>27</xdr:col>
      <xdr:colOff>161925</xdr:colOff>
      <xdr:row>38</xdr:row>
      <xdr:rowOff>121874</xdr:rowOff>
    </xdr:to>
    <xdr:sp macro="" textlink="">
      <xdr:nvSpPr>
        <xdr:cNvPr id="750" name="フローチャート : 判断 749"/>
        <xdr:cNvSpPr/>
      </xdr:nvSpPr>
      <xdr:spPr>
        <a:xfrm>
          <a:off x="18605500" y="65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138401</xdr:rowOff>
    </xdr:from>
    <xdr:ext cx="469744" cy="259045"/>
    <xdr:sp macro="" textlink="">
      <xdr:nvSpPr>
        <xdr:cNvPr id="751" name="テキスト ボックス 750"/>
        <xdr:cNvSpPr txBox="1"/>
      </xdr:nvSpPr>
      <xdr:spPr>
        <a:xfrm>
          <a:off x="18421427" y="63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2" name="テキスト ボックス 75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3" name="テキスト ボックス 75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4" name="テキスト ボックス 75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5" name="テキスト ボックス 75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6" name="テキスト ボックス 75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7" name="円/楕円 75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58" name="諸支出金該当値テキスト"/>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59" name="円/楕円 75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0" name="テキスト ボックス 75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1" name="円/楕円 76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2" name="テキスト ボックス 76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3" name="円/楕円 76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4" name="テキスト ボックス 76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5" name="円/楕円 76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6" name="テキスト ボックス 76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5" name="テキスト ボックス 77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6" name="直線コネクタ 77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77" name="直線コネクタ 77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78" name="テキスト ボックス 77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9" name="直線コネクタ 77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0" name="テキスト ボックス 77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2" name="直線コネクタ 78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87" name="直線コネクタ 78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8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89" name="フローチャート : 判断 78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0" name="直線コネクタ 78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1" name="フローチャート : 判断 79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2" name="テキスト ボックス 79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3" name="直線コネクタ 79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4" name="フローチャート : 判断 79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5" name="テキスト ボックス 79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796" name="直線コネクタ 79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797" name="フローチャート : 判断 79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798" name="テキスト ボックス 79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799" name="フローチャート : 判断 79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0" name="テキスト ボックス 79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1" name="テキスト ボックス 80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2" name="テキスト ボックス 80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3" name="テキスト ボックス 80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4" name="テキスト ボックス 80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5" name="テキスト ボックス 80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円/楕円 80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0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08" name="円/楕円 80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09" name="テキスト ボックス 80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0" name="円/楕円 80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1" name="テキスト ボックス 81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2" name="円/楕円 81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3" name="テキスト ボックス 81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4" name="円/楕円 81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5" name="テキスト ボックス 81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16" name="正方形/長方形 81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17" name="正方形/長方形 81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18" name="テキスト ボックス 81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主な構成項目である商工費は、住民一人当たり</a:t>
          </a:r>
          <a:r>
            <a:rPr kumimoji="1" lang="en-US" altLang="ja-JP" sz="1300">
              <a:latin typeface="ＭＳ Ｐゴシック"/>
            </a:rPr>
            <a:t>476,705</a:t>
          </a:r>
          <a:r>
            <a:rPr kumimoji="1" lang="ja-JP" altLang="en-US" sz="1300">
              <a:latin typeface="ＭＳ Ｐゴシック"/>
            </a:rPr>
            <a:t>円となっている。本村の主産業は観光であることから、大きなウエイトを占めている。近年は</a:t>
          </a:r>
          <a:r>
            <a:rPr kumimoji="1" lang="en-US" altLang="ja-JP" sz="1300">
              <a:latin typeface="ＭＳ Ｐゴシック"/>
            </a:rPr>
            <a:t>400,000</a:t>
          </a:r>
          <a:r>
            <a:rPr kumimoji="1" lang="ja-JP" altLang="en-US" sz="1300">
              <a:latin typeface="ＭＳ Ｐゴシック"/>
            </a:rPr>
            <a:t>円から</a:t>
          </a:r>
          <a:r>
            <a:rPr kumimoji="1" lang="en-US" altLang="ja-JP" sz="1300">
              <a:latin typeface="ＭＳ Ｐゴシック"/>
            </a:rPr>
            <a:t>600,000</a:t>
          </a:r>
          <a:r>
            <a:rPr kumimoji="1" lang="ja-JP" altLang="en-US" sz="1300">
              <a:latin typeface="ＭＳ Ｐゴシック"/>
            </a:rPr>
            <a:t>円の間で推移している。</a:t>
          </a:r>
          <a:endParaRPr kumimoji="1" lang="en-US" altLang="ja-JP" sz="1300">
            <a:latin typeface="ＭＳ Ｐゴシック"/>
          </a:endParaRPr>
        </a:p>
        <a:p>
          <a:r>
            <a:rPr kumimoji="1" lang="ja-JP" altLang="en-US" sz="1300">
              <a:latin typeface="ＭＳ Ｐゴシック"/>
            </a:rPr>
            <a:t>消防費については、防災対策事業を実施したことにより大きく上昇した。衛生費についても、診療所の改修事業を行ったことが上昇の要因である。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財政調整基金の残高は、適切な財源の確保と歳出の精査により増加している。実質収支比率についても毎年増減はあるものの、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％の範囲以内で推移しているところである。今後も健全な財政運営に努める。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福島県檜枝岐村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全ての会計において、黒字となってる。観光施設事業や下水道事業については、適正な運営を図るなど繰入金の抑制に努めていく。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1957698</v>
      </c>
      <c r="BO4" s="409"/>
      <c r="BP4" s="409"/>
      <c r="BQ4" s="409"/>
      <c r="BR4" s="409"/>
      <c r="BS4" s="409"/>
      <c r="BT4" s="409"/>
      <c r="BU4" s="410"/>
      <c r="BV4" s="408">
        <v>2015188</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8.8000000000000007</v>
      </c>
      <c r="CU4" s="586"/>
      <c r="CV4" s="586"/>
      <c r="CW4" s="586"/>
      <c r="CX4" s="586"/>
      <c r="CY4" s="586"/>
      <c r="CZ4" s="586"/>
      <c r="DA4" s="587"/>
      <c r="DB4" s="585">
        <v>10.199999999999999</v>
      </c>
      <c r="DC4" s="586"/>
      <c r="DD4" s="586"/>
      <c r="DE4" s="586"/>
      <c r="DF4" s="586"/>
      <c r="DG4" s="586"/>
      <c r="DH4" s="586"/>
      <c r="DI4" s="587"/>
      <c r="DJ4" s="137"/>
      <c r="DK4" s="137"/>
      <c r="DL4" s="137"/>
      <c r="DM4" s="137"/>
      <c r="DN4" s="137"/>
      <c r="DO4" s="137"/>
    </row>
    <row r="5" spans="1:119" ht="18.75" customHeight="1">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1861367</v>
      </c>
      <c r="BO5" s="414"/>
      <c r="BP5" s="414"/>
      <c r="BQ5" s="414"/>
      <c r="BR5" s="414"/>
      <c r="BS5" s="414"/>
      <c r="BT5" s="414"/>
      <c r="BU5" s="415"/>
      <c r="BV5" s="413">
        <v>1910129</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70.5</v>
      </c>
      <c r="CU5" s="384"/>
      <c r="CV5" s="384"/>
      <c r="CW5" s="384"/>
      <c r="CX5" s="384"/>
      <c r="CY5" s="384"/>
      <c r="CZ5" s="384"/>
      <c r="DA5" s="385"/>
      <c r="DB5" s="383">
        <v>61.5</v>
      </c>
      <c r="DC5" s="384"/>
      <c r="DD5" s="384"/>
      <c r="DE5" s="384"/>
      <c r="DF5" s="384"/>
      <c r="DG5" s="384"/>
      <c r="DH5" s="384"/>
      <c r="DI5" s="385"/>
      <c r="DJ5" s="137"/>
      <c r="DK5" s="137"/>
      <c r="DL5" s="137"/>
      <c r="DM5" s="137"/>
      <c r="DN5" s="137"/>
      <c r="DO5" s="137"/>
    </row>
    <row r="6" spans="1:119" ht="18.75" customHeight="1">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96331</v>
      </c>
      <c r="BO6" s="414"/>
      <c r="BP6" s="414"/>
      <c r="BQ6" s="414"/>
      <c r="BR6" s="414"/>
      <c r="BS6" s="414"/>
      <c r="BT6" s="414"/>
      <c r="BU6" s="415"/>
      <c r="BV6" s="413">
        <v>105059</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75.099999999999994</v>
      </c>
      <c r="CU6" s="560"/>
      <c r="CV6" s="560"/>
      <c r="CW6" s="560"/>
      <c r="CX6" s="560"/>
      <c r="CY6" s="560"/>
      <c r="CZ6" s="560"/>
      <c r="DA6" s="561"/>
      <c r="DB6" s="559">
        <v>65.900000000000006</v>
      </c>
      <c r="DC6" s="560"/>
      <c r="DD6" s="560"/>
      <c r="DE6" s="560"/>
      <c r="DF6" s="560"/>
      <c r="DG6" s="560"/>
      <c r="DH6" s="560"/>
      <c r="DI6" s="561"/>
      <c r="DJ6" s="137"/>
      <c r="DK6" s="137"/>
      <c r="DL6" s="137"/>
      <c r="DM6" s="137"/>
      <c r="DN6" s="137"/>
      <c r="DO6" s="137"/>
    </row>
    <row r="7" spans="1:119" ht="18.75" customHeight="1">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5857</v>
      </c>
      <c r="BO7" s="414"/>
      <c r="BP7" s="414"/>
      <c r="BQ7" s="414"/>
      <c r="BR7" s="414"/>
      <c r="BS7" s="414"/>
      <c r="BT7" s="414"/>
      <c r="BU7" s="415"/>
      <c r="BV7" s="413">
        <v>1371</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1029175</v>
      </c>
      <c r="CU7" s="414"/>
      <c r="CV7" s="414"/>
      <c r="CW7" s="414"/>
      <c r="CX7" s="414"/>
      <c r="CY7" s="414"/>
      <c r="CZ7" s="414"/>
      <c r="DA7" s="415"/>
      <c r="DB7" s="413">
        <v>1020550</v>
      </c>
      <c r="DC7" s="414"/>
      <c r="DD7" s="414"/>
      <c r="DE7" s="414"/>
      <c r="DF7" s="414"/>
      <c r="DG7" s="414"/>
      <c r="DH7" s="414"/>
      <c r="DI7" s="415"/>
      <c r="DJ7" s="137"/>
      <c r="DK7" s="137"/>
      <c r="DL7" s="137"/>
      <c r="DM7" s="137"/>
      <c r="DN7" s="137"/>
      <c r="DO7" s="137"/>
    </row>
    <row r="8" spans="1:119" ht="18.75" customHeight="1" thickBot="1">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90474</v>
      </c>
      <c r="BO8" s="414"/>
      <c r="BP8" s="414"/>
      <c r="BQ8" s="414"/>
      <c r="BR8" s="414"/>
      <c r="BS8" s="414"/>
      <c r="BT8" s="414"/>
      <c r="BU8" s="415"/>
      <c r="BV8" s="413">
        <v>103688</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0.36</v>
      </c>
      <c r="CU8" s="523"/>
      <c r="CV8" s="523"/>
      <c r="CW8" s="523"/>
      <c r="CX8" s="523"/>
      <c r="CY8" s="523"/>
      <c r="CZ8" s="523"/>
      <c r="DA8" s="524"/>
      <c r="DB8" s="522">
        <v>0.35</v>
      </c>
      <c r="DC8" s="523"/>
      <c r="DD8" s="523"/>
      <c r="DE8" s="523"/>
      <c r="DF8" s="523"/>
      <c r="DG8" s="523"/>
      <c r="DH8" s="523"/>
      <c r="DI8" s="524"/>
      <c r="DJ8" s="137"/>
      <c r="DK8" s="137"/>
      <c r="DL8" s="137"/>
      <c r="DM8" s="137"/>
      <c r="DN8" s="137"/>
      <c r="DO8" s="137"/>
    </row>
    <row r="9" spans="1:119" ht="18.75" customHeight="1" thickBot="1">
      <c r="A9" s="138"/>
      <c r="B9" s="548" t="s">
        <v>93</v>
      </c>
      <c r="C9" s="549"/>
      <c r="D9" s="549"/>
      <c r="E9" s="549"/>
      <c r="F9" s="549"/>
      <c r="G9" s="549"/>
      <c r="H9" s="549"/>
      <c r="I9" s="549"/>
      <c r="J9" s="549"/>
      <c r="K9" s="476"/>
      <c r="L9" s="550" t="s">
        <v>94</v>
      </c>
      <c r="M9" s="551"/>
      <c r="N9" s="551"/>
      <c r="O9" s="551"/>
      <c r="P9" s="551"/>
      <c r="Q9" s="552"/>
      <c r="R9" s="553">
        <v>615</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77</v>
      </c>
      <c r="AV9" s="471"/>
      <c r="AW9" s="471"/>
      <c r="AX9" s="471"/>
      <c r="AY9" s="393" t="s">
        <v>97</v>
      </c>
      <c r="AZ9" s="394"/>
      <c r="BA9" s="394"/>
      <c r="BB9" s="394"/>
      <c r="BC9" s="394"/>
      <c r="BD9" s="394"/>
      <c r="BE9" s="394"/>
      <c r="BF9" s="394"/>
      <c r="BG9" s="394"/>
      <c r="BH9" s="394"/>
      <c r="BI9" s="394"/>
      <c r="BJ9" s="394"/>
      <c r="BK9" s="394"/>
      <c r="BL9" s="394"/>
      <c r="BM9" s="395"/>
      <c r="BN9" s="413">
        <v>-13214</v>
      </c>
      <c r="BO9" s="414"/>
      <c r="BP9" s="414"/>
      <c r="BQ9" s="414"/>
      <c r="BR9" s="414"/>
      <c r="BS9" s="414"/>
      <c r="BT9" s="414"/>
      <c r="BU9" s="415"/>
      <c r="BV9" s="413">
        <v>33034</v>
      </c>
      <c r="BW9" s="414"/>
      <c r="BX9" s="414"/>
      <c r="BY9" s="414"/>
      <c r="BZ9" s="414"/>
      <c r="CA9" s="414"/>
      <c r="CB9" s="414"/>
      <c r="CC9" s="415"/>
      <c r="CD9" s="422" t="s">
        <v>98</v>
      </c>
      <c r="CE9" s="423"/>
      <c r="CF9" s="423"/>
      <c r="CG9" s="423"/>
      <c r="CH9" s="423"/>
      <c r="CI9" s="423"/>
      <c r="CJ9" s="423"/>
      <c r="CK9" s="423"/>
      <c r="CL9" s="423"/>
      <c r="CM9" s="423"/>
      <c r="CN9" s="423"/>
      <c r="CO9" s="423"/>
      <c r="CP9" s="423"/>
      <c r="CQ9" s="423"/>
      <c r="CR9" s="423"/>
      <c r="CS9" s="424"/>
      <c r="CT9" s="383">
        <v>6.2</v>
      </c>
      <c r="CU9" s="384"/>
      <c r="CV9" s="384"/>
      <c r="CW9" s="384"/>
      <c r="CX9" s="384"/>
      <c r="CY9" s="384"/>
      <c r="CZ9" s="384"/>
      <c r="DA9" s="385"/>
      <c r="DB9" s="383">
        <v>12.9</v>
      </c>
      <c r="DC9" s="384"/>
      <c r="DD9" s="384"/>
      <c r="DE9" s="384"/>
      <c r="DF9" s="384"/>
      <c r="DG9" s="384"/>
      <c r="DH9" s="384"/>
      <c r="DI9" s="385"/>
      <c r="DJ9" s="137"/>
      <c r="DK9" s="137"/>
      <c r="DL9" s="137"/>
      <c r="DM9" s="137"/>
      <c r="DN9" s="137"/>
      <c r="DO9" s="137"/>
    </row>
    <row r="10" spans="1:119" ht="18.75" customHeight="1" thickBot="1">
      <c r="A10" s="138"/>
      <c r="B10" s="548"/>
      <c r="C10" s="549"/>
      <c r="D10" s="549"/>
      <c r="E10" s="549"/>
      <c r="F10" s="549"/>
      <c r="G10" s="549"/>
      <c r="H10" s="549"/>
      <c r="I10" s="549"/>
      <c r="J10" s="549"/>
      <c r="K10" s="476"/>
      <c r="L10" s="386" t="s">
        <v>99</v>
      </c>
      <c r="M10" s="387"/>
      <c r="N10" s="387"/>
      <c r="O10" s="387"/>
      <c r="P10" s="387"/>
      <c r="Q10" s="388"/>
      <c r="R10" s="389">
        <v>636</v>
      </c>
      <c r="S10" s="390"/>
      <c r="T10" s="390"/>
      <c r="U10" s="390"/>
      <c r="V10" s="392"/>
      <c r="W10" s="557"/>
      <c r="X10" s="375"/>
      <c r="Y10" s="375"/>
      <c r="Z10" s="375"/>
      <c r="AA10" s="375"/>
      <c r="AB10" s="375"/>
      <c r="AC10" s="375"/>
      <c r="AD10" s="375"/>
      <c r="AE10" s="375"/>
      <c r="AF10" s="375"/>
      <c r="AG10" s="375"/>
      <c r="AH10" s="375"/>
      <c r="AI10" s="375"/>
      <c r="AJ10" s="375"/>
      <c r="AK10" s="375"/>
      <c r="AL10" s="558"/>
      <c r="AM10" s="482" t="s">
        <v>100</v>
      </c>
      <c r="AN10" s="387"/>
      <c r="AO10" s="387"/>
      <c r="AP10" s="387"/>
      <c r="AQ10" s="387"/>
      <c r="AR10" s="387"/>
      <c r="AS10" s="387"/>
      <c r="AT10" s="388"/>
      <c r="AU10" s="470" t="s">
        <v>101</v>
      </c>
      <c r="AV10" s="471"/>
      <c r="AW10" s="471"/>
      <c r="AX10" s="471"/>
      <c r="AY10" s="393" t="s">
        <v>102</v>
      </c>
      <c r="AZ10" s="394"/>
      <c r="BA10" s="394"/>
      <c r="BB10" s="394"/>
      <c r="BC10" s="394"/>
      <c r="BD10" s="394"/>
      <c r="BE10" s="394"/>
      <c r="BF10" s="394"/>
      <c r="BG10" s="394"/>
      <c r="BH10" s="394"/>
      <c r="BI10" s="394"/>
      <c r="BJ10" s="394"/>
      <c r="BK10" s="394"/>
      <c r="BL10" s="394"/>
      <c r="BM10" s="395"/>
      <c r="BN10" s="413">
        <v>595</v>
      </c>
      <c r="BO10" s="414"/>
      <c r="BP10" s="414"/>
      <c r="BQ10" s="414"/>
      <c r="BR10" s="414"/>
      <c r="BS10" s="414"/>
      <c r="BT10" s="414"/>
      <c r="BU10" s="415"/>
      <c r="BV10" s="413">
        <v>675</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101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v>102694</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c r="A12" s="138"/>
      <c r="B12" s="525" t="s">
        <v>110</v>
      </c>
      <c r="C12" s="526"/>
      <c r="D12" s="526"/>
      <c r="E12" s="526"/>
      <c r="F12" s="526"/>
      <c r="G12" s="526"/>
      <c r="H12" s="526"/>
      <c r="I12" s="526"/>
      <c r="J12" s="526"/>
      <c r="K12" s="527"/>
      <c r="L12" s="534" t="s">
        <v>111</v>
      </c>
      <c r="M12" s="535"/>
      <c r="N12" s="535"/>
      <c r="O12" s="535"/>
      <c r="P12" s="535"/>
      <c r="Q12" s="536"/>
      <c r="R12" s="537">
        <v>588</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77</v>
      </c>
      <c r="AV12" s="471"/>
      <c r="AW12" s="471"/>
      <c r="AX12" s="471"/>
      <c r="AY12" s="393" t="s">
        <v>115</v>
      </c>
      <c r="AZ12" s="394"/>
      <c r="BA12" s="394"/>
      <c r="BB12" s="394"/>
      <c r="BC12" s="394"/>
      <c r="BD12" s="394"/>
      <c r="BE12" s="394"/>
      <c r="BF12" s="394"/>
      <c r="BG12" s="394"/>
      <c r="BH12" s="394"/>
      <c r="BI12" s="394"/>
      <c r="BJ12" s="394"/>
      <c r="BK12" s="394"/>
      <c r="BL12" s="394"/>
      <c r="BM12" s="395"/>
      <c r="BN12" s="413" t="s">
        <v>108</v>
      </c>
      <c r="BO12" s="414"/>
      <c r="BP12" s="414"/>
      <c r="BQ12" s="414"/>
      <c r="BR12" s="414"/>
      <c r="BS12" s="414"/>
      <c r="BT12" s="414"/>
      <c r="BU12" s="415"/>
      <c r="BV12" s="413">
        <v>38000</v>
      </c>
      <c r="BW12" s="414"/>
      <c r="BX12" s="414"/>
      <c r="BY12" s="414"/>
      <c r="BZ12" s="414"/>
      <c r="CA12" s="414"/>
      <c r="CB12" s="414"/>
      <c r="CC12" s="415"/>
      <c r="CD12" s="422" t="s">
        <v>116</v>
      </c>
      <c r="CE12" s="423"/>
      <c r="CF12" s="423"/>
      <c r="CG12" s="423"/>
      <c r="CH12" s="423"/>
      <c r="CI12" s="423"/>
      <c r="CJ12" s="423"/>
      <c r="CK12" s="423"/>
      <c r="CL12" s="423"/>
      <c r="CM12" s="423"/>
      <c r="CN12" s="423"/>
      <c r="CO12" s="423"/>
      <c r="CP12" s="423"/>
      <c r="CQ12" s="423"/>
      <c r="CR12" s="423"/>
      <c r="CS12" s="424"/>
      <c r="CT12" s="522" t="s">
        <v>108</v>
      </c>
      <c r="CU12" s="523"/>
      <c r="CV12" s="523"/>
      <c r="CW12" s="523"/>
      <c r="CX12" s="523"/>
      <c r="CY12" s="523"/>
      <c r="CZ12" s="523"/>
      <c r="DA12" s="524"/>
      <c r="DB12" s="522" t="s">
        <v>108</v>
      </c>
      <c r="DC12" s="523"/>
      <c r="DD12" s="523"/>
      <c r="DE12" s="523"/>
      <c r="DF12" s="523"/>
      <c r="DG12" s="523"/>
      <c r="DH12" s="523"/>
      <c r="DI12" s="524"/>
      <c r="DJ12" s="137"/>
      <c r="DK12" s="137"/>
      <c r="DL12" s="137"/>
      <c r="DM12" s="137"/>
      <c r="DN12" s="137"/>
      <c r="DO12" s="137"/>
    </row>
    <row r="13" spans="1:119" ht="18.75" customHeight="1">
      <c r="A13" s="138"/>
      <c r="B13" s="528"/>
      <c r="C13" s="529"/>
      <c r="D13" s="529"/>
      <c r="E13" s="529"/>
      <c r="F13" s="529"/>
      <c r="G13" s="529"/>
      <c r="H13" s="529"/>
      <c r="I13" s="529"/>
      <c r="J13" s="529"/>
      <c r="K13" s="530"/>
      <c r="L13" s="148"/>
      <c r="M13" s="511" t="s">
        <v>117</v>
      </c>
      <c r="N13" s="512"/>
      <c r="O13" s="512"/>
      <c r="P13" s="512"/>
      <c r="Q13" s="513"/>
      <c r="R13" s="514">
        <v>586</v>
      </c>
      <c r="S13" s="515"/>
      <c r="T13" s="515"/>
      <c r="U13" s="515"/>
      <c r="V13" s="516"/>
      <c r="W13" s="502" t="s">
        <v>118</v>
      </c>
      <c r="X13" s="426"/>
      <c r="Y13" s="426"/>
      <c r="Z13" s="426"/>
      <c r="AA13" s="426"/>
      <c r="AB13" s="427"/>
      <c r="AC13" s="389">
        <v>10</v>
      </c>
      <c r="AD13" s="390"/>
      <c r="AE13" s="390"/>
      <c r="AF13" s="390"/>
      <c r="AG13" s="391"/>
      <c r="AH13" s="389">
        <v>7</v>
      </c>
      <c r="AI13" s="390"/>
      <c r="AJ13" s="390"/>
      <c r="AK13" s="390"/>
      <c r="AL13" s="392"/>
      <c r="AM13" s="482" t="s">
        <v>119</v>
      </c>
      <c r="AN13" s="387"/>
      <c r="AO13" s="387"/>
      <c r="AP13" s="387"/>
      <c r="AQ13" s="387"/>
      <c r="AR13" s="387"/>
      <c r="AS13" s="387"/>
      <c r="AT13" s="388"/>
      <c r="AU13" s="470" t="s">
        <v>101</v>
      </c>
      <c r="AV13" s="471"/>
      <c r="AW13" s="471"/>
      <c r="AX13" s="471"/>
      <c r="AY13" s="393" t="s">
        <v>120</v>
      </c>
      <c r="AZ13" s="394"/>
      <c r="BA13" s="394"/>
      <c r="BB13" s="394"/>
      <c r="BC13" s="394"/>
      <c r="BD13" s="394"/>
      <c r="BE13" s="394"/>
      <c r="BF13" s="394"/>
      <c r="BG13" s="394"/>
      <c r="BH13" s="394"/>
      <c r="BI13" s="394"/>
      <c r="BJ13" s="394"/>
      <c r="BK13" s="394"/>
      <c r="BL13" s="394"/>
      <c r="BM13" s="395"/>
      <c r="BN13" s="413">
        <v>-12619</v>
      </c>
      <c r="BO13" s="414"/>
      <c r="BP13" s="414"/>
      <c r="BQ13" s="414"/>
      <c r="BR13" s="414"/>
      <c r="BS13" s="414"/>
      <c r="BT13" s="414"/>
      <c r="BU13" s="415"/>
      <c r="BV13" s="413">
        <v>98403</v>
      </c>
      <c r="BW13" s="414"/>
      <c r="BX13" s="414"/>
      <c r="BY13" s="414"/>
      <c r="BZ13" s="414"/>
      <c r="CA13" s="414"/>
      <c r="CB13" s="414"/>
      <c r="CC13" s="415"/>
      <c r="CD13" s="422" t="s">
        <v>121</v>
      </c>
      <c r="CE13" s="423"/>
      <c r="CF13" s="423"/>
      <c r="CG13" s="423"/>
      <c r="CH13" s="423"/>
      <c r="CI13" s="423"/>
      <c r="CJ13" s="423"/>
      <c r="CK13" s="423"/>
      <c r="CL13" s="423"/>
      <c r="CM13" s="423"/>
      <c r="CN13" s="423"/>
      <c r="CO13" s="423"/>
      <c r="CP13" s="423"/>
      <c r="CQ13" s="423"/>
      <c r="CR13" s="423"/>
      <c r="CS13" s="424"/>
      <c r="CT13" s="383">
        <v>-2.5</v>
      </c>
      <c r="CU13" s="384"/>
      <c r="CV13" s="384"/>
      <c r="CW13" s="384"/>
      <c r="CX13" s="384"/>
      <c r="CY13" s="384"/>
      <c r="CZ13" s="384"/>
      <c r="DA13" s="385"/>
      <c r="DB13" s="383">
        <v>-1.2</v>
      </c>
      <c r="DC13" s="384"/>
      <c r="DD13" s="384"/>
      <c r="DE13" s="384"/>
      <c r="DF13" s="384"/>
      <c r="DG13" s="384"/>
      <c r="DH13" s="384"/>
      <c r="DI13" s="385"/>
      <c r="DJ13" s="137"/>
      <c r="DK13" s="137"/>
      <c r="DL13" s="137"/>
      <c r="DM13" s="137"/>
      <c r="DN13" s="137"/>
      <c r="DO13" s="137"/>
    </row>
    <row r="14" spans="1:119" ht="18.75" customHeight="1" thickBot="1">
      <c r="A14" s="138"/>
      <c r="B14" s="528"/>
      <c r="C14" s="529"/>
      <c r="D14" s="529"/>
      <c r="E14" s="529"/>
      <c r="F14" s="529"/>
      <c r="G14" s="529"/>
      <c r="H14" s="529"/>
      <c r="I14" s="529"/>
      <c r="J14" s="529"/>
      <c r="K14" s="530"/>
      <c r="L14" s="504" t="s">
        <v>122</v>
      </c>
      <c r="M14" s="543"/>
      <c r="N14" s="543"/>
      <c r="O14" s="543"/>
      <c r="P14" s="543"/>
      <c r="Q14" s="544"/>
      <c r="R14" s="514">
        <v>603</v>
      </c>
      <c r="S14" s="515"/>
      <c r="T14" s="515"/>
      <c r="U14" s="515"/>
      <c r="V14" s="516"/>
      <c r="W14" s="517"/>
      <c r="X14" s="429"/>
      <c r="Y14" s="429"/>
      <c r="Z14" s="429"/>
      <c r="AA14" s="429"/>
      <c r="AB14" s="430"/>
      <c r="AC14" s="507">
        <v>2.8</v>
      </c>
      <c r="AD14" s="508"/>
      <c r="AE14" s="508"/>
      <c r="AF14" s="508"/>
      <c r="AG14" s="509"/>
      <c r="AH14" s="507">
        <v>1.7</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123</v>
      </c>
      <c r="CE14" s="420"/>
      <c r="CF14" s="420"/>
      <c r="CG14" s="420"/>
      <c r="CH14" s="420"/>
      <c r="CI14" s="420"/>
      <c r="CJ14" s="420"/>
      <c r="CK14" s="420"/>
      <c r="CL14" s="420"/>
      <c r="CM14" s="420"/>
      <c r="CN14" s="420"/>
      <c r="CO14" s="420"/>
      <c r="CP14" s="420"/>
      <c r="CQ14" s="420"/>
      <c r="CR14" s="420"/>
      <c r="CS14" s="421"/>
      <c r="CT14" s="518" t="s">
        <v>108</v>
      </c>
      <c r="CU14" s="486"/>
      <c r="CV14" s="486"/>
      <c r="CW14" s="486"/>
      <c r="CX14" s="486"/>
      <c r="CY14" s="486"/>
      <c r="CZ14" s="486"/>
      <c r="DA14" s="487"/>
      <c r="DB14" s="518" t="s">
        <v>108</v>
      </c>
      <c r="DC14" s="486"/>
      <c r="DD14" s="486"/>
      <c r="DE14" s="486"/>
      <c r="DF14" s="486"/>
      <c r="DG14" s="486"/>
      <c r="DH14" s="486"/>
      <c r="DI14" s="487"/>
      <c r="DJ14" s="137"/>
      <c r="DK14" s="137"/>
      <c r="DL14" s="137"/>
      <c r="DM14" s="137"/>
      <c r="DN14" s="137"/>
      <c r="DO14" s="137"/>
    </row>
    <row r="15" spans="1:119" ht="18.75" customHeight="1">
      <c r="A15" s="138"/>
      <c r="B15" s="528"/>
      <c r="C15" s="529"/>
      <c r="D15" s="529"/>
      <c r="E15" s="529"/>
      <c r="F15" s="529"/>
      <c r="G15" s="529"/>
      <c r="H15" s="529"/>
      <c r="I15" s="529"/>
      <c r="J15" s="529"/>
      <c r="K15" s="530"/>
      <c r="L15" s="148"/>
      <c r="M15" s="511" t="s">
        <v>117</v>
      </c>
      <c r="N15" s="512"/>
      <c r="O15" s="512"/>
      <c r="P15" s="512"/>
      <c r="Q15" s="513"/>
      <c r="R15" s="514">
        <v>601</v>
      </c>
      <c r="S15" s="515"/>
      <c r="T15" s="515"/>
      <c r="U15" s="515"/>
      <c r="V15" s="516"/>
      <c r="W15" s="502" t="s">
        <v>124</v>
      </c>
      <c r="X15" s="426"/>
      <c r="Y15" s="426"/>
      <c r="Z15" s="426"/>
      <c r="AA15" s="426"/>
      <c r="AB15" s="427"/>
      <c r="AC15" s="389">
        <v>13</v>
      </c>
      <c r="AD15" s="390"/>
      <c r="AE15" s="390"/>
      <c r="AF15" s="390"/>
      <c r="AG15" s="391"/>
      <c r="AH15" s="389">
        <v>22</v>
      </c>
      <c r="AI15" s="390"/>
      <c r="AJ15" s="390"/>
      <c r="AK15" s="390"/>
      <c r="AL15" s="392"/>
      <c r="AM15" s="482"/>
      <c r="AN15" s="387"/>
      <c r="AO15" s="387"/>
      <c r="AP15" s="387"/>
      <c r="AQ15" s="387"/>
      <c r="AR15" s="387"/>
      <c r="AS15" s="387"/>
      <c r="AT15" s="388"/>
      <c r="AU15" s="470"/>
      <c r="AV15" s="471"/>
      <c r="AW15" s="471"/>
      <c r="AX15" s="471"/>
      <c r="AY15" s="405" t="s">
        <v>125</v>
      </c>
      <c r="AZ15" s="406"/>
      <c r="BA15" s="406"/>
      <c r="BB15" s="406"/>
      <c r="BC15" s="406"/>
      <c r="BD15" s="406"/>
      <c r="BE15" s="406"/>
      <c r="BF15" s="406"/>
      <c r="BG15" s="406"/>
      <c r="BH15" s="406"/>
      <c r="BI15" s="406"/>
      <c r="BJ15" s="406"/>
      <c r="BK15" s="406"/>
      <c r="BL15" s="406"/>
      <c r="BM15" s="407"/>
      <c r="BN15" s="408">
        <v>311316</v>
      </c>
      <c r="BO15" s="409"/>
      <c r="BP15" s="409"/>
      <c r="BQ15" s="409"/>
      <c r="BR15" s="409"/>
      <c r="BS15" s="409"/>
      <c r="BT15" s="409"/>
      <c r="BU15" s="410"/>
      <c r="BV15" s="408">
        <v>317825</v>
      </c>
      <c r="BW15" s="409"/>
      <c r="BX15" s="409"/>
      <c r="BY15" s="409"/>
      <c r="BZ15" s="409"/>
      <c r="CA15" s="409"/>
      <c r="CB15" s="409"/>
      <c r="CC15" s="410"/>
      <c r="CD15" s="519" t="s">
        <v>126</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528"/>
      <c r="C16" s="529"/>
      <c r="D16" s="529"/>
      <c r="E16" s="529"/>
      <c r="F16" s="529"/>
      <c r="G16" s="529"/>
      <c r="H16" s="529"/>
      <c r="I16" s="529"/>
      <c r="J16" s="529"/>
      <c r="K16" s="530"/>
      <c r="L16" s="504" t="s">
        <v>127</v>
      </c>
      <c r="M16" s="505"/>
      <c r="N16" s="505"/>
      <c r="O16" s="505"/>
      <c r="P16" s="505"/>
      <c r="Q16" s="506"/>
      <c r="R16" s="499" t="s">
        <v>128</v>
      </c>
      <c r="S16" s="500"/>
      <c r="T16" s="500"/>
      <c r="U16" s="500"/>
      <c r="V16" s="501"/>
      <c r="W16" s="517"/>
      <c r="X16" s="429"/>
      <c r="Y16" s="429"/>
      <c r="Z16" s="429"/>
      <c r="AA16" s="429"/>
      <c r="AB16" s="430"/>
      <c r="AC16" s="507">
        <v>3.7</v>
      </c>
      <c r="AD16" s="508"/>
      <c r="AE16" s="508"/>
      <c r="AF16" s="508"/>
      <c r="AG16" s="509"/>
      <c r="AH16" s="507">
        <v>5.3</v>
      </c>
      <c r="AI16" s="508"/>
      <c r="AJ16" s="508"/>
      <c r="AK16" s="508"/>
      <c r="AL16" s="510"/>
      <c r="AM16" s="482"/>
      <c r="AN16" s="387"/>
      <c r="AO16" s="387"/>
      <c r="AP16" s="387"/>
      <c r="AQ16" s="387"/>
      <c r="AR16" s="387"/>
      <c r="AS16" s="387"/>
      <c r="AT16" s="388"/>
      <c r="AU16" s="470"/>
      <c r="AV16" s="471"/>
      <c r="AW16" s="471"/>
      <c r="AX16" s="471"/>
      <c r="AY16" s="393" t="s">
        <v>129</v>
      </c>
      <c r="AZ16" s="394"/>
      <c r="BA16" s="394"/>
      <c r="BB16" s="394"/>
      <c r="BC16" s="394"/>
      <c r="BD16" s="394"/>
      <c r="BE16" s="394"/>
      <c r="BF16" s="394"/>
      <c r="BG16" s="394"/>
      <c r="BH16" s="394"/>
      <c r="BI16" s="394"/>
      <c r="BJ16" s="394"/>
      <c r="BK16" s="394"/>
      <c r="BL16" s="394"/>
      <c r="BM16" s="395"/>
      <c r="BN16" s="413">
        <v>864804</v>
      </c>
      <c r="BO16" s="414"/>
      <c r="BP16" s="414"/>
      <c r="BQ16" s="414"/>
      <c r="BR16" s="414"/>
      <c r="BS16" s="414"/>
      <c r="BT16" s="414"/>
      <c r="BU16" s="415"/>
      <c r="BV16" s="413">
        <v>845702</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c r="A17" s="138"/>
      <c r="B17" s="531"/>
      <c r="C17" s="532"/>
      <c r="D17" s="532"/>
      <c r="E17" s="532"/>
      <c r="F17" s="532"/>
      <c r="G17" s="532"/>
      <c r="H17" s="532"/>
      <c r="I17" s="532"/>
      <c r="J17" s="532"/>
      <c r="K17" s="533"/>
      <c r="L17" s="153"/>
      <c r="M17" s="496" t="s">
        <v>130</v>
      </c>
      <c r="N17" s="497"/>
      <c r="O17" s="497"/>
      <c r="P17" s="497"/>
      <c r="Q17" s="498"/>
      <c r="R17" s="499" t="s">
        <v>128</v>
      </c>
      <c r="S17" s="500"/>
      <c r="T17" s="500"/>
      <c r="U17" s="500"/>
      <c r="V17" s="501"/>
      <c r="W17" s="502" t="s">
        <v>131</v>
      </c>
      <c r="X17" s="426"/>
      <c r="Y17" s="426"/>
      <c r="Z17" s="426"/>
      <c r="AA17" s="426"/>
      <c r="AB17" s="427"/>
      <c r="AC17" s="389">
        <v>328</v>
      </c>
      <c r="AD17" s="390"/>
      <c r="AE17" s="390"/>
      <c r="AF17" s="390"/>
      <c r="AG17" s="391"/>
      <c r="AH17" s="389">
        <v>387</v>
      </c>
      <c r="AI17" s="390"/>
      <c r="AJ17" s="390"/>
      <c r="AK17" s="390"/>
      <c r="AL17" s="392"/>
      <c r="AM17" s="482"/>
      <c r="AN17" s="387"/>
      <c r="AO17" s="387"/>
      <c r="AP17" s="387"/>
      <c r="AQ17" s="387"/>
      <c r="AR17" s="387"/>
      <c r="AS17" s="387"/>
      <c r="AT17" s="388"/>
      <c r="AU17" s="470"/>
      <c r="AV17" s="471"/>
      <c r="AW17" s="471"/>
      <c r="AX17" s="471"/>
      <c r="AY17" s="393" t="s">
        <v>132</v>
      </c>
      <c r="AZ17" s="394"/>
      <c r="BA17" s="394"/>
      <c r="BB17" s="394"/>
      <c r="BC17" s="394"/>
      <c r="BD17" s="394"/>
      <c r="BE17" s="394"/>
      <c r="BF17" s="394"/>
      <c r="BG17" s="394"/>
      <c r="BH17" s="394"/>
      <c r="BI17" s="394"/>
      <c r="BJ17" s="394"/>
      <c r="BK17" s="394"/>
      <c r="BL17" s="394"/>
      <c r="BM17" s="395"/>
      <c r="BN17" s="413">
        <v>408664</v>
      </c>
      <c r="BO17" s="414"/>
      <c r="BP17" s="414"/>
      <c r="BQ17" s="414"/>
      <c r="BR17" s="414"/>
      <c r="BS17" s="414"/>
      <c r="BT17" s="414"/>
      <c r="BU17" s="415"/>
      <c r="BV17" s="413">
        <v>419583</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c r="A18" s="138"/>
      <c r="B18" s="475" t="s">
        <v>133</v>
      </c>
      <c r="C18" s="476"/>
      <c r="D18" s="476"/>
      <c r="E18" s="477"/>
      <c r="F18" s="477"/>
      <c r="G18" s="477"/>
      <c r="H18" s="477"/>
      <c r="I18" s="477"/>
      <c r="J18" s="477"/>
      <c r="K18" s="477"/>
      <c r="L18" s="478">
        <v>390.46</v>
      </c>
      <c r="M18" s="478"/>
      <c r="N18" s="478"/>
      <c r="O18" s="478"/>
      <c r="P18" s="478"/>
      <c r="Q18" s="478"/>
      <c r="R18" s="479"/>
      <c r="S18" s="479"/>
      <c r="T18" s="479"/>
      <c r="U18" s="479"/>
      <c r="V18" s="480"/>
      <c r="W18" s="494"/>
      <c r="X18" s="495"/>
      <c r="Y18" s="495"/>
      <c r="Z18" s="495"/>
      <c r="AA18" s="495"/>
      <c r="AB18" s="503"/>
      <c r="AC18" s="377">
        <v>93.4</v>
      </c>
      <c r="AD18" s="378"/>
      <c r="AE18" s="378"/>
      <c r="AF18" s="378"/>
      <c r="AG18" s="481"/>
      <c r="AH18" s="377">
        <v>93</v>
      </c>
      <c r="AI18" s="378"/>
      <c r="AJ18" s="378"/>
      <c r="AK18" s="378"/>
      <c r="AL18" s="379"/>
      <c r="AM18" s="482"/>
      <c r="AN18" s="387"/>
      <c r="AO18" s="387"/>
      <c r="AP18" s="387"/>
      <c r="AQ18" s="387"/>
      <c r="AR18" s="387"/>
      <c r="AS18" s="387"/>
      <c r="AT18" s="388"/>
      <c r="AU18" s="470"/>
      <c r="AV18" s="471"/>
      <c r="AW18" s="471"/>
      <c r="AX18" s="471"/>
      <c r="AY18" s="393" t="s">
        <v>134</v>
      </c>
      <c r="AZ18" s="394"/>
      <c r="BA18" s="394"/>
      <c r="BB18" s="394"/>
      <c r="BC18" s="394"/>
      <c r="BD18" s="394"/>
      <c r="BE18" s="394"/>
      <c r="BF18" s="394"/>
      <c r="BG18" s="394"/>
      <c r="BH18" s="394"/>
      <c r="BI18" s="394"/>
      <c r="BJ18" s="394"/>
      <c r="BK18" s="394"/>
      <c r="BL18" s="394"/>
      <c r="BM18" s="395"/>
      <c r="BN18" s="413">
        <v>790563</v>
      </c>
      <c r="BO18" s="414"/>
      <c r="BP18" s="414"/>
      <c r="BQ18" s="414"/>
      <c r="BR18" s="414"/>
      <c r="BS18" s="414"/>
      <c r="BT18" s="414"/>
      <c r="BU18" s="415"/>
      <c r="BV18" s="413">
        <v>684203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c r="A19" s="138"/>
      <c r="B19" s="475" t="s">
        <v>135</v>
      </c>
      <c r="C19" s="476"/>
      <c r="D19" s="476"/>
      <c r="E19" s="477"/>
      <c r="F19" s="477"/>
      <c r="G19" s="477"/>
      <c r="H19" s="477"/>
      <c r="I19" s="477"/>
      <c r="J19" s="477"/>
      <c r="K19" s="477"/>
      <c r="L19" s="483">
        <v>2</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136</v>
      </c>
      <c r="AZ19" s="394"/>
      <c r="BA19" s="394"/>
      <c r="BB19" s="394"/>
      <c r="BC19" s="394"/>
      <c r="BD19" s="394"/>
      <c r="BE19" s="394"/>
      <c r="BF19" s="394"/>
      <c r="BG19" s="394"/>
      <c r="BH19" s="394"/>
      <c r="BI19" s="394"/>
      <c r="BJ19" s="394"/>
      <c r="BK19" s="394"/>
      <c r="BL19" s="394"/>
      <c r="BM19" s="395"/>
      <c r="BN19" s="413">
        <v>1309965</v>
      </c>
      <c r="BO19" s="414"/>
      <c r="BP19" s="414"/>
      <c r="BQ19" s="414"/>
      <c r="BR19" s="414"/>
      <c r="BS19" s="414"/>
      <c r="BT19" s="414"/>
      <c r="BU19" s="415"/>
      <c r="BV19" s="413">
        <v>1323463</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c r="A20" s="138"/>
      <c r="B20" s="475" t="s">
        <v>137</v>
      </c>
      <c r="C20" s="476"/>
      <c r="D20" s="476"/>
      <c r="E20" s="477"/>
      <c r="F20" s="477"/>
      <c r="G20" s="477"/>
      <c r="H20" s="477"/>
      <c r="I20" s="477"/>
      <c r="J20" s="477"/>
      <c r="K20" s="477"/>
      <c r="L20" s="483">
        <v>257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c r="A21" s="138"/>
      <c r="B21" s="472" t="s">
        <v>138</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c r="A22" s="138"/>
      <c r="B22" s="442" t="s">
        <v>139</v>
      </c>
      <c r="C22" s="443"/>
      <c r="D22" s="444"/>
      <c r="E22" s="451" t="s">
        <v>1</v>
      </c>
      <c r="F22" s="426"/>
      <c r="G22" s="426"/>
      <c r="H22" s="426"/>
      <c r="I22" s="426"/>
      <c r="J22" s="426"/>
      <c r="K22" s="427"/>
      <c r="L22" s="451" t="s">
        <v>140</v>
      </c>
      <c r="M22" s="426"/>
      <c r="N22" s="426"/>
      <c r="O22" s="426"/>
      <c r="P22" s="427"/>
      <c r="Q22" s="436" t="s">
        <v>141</v>
      </c>
      <c r="R22" s="437"/>
      <c r="S22" s="437"/>
      <c r="T22" s="437"/>
      <c r="U22" s="437"/>
      <c r="V22" s="452"/>
      <c r="W22" s="454" t="s">
        <v>142</v>
      </c>
      <c r="X22" s="443"/>
      <c r="Y22" s="444"/>
      <c r="Z22" s="451" t="s">
        <v>1</v>
      </c>
      <c r="AA22" s="426"/>
      <c r="AB22" s="426"/>
      <c r="AC22" s="426"/>
      <c r="AD22" s="426"/>
      <c r="AE22" s="426"/>
      <c r="AF22" s="426"/>
      <c r="AG22" s="427"/>
      <c r="AH22" s="425" t="s">
        <v>143</v>
      </c>
      <c r="AI22" s="426"/>
      <c r="AJ22" s="426"/>
      <c r="AK22" s="426"/>
      <c r="AL22" s="427"/>
      <c r="AM22" s="425" t="s">
        <v>144</v>
      </c>
      <c r="AN22" s="431"/>
      <c r="AO22" s="431"/>
      <c r="AP22" s="431"/>
      <c r="AQ22" s="431"/>
      <c r="AR22" s="432"/>
      <c r="AS22" s="436" t="s">
        <v>141</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145</v>
      </c>
      <c r="AZ23" s="406"/>
      <c r="BA23" s="406"/>
      <c r="BB23" s="406"/>
      <c r="BC23" s="406"/>
      <c r="BD23" s="406"/>
      <c r="BE23" s="406"/>
      <c r="BF23" s="406"/>
      <c r="BG23" s="406"/>
      <c r="BH23" s="406"/>
      <c r="BI23" s="406"/>
      <c r="BJ23" s="406"/>
      <c r="BK23" s="406"/>
      <c r="BL23" s="406"/>
      <c r="BM23" s="407"/>
      <c r="BN23" s="413">
        <v>2109533</v>
      </c>
      <c r="BO23" s="414"/>
      <c r="BP23" s="414"/>
      <c r="BQ23" s="414"/>
      <c r="BR23" s="414"/>
      <c r="BS23" s="414"/>
      <c r="BT23" s="414"/>
      <c r="BU23" s="415"/>
      <c r="BV23" s="413">
        <v>1715099</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c r="A24" s="138"/>
      <c r="B24" s="445"/>
      <c r="C24" s="446"/>
      <c r="D24" s="447"/>
      <c r="E24" s="386" t="s">
        <v>146</v>
      </c>
      <c r="F24" s="387"/>
      <c r="G24" s="387"/>
      <c r="H24" s="387"/>
      <c r="I24" s="387"/>
      <c r="J24" s="387"/>
      <c r="K24" s="388"/>
      <c r="L24" s="389">
        <v>1</v>
      </c>
      <c r="M24" s="390"/>
      <c r="N24" s="390"/>
      <c r="O24" s="390"/>
      <c r="P24" s="391"/>
      <c r="Q24" s="389">
        <v>7280</v>
      </c>
      <c r="R24" s="390"/>
      <c r="S24" s="390"/>
      <c r="T24" s="390"/>
      <c r="U24" s="390"/>
      <c r="V24" s="391"/>
      <c r="W24" s="455"/>
      <c r="X24" s="446"/>
      <c r="Y24" s="447"/>
      <c r="Z24" s="386" t="s">
        <v>147</v>
      </c>
      <c r="AA24" s="387"/>
      <c r="AB24" s="387"/>
      <c r="AC24" s="387"/>
      <c r="AD24" s="387"/>
      <c r="AE24" s="387"/>
      <c r="AF24" s="387"/>
      <c r="AG24" s="388"/>
      <c r="AH24" s="389">
        <v>36</v>
      </c>
      <c r="AI24" s="390"/>
      <c r="AJ24" s="390"/>
      <c r="AK24" s="390"/>
      <c r="AL24" s="391"/>
      <c r="AM24" s="389">
        <v>96516</v>
      </c>
      <c r="AN24" s="390"/>
      <c r="AO24" s="390"/>
      <c r="AP24" s="390"/>
      <c r="AQ24" s="390"/>
      <c r="AR24" s="391"/>
      <c r="AS24" s="389">
        <v>2681</v>
      </c>
      <c r="AT24" s="390"/>
      <c r="AU24" s="390"/>
      <c r="AV24" s="390"/>
      <c r="AW24" s="390"/>
      <c r="AX24" s="392"/>
      <c r="AY24" s="380" t="s">
        <v>148</v>
      </c>
      <c r="AZ24" s="381"/>
      <c r="BA24" s="381"/>
      <c r="BB24" s="381"/>
      <c r="BC24" s="381"/>
      <c r="BD24" s="381"/>
      <c r="BE24" s="381"/>
      <c r="BF24" s="381"/>
      <c r="BG24" s="381"/>
      <c r="BH24" s="381"/>
      <c r="BI24" s="381"/>
      <c r="BJ24" s="381"/>
      <c r="BK24" s="381"/>
      <c r="BL24" s="381"/>
      <c r="BM24" s="382"/>
      <c r="BN24" s="413">
        <v>857423</v>
      </c>
      <c r="BO24" s="414"/>
      <c r="BP24" s="414"/>
      <c r="BQ24" s="414"/>
      <c r="BR24" s="414"/>
      <c r="BS24" s="414"/>
      <c r="BT24" s="414"/>
      <c r="BU24" s="415"/>
      <c r="BV24" s="413">
        <v>745599</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c r="A25" s="138"/>
      <c r="B25" s="445"/>
      <c r="C25" s="446"/>
      <c r="D25" s="447"/>
      <c r="E25" s="386" t="s">
        <v>149</v>
      </c>
      <c r="F25" s="387"/>
      <c r="G25" s="387"/>
      <c r="H25" s="387"/>
      <c r="I25" s="387"/>
      <c r="J25" s="387"/>
      <c r="K25" s="388"/>
      <c r="L25" s="389">
        <v>1</v>
      </c>
      <c r="M25" s="390"/>
      <c r="N25" s="390"/>
      <c r="O25" s="390"/>
      <c r="P25" s="391"/>
      <c r="Q25" s="389">
        <v>5820</v>
      </c>
      <c r="R25" s="390"/>
      <c r="S25" s="390"/>
      <c r="T25" s="390"/>
      <c r="U25" s="390"/>
      <c r="V25" s="391"/>
      <c r="W25" s="455"/>
      <c r="X25" s="446"/>
      <c r="Y25" s="447"/>
      <c r="Z25" s="386" t="s">
        <v>150</v>
      </c>
      <c r="AA25" s="387"/>
      <c r="AB25" s="387"/>
      <c r="AC25" s="387"/>
      <c r="AD25" s="387"/>
      <c r="AE25" s="387"/>
      <c r="AF25" s="387"/>
      <c r="AG25" s="388"/>
      <c r="AH25" s="389" t="s">
        <v>151</v>
      </c>
      <c r="AI25" s="390"/>
      <c r="AJ25" s="390"/>
      <c r="AK25" s="390"/>
      <c r="AL25" s="391"/>
      <c r="AM25" s="389" t="s">
        <v>151</v>
      </c>
      <c r="AN25" s="390"/>
      <c r="AO25" s="390"/>
      <c r="AP25" s="390"/>
      <c r="AQ25" s="390"/>
      <c r="AR25" s="391"/>
      <c r="AS25" s="389" t="s">
        <v>151</v>
      </c>
      <c r="AT25" s="390"/>
      <c r="AU25" s="390"/>
      <c r="AV25" s="390"/>
      <c r="AW25" s="390"/>
      <c r="AX25" s="392"/>
      <c r="AY25" s="405" t="s">
        <v>152</v>
      </c>
      <c r="AZ25" s="406"/>
      <c r="BA25" s="406"/>
      <c r="BB25" s="406"/>
      <c r="BC25" s="406"/>
      <c r="BD25" s="406"/>
      <c r="BE25" s="406"/>
      <c r="BF25" s="406"/>
      <c r="BG25" s="406"/>
      <c r="BH25" s="406"/>
      <c r="BI25" s="406"/>
      <c r="BJ25" s="406"/>
      <c r="BK25" s="406"/>
      <c r="BL25" s="406"/>
      <c r="BM25" s="407"/>
      <c r="BN25" s="408">
        <v>1330</v>
      </c>
      <c r="BO25" s="409"/>
      <c r="BP25" s="409"/>
      <c r="BQ25" s="409"/>
      <c r="BR25" s="409"/>
      <c r="BS25" s="409"/>
      <c r="BT25" s="409"/>
      <c r="BU25" s="410"/>
      <c r="BV25" s="408">
        <v>2330</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c r="A26" s="138"/>
      <c r="B26" s="445"/>
      <c r="C26" s="446"/>
      <c r="D26" s="447"/>
      <c r="E26" s="386" t="s">
        <v>153</v>
      </c>
      <c r="F26" s="387"/>
      <c r="G26" s="387"/>
      <c r="H26" s="387"/>
      <c r="I26" s="387"/>
      <c r="J26" s="387"/>
      <c r="K26" s="388"/>
      <c r="L26" s="389">
        <v>1</v>
      </c>
      <c r="M26" s="390"/>
      <c r="N26" s="390"/>
      <c r="O26" s="390"/>
      <c r="P26" s="391"/>
      <c r="Q26" s="389">
        <v>5530</v>
      </c>
      <c r="R26" s="390"/>
      <c r="S26" s="390"/>
      <c r="T26" s="390"/>
      <c r="U26" s="390"/>
      <c r="V26" s="391"/>
      <c r="W26" s="455"/>
      <c r="X26" s="446"/>
      <c r="Y26" s="447"/>
      <c r="Z26" s="386" t="s">
        <v>154</v>
      </c>
      <c r="AA26" s="468"/>
      <c r="AB26" s="468"/>
      <c r="AC26" s="468"/>
      <c r="AD26" s="468"/>
      <c r="AE26" s="468"/>
      <c r="AF26" s="468"/>
      <c r="AG26" s="469"/>
      <c r="AH26" s="389">
        <v>3</v>
      </c>
      <c r="AI26" s="390"/>
      <c r="AJ26" s="390"/>
      <c r="AK26" s="390"/>
      <c r="AL26" s="391"/>
      <c r="AM26" s="389">
        <v>7461</v>
      </c>
      <c r="AN26" s="390"/>
      <c r="AO26" s="390"/>
      <c r="AP26" s="390"/>
      <c r="AQ26" s="390"/>
      <c r="AR26" s="391"/>
      <c r="AS26" s="389">
        <v>2487</v>
      </c>
      <c r="AT26" s="390"/>
      <c r="AU26" s="390"/>
      <c r="AV26" s="390"/>
      <c r="AW26" s="390"/>
      <c r="AX26" s="392"/>
      <c r="AY26" s="422" t="s">
        <v>155</v>
      </c>
      <c r="AZ26" s="423"/>
      <c r="BA26" s="423"/>
      <c r="BB26" s="423"/>
      <c r="BC26" s="423"/>
      <c r="BD26" s="423"/>
      <c r="BE26" s="423"/>
      <c r="BF26" s="423"/>
      <c r="BG26" s="423"/>
      <c r="BH26" s="423"/>
      <c r="BI26" s="423"/>
      <c r="BJ26" s="423"/>
      <c r="BK26" s="423"/>
      <c r="BL26" s="423"/>
      <c r="BM26" s="424"/>
      <c r="BN26" s="413" t="s">
        <v>151</v>
      </c>
      <c r="BO26" s="414"/>
      <c r="BP26" s="414"/>
      <c r="BQ26" s="414"/>
      <c r="BR26" s="414"/>
      <c r="BS26" s="414"/>
      <c r="BT26" s="414"/>
      <c r="BU26" s="415"/>
      <c r="BV26" s="413" t="s">
        <v>151</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c r="A27" s="138"/>
      <c r="B27" s="445"/>
      <c r="C27" s="446"/>
      <c r="D27" s="447"/>
      <c r="E27" s="386" t="s">
        <v>156</v>
      </c>
      <c r="F27" s="387"/>
      <c r="G27" s="387"/>
      <c r="H27" s="387"/>
      <c r="I27" s="387"/>
      <c r="J27" s="387"/>
      <c r="K27" s="388"/>
      <c r="L27" s="389">
        <v>1</v>
      </c>
      <c r="M27" s="390"/>
      <c r="N27" s="390"/>
      <c r="O27" s="390"/>
      <c r="P27" s="391"/>
      <c r="Q27" s="389">
        <v>2910</v>
      </c>
      <c r="R27" s="390"/>
      <c r="S27" s="390"/>
      <c r="T27" s="390"/>
      <c r="U27" s="390"/>
      <c r="V27" s="391"/>
      <c r="W27" s="455"/>
      <c r="X27" s="446"/>
      <c r="Y27" s="447"/>
      <c r="Z27" s="386" t="s">
        <v>157</v>
      </c>
      <c r="AA27" s="387"/>
      <c r="AB27" s="387"/>
      <c r="AC27" s="387"/>
      <c r="AD27" s="387"/>
      <c r="AE27" s="387"/>
      <c r="AF27" s="387"/>
      <c r="AG27" s="388"/>
      <c r="AH27" s="389" t="s">
        <v>151</v>
      </c>
      <c r="AI27" s="390"/>
      <c r="AJ27" s="390"/>
      <c r="AK27" s="390"/>
      <c r="AL27" s="391"/>
      <c r="AM27" s="389" t="s">
        <v>151</v>
      </c>
      <c r="AN27" s="390"/>
      <c r="AO27" s="390"/>
      <c r="AP27" s="390"/>
      <c r="AQ27" s="390"/>
      <c r="AR27" s="391"/>
      <c r="AS27" s="389" t="s">
        <v>151</v>
      </c>
      <c r="AT27" s="390"/>
      <c r="AU27" s="390"/>
      <c r="AV27" s="390"/>
      <c r="AW27" s="390"/>
      <c r="AX27" s="392"/>
      <c r="AY27" s="419" t="s">
        <v>158</v>
      </c>
      <c r="AZ27" s="420"/>
      <c r="BA27" s="420"/>
      <c r="BB27" s="420"/>
      <c r="BC27" s="420"/>
      <c r="BD27" s="420"/>
      <c r="BE27" s="420"/>
      <c r="BF27" s="420"/>
      <c r="BG27" s="420"/>
      <c r="BH27" s="420"/>
      <c r="BI27" s="420"/>
      <c r="BJ27" s="420"/>
      <c r="BK27" s="420"/>
      <c r="BL27" s="420"/>
      <c r="BM27" s="421"/>
      <c r="BN27" s="416">
        <v>5000</v>
      </c>
      <c r="BO27" s="417"/>
      <c r="BP27" s="417"/>
      <c r="BQ27" s="417"/>
      <c r="BR27" s="417"/>
      <c r="BS27" s="417"/>
      <c r="BT27" s="417"/>
      <c r="BU27" s="418"/>
      <c r="BV27" s="416">
        <v>5000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c r="A28" s="138"/>
      <c r="B28" s="445"/>
      <c r="C28" s="446"/>
      <c r="D28" s="447"/>
      <c r="E28" s="386" t="s">
        <v>159</v>
      </c>
      <c r="F28" s="387"/>
      <c r="G28" s="387"/>
      <c r="H28" s="387"/>
      <c r="I28" s="387"/>
      <c r="J28" s="387"/>
      <c r="K28" s="388"/>
      <c r="L28" s="389">
        <v>1</v>
      </c>
      <c r="M28" s="390"/>
      <c r="N28" s="390"/>
      <c r="O28" s="390"/>
      <c r="P28" s="391"/>
      <c r="Q28" s="389">
        <v>2250</v>
      </c>
      <c r="R28" s="390"/>
      <c r="S28" s="390"/>
      <c r="T28" s="390"/>
      <c r="U28" s="390"/>
      <c r="V28" s="391"/>
      <c r="W28" s="455"/>
      <c r="X28" s="446"/>
      <c r="Y28" s="447"/>
      <c r="Z28" s="386" t="s">
        <v>160</v>
      </c>
      <c r="AA28" s="387"/>
      <c r="AB28" s="387"/>
      <c r="AC28" s="387"/>
      <c r="AD28" s="387"/>
      <c r="AE28" s="387"/>
      <c r="AF28" s="387"/>
      <c r="AG28" s="388"/>
      <c r="AH28" s="389" t="s">
        <v>151</v>
      </c>
      <c r="AI28" s="390"/>
      <c r="AJ28" s="390"/>
      <c r="AK28" s="390"/>
      <c r="AL28" s="391"/>
      <c r="AM28" s="389" t="s">
        <v>151</v>
      </c>
      <c r="AN28" s="390"/>
      <c r="AO28" s="390"/>
      <c r="AP28" s="390"/>
      <c r="AQ28" s="390"/>
      <c r="AR28" s="391"/>
      <c r="AS28" s="389" t="s">
        <v>151</v>
      </c>
      <c r="AT28" s="390"/>
      <c r="AU28" s="390"/>
      <c r="AV28" s="390"/>
      <c r="AW28" s="390"/>
      <c r="AX28" s="392"/>
      <c r="AY28" s="396" t="s">
        <v>161</v>
      </c>
      <c r="AZ28" s="397"/>
      <c r="BA28" s="397"/>
      <c r="BB28" s="398"/>
      <c r="BC28" s="405" t="s">
        <v>162</v>
      </c>
      <c r="BD28" s="406"/>
      <c r="BE28" s="406"/>
      <c r="BF28" s="406"/>
      <c r="BG28" s="406"/>
      <c r="BH28" s="406"/>
      <c r="BI28" s="406"/>
      <c r="BJ28" s="406"/>
      <c r="BK28" s="406"/>
      <c r="BL28" s="406"/>
      <c r="BM28" s="407"/>
      <c r="BN28" s="408">
        <v>924131</v>
      </c>
      <c r="BO28" s="409"/>
      <c r="BP28" s="409"/>
      <c r="BQ28" s="409"/>
      <c r="BR28" s="409"/>
      <c r="BS28" s="409"/>
      <c r="BT28" s="409"/>
      <c r="BU28" s="410"/>
      <c r="BV28" s="408">
        <v>871536</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c r="A29" s="138"/>
      <c r="B29" s="445"/>
      <c r="C29" s="446"/>
      <c r="D29" s="447"/>
      <c r="E29" s="386" t="s">
        <v>163</v>
      </c>
      <c r="F29" s="387"/>
      <c r="G29" s="387"/>
      <c r="H29" s="387"/>
      <c r="I29" s="387"/>
      <c r="J29" s="387"/>
      <c r="K29" s="388"/>
      <c r="L29" s="389">
        <v>6</v>
      </c>
      <c r="M29" s="390"/>
      <c r="N29" s="390"/>
      <c r="O29" s="390"/>
      <c r="P29" s="391"/>
      <c r="Q29" s="389">
        <v>2030</v>
      </c>
      <c r="R29" s="390"/>
      <c r="S29" s="390"/>
      <c r="T29" s="390"/>
      <c r="U29" s="390"/>
      <c r="V29" s="391"/>
      <c r="W29" s="456"/>
      <c r="X29" s="457"/>
      <c r="Y29" s="458"/>
      <c r="Z29" s="386" t="s">
        <v>164</v>
      </c>
      <c r="AA29" s="387"/>
      <c r="AB29" s="387"/>
      <c r="AC29" s="387"/>
      <c r="AD29" s="387"/>
      <c r="AE29" s="387"/>
      <c r="AF29" s="387"/>
      <c r="AG29" s="388"/>
      <c r="AH29" s="389">
        <v>36</v>
      </c>
      <c r="AI29" s="390"/>
      <c r="AJ29" s="390"/>
      <c r="AK29" s="390"/>
      <c r="AL29" s="391"/>
      <c r="AM29" s="389">
        <v>96516</v>
      </c>
      <c r="AN29" s="390"/>
      <c r="AO29" s="390"/>
      <c r="AP29" s="390"/>
      <c r="AQ29" s="390"/>
      <c r="AR29" s="391"/>
      <c r="AS29" s="389">
        <v>2681</v>
      </c>
      <c r="AT29" s="390"/>
      <c r="AU29" s="390"/>
      <c r="AV29" s="390"/>
      <c r="AW29" s="390"/>
      <c r="AX29" s="392"/>
      <c r="AY29" s="399"/>
      <c r="AZ29" s="400"/>
      <c r="BA29" s="400"/>
      <c r="BB29" s="401"/>
      <c r="BC29" s="393" t="s">
        <v>165</v>
      </c>
      <c r="BD29" s="394"/>
      <c r="BE29" s="394"/>
      <c r="BF29" s="394"/>
      <c r="BG29" s="394"/>
      <c r="BH29" s="394"/>
      <c r="BI29" s="394"/>
      <c r="BJ29" s="394"/>
      <c r="BK29" s="394"/>
      <c r="BL29" s="394"/>
      <c r="BM29" s="395"/>
      <c r="BN29" s="413">
        <v>1234685</v>
      </c>
      <c r="BO29" s="414"/>
      <c r="BP29" s="414"/>
      <c r="BQ29" s="414"/>
      <c r="BR29" s="414"/>
      <c r="BS29" s="414"/>
      <c r="BT29" s="414"/>
      <c r="BU29" s="415"/>
      <c r="BV29" s="413">
        <v>1231604</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166</v>
      </c>
      <c r="X30" s="466"/>
      <c r="Y30" s="466"/>
      <c r="Z30" s="466"/>
      <c r="AA30" s="466"/>
      <c r="AB30" s="466"/>
      <c r="AC30" s="466"/>
      <c r="AD30" s="466"/>
      <c r="AE30" s="466"/>
      <c r="AF30" s="466"/>
      <c r="AG30" s="467"/>
      <c r="AH30" s="377">
        <v>95.1</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167</v>
      </c>
      <c r="BD30" s="381"/>
      <c r="BE30" s="381"/>
      <c r="BF30" s="381"/>
      <c r="BG30" s="381"/>
      <c r="BH30" s="381"/>
      <c r="BI30" s="381"/>
      <c r="BJ30" s="381"/>
      <c r="BK30" s="381"/>
      <c r="BL30" s="381"/>
      <c r="BM30" s="382"/>
      <c r="BN30" s="416">
        <v>2822859</v>
      </c>
      <c r="BO30" s="417"/>
      <c r="BP30" s="417"/>
      <c r="BQ30" s="417"/>
      <c r="BR30" s="417"/>
      <c r="BS30" s="417"/>
      <c r="BT30" s="417"/>
      <c r="BU30" s="418"/>
      <c r="BV30" s="416">
        <v>2572653</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168</v>
      </c>
      <c r="D32" s="165"/>
      <c r="E32" s="165"/>
      <c r="F32" s="162"/>
      <c r="G32" s="162"/>
      <c r="H32" s="162"/>
      <c r="I32" s="162"/>
      <c r="J32" s="162"/>
      <c r="K32" s="162"/>
      <c r="L32" s="162"/>
      <c r="M32" s="162"/>
      <c r="N32" s="162"/>
      <c r="O32" s="162"/>
      <c r="P32" s="162"/>
      <c r="Q32" s="162"/>
      <c r="R32" s="162"/>
      <c r="S32" s="162"/>
      <c r="T32" s="162"/>
      <c r="U32" s="162" t="s">
        <v>169</v>
      </c>
      <c r="V32" s="162"/>
      <c r="W32" s="162"/>
      <c r="X32" s="162"/>
      <c r="Y32" s="162"/>
      <c r="Z32" s="162"/>
      <c r="AA32" s="162"/>
      <c r="AB32" s="162"/>
      <c r="AC32" s="162"/>
      <c r="AD32" s="162"/>
      <c r="AE32" s="162"/>
      <c r="AF32" s="162"/>
      <c r="AG32" s="162"/>
      <c r="AH32" s="162"/>
      <c r="AI32" s="162"/>
      <c r="AJ32" s="162"/>
      <c r="AK32" s="162"/>
      <c r="AL32" s="162"/>
      <c r="AM32" s="166" t="s">
        <v>170</v>
      </c>
      <c r="AN32" s="162"/>
      <c r="AO32" s="162"/>
      <c r="AP32" s="162"/>
      <c r="AQ32" s="162"/>
      <c r="AR32" s="162"/>
      <c r="AS32" s="166"/>
      <c r="AT32" s="166"/>
      <c r="AU32" s="166"/>
      <c r="AV32" s="166"/>
      <c r="AW32" s="166"/>
      <c r="AX32" s="166"/>
      <c r="AY32" s="166"/>
      <c r="AZ32" s="166"/>
      <c r="BA32" s="166"/>
      <c r="BB32" s="162"/>
      <c r="BC32" s="166"/>
      <c r="BD32" s="162"/>
      <c r="BE32" s="166" t="s">
        <v>171</v>
      </c>
      <c r="BF32" s="162"/>
      <c r="BG32" s="162"/>
      <c r="BH32" s="162"/>
      <c r="BI32" s="162"/>
      <c r="BJ32" s="166"/>
      <c r="BK32" s="166"/>
      <c r="BL32" s="166"/>
      <c r="BM32" s="166"/>
      <c r="BN32" s="166"/>
      <c r="BO32" s="166"/>
      <c r="BP32" s="166"/>
      <c r="BQ32" s="166"/>
      <c r="BR32" s="162"/>
      <c r="BS32" s="162"/>
      <c r="BT32" s="162"/>
      <c r="BU32" s="162"/>
      <c r="BV32" s="162"/>
      <c r="BW32" s="162" t="s">
        <v>172</v>
      </c>
      <c r="BX32" s="162"/>
      <c r="BY32" s="162"/>
      <c r="BZ32" s="162"/>
      <c r="CA32" s="162"/>
      <c r="CB32" s="166"/>
      <c r="CC32" s="166"/>
      <c r="CD32" s="166"/>
      <c r="CE32" s="166"/>
      <c r="CF32" s="166"/>
      <c r="CG32" s="166"/>
      <c r="CH32" s="166"/>
      <c r="CI32" s="166"/>
      <c r="CJ32" s="166"/>
      <c r="CK32" s="166"/>
      <c r="CL32" s="166"/>
      <c r="CM32" s="166"/>
      <c r="CN32" s="166"/>
      <c r="CO32" s="166" t="s">
        <v>173</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376" t="s">
        <v>174</v>
      </c>
      <c r="D33" s="376"/>
      <c r="E33" s="375" t="s">
        <v>175</v>
      </c>
      <c r="F33" s="375"/>
      <c r="G33" s="375"/>
      <c r="H33" s="375"/>
      <c r="I33" s="375"/>
      <c r="J33" s="375"/>
      <c r="K33" s="375"/>
      <c r="L33" s="375"/>
      <c r="M33" s="375"/>
      <c r="N33" s="375"/>
      <c r="O33" s="375"/>
      <c r="P33" s="375"/>
      <c r="Q33" s="375"/>
      <c r="R33" s="375"/>
      <c r="S33" s="375"/>
      <c r="T33" s="167"/>
      <c r="U33" s="376" t="s">
        <v>174</v>
      </c>
      <c r="V33" s="376"/>
      <c r="W33" s="375" t="s">
        <v>175</v>
      </c>
      <c r="X33" s="375"/>
      <c r="Y33" s="375"/>
      <c r="Z33" s="375"/>
      <c r="AA33" s="375"/>
      <c r="AB33" s="375"/>
      <c r="AC33" s="375"/>
      <c r="AD33" s="375"/>
      <c r="AE33" s="375"/>
      <c r="AF33" s="375"/>
      <c r="AG33" s="375"/>
      <c r="AH33" s="375"/>
      <c r="AI33" s="375"/>
      <c r="AJ33" s="375"/>
      <c r="AK33" s="375"/>
      <c r="AL33" s="167"/>
      <c r="AM33" s="376" t="s">
        <v>174</v>
      </c>
      <c r="AN33" s="376"/>
      <c r="AO33" s="375" t="s">
        <v>175</v>
      </c>
      <c r="AP33" s="375"/>
      <c r="AQ33" s="375"/>
      <c r="AR33" s="375"/>
      <c r="AS33" s="375"/>
      <c r="AT33" s="375"/>
      <c r="AU33" s="375"/>
      <c r="AV33" s="375"/>
      <c r="AW33" s="375"/>
      <c r="AX33" s="375"/>
      <c r="AY33" s="375"/>
      <c r="AZ33" s="375"/>
      <c r="BA33" s="375"/>
      <c r="BB33" s="375"/>
      <c r="BC33" s="375"/>
      <c r="BD33" s="168"/>
      <c r="BE33" s="375" t="s">
        <v>176</v>
      </c>
      <c r="BF33" s="375"/>
      <c r="BG33" s="375" t="s">
        <v>177</v>
      </c>
      <c r="BH33" s="375"/>
      <c r="BI33" s="375"/>
      <c r="BJ33" s="375"/>
      <c r="BK33" s="375"/>
      <c r="BL33" s="375"/>
      <c r="BM33" s="375"/>
      <c r="BN33" s="375"/>
      <c r="BO33" s="375"/>
      <c r="BP33" s="375"/>
      <c r="BQ33" s="375"/>
      <c r="BR33" s="375"/>
      <c r="BS33" s="375"/>
      <c r="BT33" s="375"/>
      <c r="BU33" s="375"/>
      <c r="BV33" s="168"/>
      <c r="BW33" s="376" t="s">
        <v>176</v>
      </c>
      <c r="BX33" s="376"/>
      <c r="BY33" s="375" t="s">
        <v>178</v>
      </c>
      <c r="BZ33" s="375"/>
      <c r="CA33" s="375"/>
      <c r="CB33" s="375"/>
      <c r="CC33" s="375"/>
      <c r="CD33" s="375"/>
      <c r="CE33" s="375"/>
      <c r="CF33" s="375"/>
      <c r="CG33" s="375"/>
      <c r="CH33" s="375"/>
      <c r="CI33" s="375"/>
      <c r="CJ33" s="375"/>
      <c r="CK33" s="375"/>
      <c r="CL33" s="375"/>
      <c r="CM33" s="375"/>
      <c r="CN33" s="167"/>
      <c r="CO33" s="376" t="s">
        <v>174</v>
      </c>
      <c r="CP33" s="376"/>
      <c r="CQ33" s="375" t="s">
        <v>179</v>
      </c>
      <c r="CR33" s="375"/>
      <c r="CS33" s="375"/>
      <c r="CT33" s="375"/>
      <c r="CU33" s="375"/>
      <c r="CV33" s="375"/>
      <c r="CW33" s="375"/>
      <c r="CX33" s="375"/>
      <c r="CY33" s="375"/>
      <c r="CZ33" s="375"/>
      <c r="DA33" s="375"/>
      <c r="DB33" s="375"/>
      <c r="DC33" s="375"/>
      <c r="DD33" s="375"/>
      <c r="DE33" s="375"/>
      <c r="DF33" s="167"/>
      <c r="DG33" s="375" t="s">
        <v>180</v>
      </c>
      <c r="DH33" s="375"/>
      <c r="DI33" s="169"/>
      <c r="DJ33" s="137"/>
      <c r="DK33" s="137"/>
      <c r="DL33" s="137"/>
      <c r="DM33" s="137"/>
      <c r="DN33" s="137"/>
      <c r="DO33" s="137"/>
    </row>
    <row r="34" spans="1:119" ht="32.25" customHeight="1">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3</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t="str">
        <f>IF(AO34="","",MAX(C34:D43,U34:V43)+1)</f>
        <v/>
      </c>
      <c r="AN34" s="373"/>
      <c r="AO34" s="372"/>
      <c r="AP34" s="372"/>
      <c r="AQ34" s="372"/>
      <c r="AR34" s="372"/>
      <c r="AS34" s="372"/>
      <c r="AT34" s="372"/>
      <c r="AU34" s="372"/>
      <c r="AV34" s="372"/>
      <c r="AW34" s="372"/>
      <c r="AX34" s="372"/>
      <c r="AY34" s="372"/>
      <c r="AZ34" s="372"/>
      <c r="BA34" s="372"/>
      <c r="BB34" s="372"/>
      <c r="BC34" s="372"/>
      <c r="BD34" s="165"/>
      <c r="BE34" s="373">
        <f>IF(BG34="","",MAX(C34:D43,U34:V43,AM34:AN43)+1)</f>
        <v>6</v>
      </c>
      <c r="BF34" s="373"/>
      <c r="BG34" s="372" t="str">
        <f>IF('各会計、関係団体の財政状況及び健全化判断比率'!B31="","",'各会計、関係団体の財政状況及び健全化判断比率'!B31)</f>
        <v>水道事業特別会計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南会津地方広域市町村圏組合（計）</v>
      </c>
      <c r="BZ34" s="372"/>
      <c r="CA34" s="372"/>
      <c r="CB34" s="372"/>
      <c r="CC34" s="372"/>
      <c r="CD34" s="372"/>
      <c r="CE34" s="372"/>
      <c r="CF34" s="372"/>
      <c r="CG34" s="372"/>
      <c r="CH34" s="372"/>
      <c r="CI34" s="372"/>
      <c r="CJ34" s="372"/>
      <c r="CK34" s="372"/>
      <c r="CL34" s="372"/>
      <c r="CM34" s="372"/>
      <c r="CN34" s="165"/>
      <c r="CO34" s="373" t="str">
        <f>IF(CQ34="","",MAX(C34:D43,U34:V43,AM34:AN43,BE34:BF43,BW34:BX43)+1)</f>
        <v/>
      </c>
      <c r="CP34" s="373"/>
      <c r="CQ34" s="372" t="str">
        <f>IF('各会計、関係団体の財政状況及び健全化判断比率'!BS7="","",'各会計、関係団体の財政状況及び健全化判断比率'!BS7)</f>
        <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c r="A35" s="138"/>
      <c r="B35" s="164"/>
      <c r="C35" s="373">
        <f>IF(E35="","",C34+1)</f>
        <v>2</v>
      </c>
      <c r="D35" s="373"/>
      <c r="E35" s="372" t="str">
        <f>IF('各会計、関係団体の財政状況及び健全化判断比率'!B8="","",'各会計、関係団体の財政状況及び健全化判断比率'!B8)</f>
        <v>診療所特別会計</v>
      </c>
      <c r="F35" s="372"/>
      <c r="G35" s="372"/>
      <c r="H35" s="372"/>
      <c r="I35" s="372"/>
      <c r="J35" s="372"/>
      <c r="K35" s="372"/>
      <c r="L35" s="372"/>
      <c r="M35" s="372"/>
      <c r="N35" s="372"/>
      <c r="O35" s="372"/>
      <c r="P35" s="372"/>
      <c r="Q35" s="372"/>
      <c r="R35" s="372"/>
      <c r="S35" s="372"/>
      <c r="T35" s="165"/>
      <c r="U35" s="373">
        <f>IF(W35="","",U34+1)</f>
        <v>4</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7</v>
      </c>
      <c r="BF35" s="373"/>
      <c r="BG35" s="372" t="str">
        <f>IF('各会計、関係団体の財政状況及び健全化判断比率'!B32="","",'各会計、関係団体の財政状況及び健全化判断比率'!B32)</f>
        <v>下水道事業特別会計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　・一般会計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c r="A36" s="138"/>
      <c r="B36" s="164"/>
      <c r="C36" s="373" t="str">
        <f>IF(E36="","",C35+1)</f>
        <v/>
      </c>
      <c r="D36" s="373"/>
      <c r="E36" s="372" t="str">
        <f>IF('各会計、関係団体の財政状況及び健全化判断比率'!B9="","",'各会計、関係団体の財政状況及び健全化判断比率'!B9)</f>
        <v/>
      </c>
      <c r="F36" s="372"/>
      <c r="G36" s="372"/>
      <c r="H36" s="372"/>
      <c r="I36" s="372"/>
      <c r="J36" s="372"/>
      <c r="K36" s="372"/>
      <c r="L36" s="372"/>
      <c r="M36" s="372"/>
      <c r="N36" s="372"/>
      <c r="O36" s="372"/>
      <c r="P36" s="372"/>
      <c r="Q36" s="372"/>
      <c r="R36" s="372"/>
      <c r="S36" s="372"/>
      <c r="T36" s="165"/>
      <c r="U36" s="373">
        <f t="shared" ref="U36:U43" si="4">IF(W36="","",U35+1)</f>
        <v>5</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f t="shared" si="1"/>
        <v>8</v>
      </c>
      <c r="BF36" s="373"/>
      <c r="BG36" s="372" t="str">
        <f>IF('各会計、関係団体の財政状況及び健全化判断比率'!B33="","",'各会計、関係団体の財政状況及び健全化判断比率'!B33)</f>
        <v>温泉・特産事業特別会計</v>
      </c>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　・ふるさと市町村圏事業特別会計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f t="shared" si="1"/>
        <v>9</v>
      </c>
      <c r="BF37" s="373"/>
      <c r="BG37" s="372" t="str">
        <f>IF('各会計、関係団体の財政状況及び健全化判断比率'!B34="","",'各会計、関係団体の財政状況及び健全化判断比率'!B34)</f>
        <v>観光施設事業特別会計</v>
      </c>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　・地域医療支援センター特別会計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　・あいづふるさと基金事業特別会計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福島県後期高齢者医療広域連合(計）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　・一般会計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　・特別会計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福島県市町村総合事務組合（計）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19</v>
      </c>
      <c r="BX43" s="373"/>
      <c r="BY43" s="372" t="str">
        <f>IF('各会計、関係団体の財政状況及び健全化判断比率'!B77="","",'各会計、関係団体の財政状況及び健全化判断比率'!B77)</f>
        <v>　・一般会計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181</v>
      </c>
      <c r="C46" s="137"/>
      <c r="D46" s="137"/>
      <c r="E46" s="137" t="s">
        <v>182</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183</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184</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185</v>
      </c>
    </row>
    <row r="50" spans="5:5">
      <c r="E50" s="139" t="s">
        <v>186</v>
      </c>
    </row>
    <row r="51" spans="5:5">
      <c r="E51" s="139" t="s">
        <v>187</v>
      </c>
    </row>
    <row r="52" spans="5:5">
      <c r="E52" s="139" t="s">
        <v>188</v>
      </c>
    </row>
    <row r="53" spans="5:5"/>
    <row r="54" spans="5:5"/>
    <row r="55" spans="5:5"/>
    <row r="56" spans="5:5"/>
    <row r="57" spans="5:5" hidden="1"/>
    <row r="58" spans="5:5" hidden="1"/>
    <row r="59" spans="5:5" hidden="1"/>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520</v>
      </c>
      <c r="G33" s="29" t="s">
        <v>521</v>
      </c>
      <c r="H33" s="29" t="s">
        <v>522</v>
      </c>
      <c r="I33" s="29" t="s">
        <v>523</v>
      </c>
      <c r="J33" s="30" t="s">
        <v>524</v>
      </c>
      <c r="K33" s="22"/>
      <c r="L33" s="22"/>
      <c r="M33" s="22"/>
      <c r="N33" s="22"/>
      <c r="O33" s="22"/>
      <c r="P33" s="22"/>
    </row>
    <row r="34" spans="1:16" ht="39" customHeight="1">
      <c r="A34" s="22"/>
      <c r="B34" s="31"/>
      <c r="C34" s="1181" t="s">
        <v>526</v>
      </c>
      <c r="D34" s="1181"/>
      <c r="E34" s="1182"/>
      <c r="F34" s="32">
        <v>15.95</v>
      </c>
      <c r="G34" s="33">
        <v>13.07</v>
      </c>
      <c r="H34" s="33">
        <v>5.83</v>
      </c>
      <c r="I34" s="33">
        <v>11.66</v>
      </c>
      <c r="J34" s="34">
        <v>8.7899999999999991</v>
      </c>
      <c r="K34" s="22"/>
      <c r="L34" s="22"/>
      <c r="M34" s="22"/>
      <c r="N34" s="22"/>
      <c r="O34" s="22"/>
      <c r="P34" s="22"/>
    </row>
    <row r="35" spans="1:16" ht="39" customHeight="1">
      <c r="A35" s="22"/>
      <c r="B35" s="35"/>
      <c r="C35" s="1175" t="s">
        <v>527</v>
      </c>
      <c r="D35" s="1176"/>
      <c r="E35" s="1177"/>
      <c r="F35" s="36">
        <v>0.66</v>
      </c>
      <c r="G35" s="37">
        <v>0.46</v>
      </c>
      <c r="H35" s="37">
        <v>0.05</v>
      </c>
      <c r="I35" s="37">
        <v>0</v>
      </c>
      <c r="J35" s="38">
        <v>1.2</v>
      </c>
      <c r="K35" s="22"/>
      <c r="L35" s="22"/>
      <c r="M35" s="22"/>
      <c r="N35" s="22"/>
      <c r="O35" s="22"/>
      <c r="P35" s="22"/>
    </row>
    <row r="36" spans="1:16" ht="39" customHeight="1">
      <c r="A36" s="22"/>
      <c r="B36" s="35"/>
      <c r="C36" s="1175" t="s">
        <v>528</v>
      </c>
      <c r="D36" s="1176"/>
      <c r="E36" s="1177"/>
      <c r="F36" s="36">
        <v>0.26</v>
      </c>
      <c r="G36" s="37">
        <v>0.17</v>
      </c>
      <c r="H36" s="37">
        <v>0.15</v>
      </c>
      <c r="I36" s="37">
        <v>0.16</v>
      </c>
      <c r="J36" s="38">
        <v>0.3</v>
      </c>
      <c r="K36" s="22"/>
      <c r="L36" s="22"/>
      <c r="M36" s="22"/>
      <c r="N36" s="22"/>
      <c r="O36" s="22"/>
      <c r="P36" s="22"/>
    </row>
    <row r="37" spans="1:16" ht="39" customHeight="1">
      <c r="A37" s="22"/>
      <c r="B37" s="35"/>
      <c r="C37" s="1175" t="s">
        <v>529</v>
      </c>
      <c r="D37" s="1176"/>
      <c r="E37" s="1177"/>
      <c r="F37" s="36">
        <v>0.7</v>
      </c>
      <c r="G37" s="37">
        <v>0.56000000000000005</v>
      </c>
      <c r="H37" s="37">
        <v>0.3</v>
      </c>
      <c r="I37" s="37">
        <v>0.31</v>
      </c>
      <c r="J37" s="38">
        <v>0.27</v>
      </c>
      <c r="K37" s="22"/>
      <c r="L37" s="22"/>
      <c r="M37" s="22"/>
      <c r="N37" s="22"/>
      <c r="O37" s="22"/>
      <c r="P37" s="22"/>
    </row>
    <row r="38" spans="1:16" ht="39" customHeight="1">
      <c r="A38" s="22"/>
      <c r="B38" s="35"/>
      <c r="C38" s="1175" t="s">
        <v>530</v>
      </c>
      <c r="D38" s="1176"/>
      <c r="E38" s="1177"/>
      <c r="F38" s="36">
        <v>0.14000000000000001</v>
      </c>
      <c r="G38" s="37">
        <v>0.06</v>
      </c>
      <c r="H38" s="37">
        <v>0.12</v>
      </c>
      <c r="I38" s="37">
        <v>0.17</v>
      </c>
      <c r="J38" s="38">
        <v>0.18</v>
      </c>
      <c r="K38" s="22"/>
      <c r="L38" s="22"/>
      <c r="M38" s="22"/>
      <c r="N38" s="22"/>
      <c r="O38" s="22"/>
      <c r="P38" s="22"/>
    </row>
    <row r="39" spans="1:16" ht="39" customHeight="1">
      <c r="A39" s="22"/>
      <c r="B39" s="35"/>
      <c r="C39" s="1175" t="s">
        <v>531</v>
      </c>
      <c r="D39" s="1176"/>
      <c r="E39" s="1177"/>
      <c r="F39" s="36">
        <v>0</v>
      </c>
      <c r="G39" s="37">
        <v>0</v>
      </c>
      <c r="H39" s="37">
        <v>0</v>
      </c>
      <c r="I39" s="37" t="s">
        <v>532</v>
      </c>
      <c r="J39" s="38">
        <v>0</v>
      </c>
      <c r="K39" s="22"/>
      <c r="L39" s="22"/>
      <c r="M39" s="22"/>
      <c r="N39" s="22"/>
      <c r="O39" s="22"/>
      <c r="P39" s="22"/>
    </row>
    <row r="40" spans="1:16" ht="39" customHeight="1">
      <c r="A40" s="22"/>
      <c r="B40" s="35"/>
      <c r="C40" s="1175" t="s">
        <v>533</v>
      </c>
      <c r="D40" s="1176"/>
      <c r="E40" s="1177"/>
      <c r="F40" s="36">
        <v>0</v>
      </c>
      <c r="G40" s="37">
        <v>0</v>
      </c>
      <c r="H40" s="37">
        <v>0</v>
      </c>
      <c r="I40" s="37">
        <v>0</v>
      </c>
      <c r="J40" s="38">
        <v>0</v>
      </c>
      <c r="K40" s="22"/>
      <c r="L40" s="22"/>
      <c r="M40" s="22"/>
      <c r="N40" s="22"/>
      <c r="O40" s="22"/>
      <c r="P40" s="22"/>
    </row>
    <row r="41" spans="1:16" ht="39" customHeight="1">
      <c r="A41" s="22"/>
      <c r="B41" s="35"/>
      <c r="C41" s="1175" t="s">
        <v>534</v>
      </c>
      <c r="D41" s="1176"/>
      <c r="E41" s="1177"/>
      <c r="F41" s="36">
        <v>0</v>
      </c>
      <c r="G41" s="37">
        <v>0</v>
      </c>
      <c r="H41" s="37">
        <v>0</v>
      </c>
      <c r="I41" s="37">
        <v>0</v>
      </c>
      <c r="J41" s="38">
        <v>0</v>
      </c>
      <c r="K41" s="22"/>
      <c r="L41" s="22"/>
      <c r="M41" s="22"/>
      <c r="N41" s="22"/>
      <c r="O41" s="22"/>
      <c r="P41" s="22"/>
    </row>
    <row r="42" spans="1:16" ht="39" customHeight="1">
      <c r="A42" s="22"/>
      <c r="B42" s="39"/>
      <c r="C42" s="1175" t="s">
        <v>535</v>
      </c>
      <c r="D42" s="1176"/>
      <c r="E42" s="1177"/>
      <c r="F42" s="36" t="s">
        <v>480</v>
      </c>
      <c r="G42" s="37" t="s">
        <v>480</v>
      </c>
      <c r="H42" s="37" t="s">
        <v>480</v>
      </c>
      <c r="I42" s="37" t="s">
        <v>480</v>
      </c>
      <c r="J42" s="38" t="s">
        <v>480</v>
      </c>
      <c r="K42" s="22"/>
      <c r="L42" s="22"/>
      <c r="M42" s="22"/>
      <c r="N42" s="22"/>
      <c r="O42" s="22"/>
      <c r="P42" s="22"/>
    </row>
    <row r="43" spans="1:16" ht="39" customHeight="1" thickBot="1">
      <c r="A43" s="22"/>
      <c r="B43" s="40"/>
      <c r="C43" s="1178" t="s">
        <v>536</v>
      </c>
      <c r="D43" s="1179"/>
      <c r="E43" s="1180"/>
      <c r="F43" s="41">
        <v>0</v>
      </c>
      <c r="G43" s="42">
        <v>0</v>
      </c>
      <c r="H43" s="42">
        <v>0</v>
      </c>
      <c r="I43" s="42">
        <v>0</v>
      </c>
      <c r="J43" s="43">
        <v>0</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520</v>
      </c>
      <c r="L44" s="56" t="s">
        <v>521</v>
      </c>
      <c r="M44" s="56" t="s">
        <v>522</v>
      </c>
      <c r="N44" s="56" t="s">
        <v>523</v>
      </c>
      <c r="O44" s="57" t="s">
        <v>524</v>
      </c>
      <c r="P44" s="48"/>
      <c r="Q44" s="48"/>
      <c r="R44" s="48"/>
      <c r="S44" s="48"/>
      <c r="T44" s="48"/>
      <c r="U44" s="48"/>
    </row>
    <row r="45" spans="1:21" ht="30.75" customHeight="1">
      <c r="A45" s="48"/>
      <c r="B45" s="1191" t="s">
        <v>10</v>
      </c>
      <c r="C45" s="1192"/>
      <c r="D45" s="58"/>
      <c r="E45" s="1197" t="s">
        <v>11</v>
      </c>
      <c r="F45" s="1197"/>
      <c r="G45" s="1197"/>
      <c r="H45" s="1197"/>
      <c r="I45" s="1197"/>
      <c r="J45" s="1198"/>
      <c r="K45" s="59">
        <v>122</v>
      </c>
      <c r="L45" s="60">
        <v>91</v>
      </c>
      <c r="M45" s="60">
        <v>77</v>
      </c>
      <c r="N45" s="60">
        <v>70</v>
      </c>
      <c r="O45" s="61">
        <v>82</v>
      </c>
      <c r="P45" s="48"/>
      <c r="Q45" s="48"/>
      <c r="R45" s="48"/>
      <c r="S45" s="48"/>
      <c r="T45" s="48"/>
      <c r="U45" s="48"/>
    </row>
    <row r="46" spans="1:21" ht="30.75" customHeight="1">
      <c r="A46" s="48"/>
      <c r="B46" s="1193"/>
      <c r="C46" s="1194"/>
      <c r="D46" s="62"/>
      <c r="E46" s="1185" t="s">
        <v>12</v>
      </c>
      <c r="F46" s="1185"/>
      <c r="G46" s="1185"/>
      <c r="H46" s="1185"/>
      <c r="I46" s="1185"/>
      <c r="J46" s="1186"/>
      <c r="K46" s="63" t="s">
        <v>480</v>
      </c>
      <c r="L46" s="64" t="s">
        <v>480</v>
      </c>
      <c r="M46" s="64" t="s">
        <v>480</v>
      </c>
      <c r="N46" s="64" t="s">
        <v>480</v>
      </c>
      <c r="O46" s="65" t="s">
        <v>480</v>
      </c>
      <c r="P46" s="48"/>
      <c r="Q46" s="48"/>
      <c r="R46" s="48"/>
      <c r="S46" s="48"/>
      <c r="T46" s="48"/>
      <c r="U46" s="48"/>
    </row>
    <row r="47" spans="1:21" ht="30.75" customHeight="1">
      <c r="A47" s="48"/>
      <c r="B47" s="1193"/>
      <c r="C47" s="1194"/>
      <c r="D47" s="62"/>
      <c r="E47" s="1185" t="s">
        <v>13</v>
      </c>
      <c r="F47" s="1185"/>
      <c r="G47" s="1185"/>
      <c r="H47" s="1185"/>
      <c r="I47" s="1185"/>
      <c r="J47" s="1186"/>
      <c r="K47" s="63" t="s">
        <v>480</v>
      </c>
      <c r="L47" s="64" t="s">
        <v>480</v>
      </c>
      <c r="M47" s="64" t="s">
        <v>480</v>
      </c>
      <c r="N47" s="64" t="s">
        <v>480</v>
      </c>
      <c r="O47" s="65" t="s">
        <v>480</v>
      </c>
      <c r="P47" s="48"/>
      <c r="Q47" s="48"/>
      <c r="R47" s="48"/>
      <c r="S47" s="48"/>
      <c r="T47" s="48"/>
      <c r="U47" s="48"/>
    </row>
    <row r="48" spans="1:21" ht="30.75" customHeight="1">
      <c r="A48" s="48"/>
      <c r="B48" s="1193"/>
      <c r="C48" s="1194"/>
      <c r="D48" s="62"/>
      <c r="E48" s="1185" t="s">
        <v>14</v>
      </c>
      <c r="F48" s="1185"/>
      <c r="G48" s="1185"/>
      <c r="H48" s="1185"/>
      <c r="I48" s="1185"/>
      <c r="J48" s="1186"/>
      <c r="K48" s="63">
        <v>83</v>
      </c>
      <c r="L48" s="64">
        <v>58</v>
      </c>
      <c r="M48" s="64">
        <v>56</v>
      </c>
      <c r="N48" s="64">
        <v>44</v>
      </c>
      <c r="O48" s="65">
        <v>17</v>
      </c>
      <c r="P48" s="48"/>
      <c r="Q48" s="48"/>
      <c r="R48" s="48"/>
      <c r="S48" s="48"/>
      <c r="T48" s="48"/>
      <c r="U48" s="48"/>
    </row>
    <row r="49" spans="1:21" ht="30.75" customHeight="1">
      <c r="A49" s="48"/>
      <c r="B49" s="1193"/>
      <c r="C49" s="1194"/>
      <c r="D49" s="62"/>
      <c r="E49" s="1185" t="s">
        <v>15</v>
      </c>
      <c r="F49" s="1185"/>
      <c r="G49" s="1185"/>
      <c r="H49" s="1185"/>
      <c r="I49" s="1185"/>
      <c r="J49" s="1186"/>
      <c r="K49" s="63" t="s">
        <v>480</v>
      </c>
      <c r="L49" s="64" t="s">
        <v>480</v>
      </c>
      <c r="M49" s="64" t="s">
        <v>480</v>
      </c>
      <c r="N49" s="64" t="s">
        <v>480</v>
      </c>
      <c r="O49" s="65" t="s">
        <v>480</v>
      </c>
      <c r="P49" s="48"/>
      <c r="Q49" s="48"/>
      <c r="R49" s="48"/>
      <c r="S49" s="48"/>
      <c r="T49" s="48"/>
      <c r="U49" s="48"/>
    </row>
    <row r="50" spans="1:21" ht="30.75" customHeight="1">
      <c r="A50" s="48"/>
      <c r="B50" s="1193"/>
      <c r="C50" s="1194"/>
      <c r="D50" s="62"/>
      <c r="E50" s="1185" t="s">
        <v>16</v>
      </c>
      <c r="F50" s="1185"/>
      <c r="G50" s="1185"/>
      <c r="H50" s="1185"/>
      <c r="I50" s="1185"/>
      <c r="J50" s="1186"/>
      <c r="K50" s="63" t="s">
        <v>480</v>
      </c>
      <c r="L50" s="64" t="s">
        <v>480</v>
      </c>
      <c r="M50" s="64" t="s">
        <v>480</v>
      </c>
      <c r="N50" s="64" t="s">
        <v>480</v>
      </c>
      <c r="O50" s="65" t="s">
        <v>480</v>
      </c>
      <c r="P50" s="48"/>
      <c r="Q50" s="48"/>
      <c r="R50" s="48"/>
      <c r="S50" s="48"/>
      <c r="T50" s="48"/>
      <c r="U50" s="48"/>
    </row>
    <row r="51" spans="1:21" ht="30.75" customHeight="1">
      <c r="A51" s="48"/>
      <c r="B51" s="1195"/>
      <c r="C51" s="1196"/>
      <c r="D51" s="66"/>
      <c r="E51" s="1185" t="s">
        <v>17</v>
      </c>
      <c r="F51" s="1185"/>
      <c r="G51" s="1185"/>
      <c r="H51" s="1185"/>
      <c r="I51" s="1185"/>
      <c r="J51" s="1186"/>
      <c r="K51" s="63" t="s">
        <v>480</v>
      </c>
      <c r="L51" s="64" t="s">
        <v>480</v>
      </c>
      <c r="M51" s="64" t="s">
        <v>480</v>
      </c>
      <c r="N51" s="64" t="s">
        <v>480</v>
      </c>
      <c r="O51" s="65" t="s">
        <v>480</v>
      </c>
      <c r="P51" s="48"/>
      <c r="Q51" s="48"/>
      <c r="R51" s="48"/>
      <c r="S51" s="48"/>
      <c r="T51" s="48"/>
      <c r="U51" s="48"/>
    </row>
    <row r="52" spans="1:21" ht="30.75" customHeight="1">
      <c r="A52" s="48"/>
      <c r="B52" s="1183" t="s">
        <v>18</v>
      </c>
      <c r="C52" s="1184"/>
      <c r="D52" s="66"/>
      <c r="E52" s="1185" t="s">
        <v>19</v>
      </c>
      <c r="F52" s="1185"/>
      <c r="G52" s="1185"/>
      <c r="H52" s="1185"/>
      <c r="I52" s="1185"/>
      <c r="J52" s="1186"/>
      <c r="K52" s="63">
        <v>174</v>
      </c>
      <c r="L52" s="64">
        <v>145</v>
      </c>
      <c r="M52" s="64">
        <v>145</v>
      </c>
      <c r="N52" s="64">
        <v>137</v>
      </c>
      <c r="O52" s="65">
        <v>132</v>
      </c>
      <c r="P52" s="48"/>
      <c r="Q52" s="48"/>
      <c r="R52" s="48"/>
      <c r="S52" s="48"/>
      <c r="T52" s="48"/>
      <c r="U52" s="48"/>
    </row>
    <row r="53" spans="1:21" ht="30.75" customHeight="1" thickBot="1">
      <c r="A53" s="48"/>
      <c r="B53" s="1187" t="s">
        <v>20</v>
      </c>
      <c r="C53" s="1188"/>
      <c r="D53" s="67"/>
      <c r="E53" s="1189" t="s">
        <v>21</v>
      </c>
      <c r="F53" s="1189"/>
      <c r="G53" s="1189"/>
      <c r="H53" s="1189"/>
      <c r="I53" s="1189"/>
      <c r="J53" s="1190"/>
      <c r="K53" s="68">
        <v>31</v>
      </c>
      <c r="L53" s="69">
        <v>4</v>
      </c>
      <c r="M53" s="69">
        <v>-12</v>
      </c>
      <c r="N53" s="69">
        <v>-23</v>
      </c>
      <c r="O53" s="70">
        <v>-33</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520</v>
      </c>
      <c r="J40" s="79" t="s">
        <v>521</v>
      </c>
      <c r="K40" s="79" t="s">
        <v>522</v>
      </c>
      <c r="L40" s="79" t="s">
        <v>523</v>
      </c>
      <c r="M40" s="80" t="s">
        <v>524</v>
      </c>
    </row>
    <row r="41" spans="2:13" ht="27.75" customHeight="1">
      <c r="B41" s="1211" t="s">
        <v>23</v>
      </c>
      <c r="C41" s="1212"/>
      <c r="D41" s="81"/>
      <c r="E41" s="1213" t="s">
        <v>24</v>
      </c>
      <c r="F41" s="1213"/>
      <c r="G41" s="1213"/>
      <c r="H41" s="1214"/>
      <c r="I41" s="82">
        <v>1155</v>
      </c>
      <c r="J41" s="83">
        <v>1328</v>
      </c>
      <c r="K41" s="83">
        <v>1469</v>
      </c>
      <c r="L41" s="83">
        <v>1721</v>
      </c>
      <c r="M41" s="84">
        <v>2110</v>
      </c>
    </row>
    <row r="42" spans="2:13" ht="27.75" customHeight="1">
      <c r="B42" s="1201"/>
      <c r="C42" s="1202"/>
      <c r="D42" s="85"/>
      <c r="E42" s="1205" t="s">
        <v>25</v>
      </c>
      <c r="F42" s="1205"/>
      <c r="G42" s="1205"/>
      <c r="H42" s="1206"/>
      <c r="I42" s="86" t="s">
        <v>480</v>
      </c>
      <c r="J42" s="87" t="s">
        <v>480</v>
      </c>
      <c r="K42" s="87" t="s">
        <v>480</v>
      </c>
      <c r="L42" s="87" t="s">
        <v>480</v>
      </c>
      <c r="M42" s="88" t="s">
        <v>480</v>
      </c>
    </row>
    <row r="43" spans="2:13" ht="27.75" customHeight="1">
      <c r="B43" s="1201"/>
      <c r="C43" s="1202"/>
      <c r="D43" s="85"/>
      <c r="E43" s="1205" t="s">
        <v>26</v>
      </c>
      <c r="F43" s="1205"/>
      <c r="G43" s="1205"/>
      <c r="H43" s="1206"/>
      <c r="I43" s="86">
        <v>366</v>
      </c>
      <c r="J43" s="87">
        <v>305</v>
      </c>
      <c r="K43" s="87">
        <v>275</v>
      </c>
      <c r="L43" s="87">
        <v>250</v>
      </c>
      <c r="M43" s="88">
        <v>207</v>
      </c>
    </row>
    <row r="44" spans="2:13" ht="27.75" customHeight="1">
      <c r="B44" s="1201"/>
      <c r="C44" s="1202"/>
      <c r="D44" s="85"/>
      <c r="E44" s="1205" t="s">
        <v>27</v>
      </c>
      <c r="F44" s="1205"/>
      <c r="G44" s="1205"/>
      <c r="H44" s="1206"/>
      <c r="I44" s="86" t="s">
        <v>480</v>
      </c>
      <c r="J44" s="87" t="s">
        <v>480</v>
      </c>
      <c r="K44" s="87" t="s">
        <v>480</v>
      </c>
      <c r="L44" s="87" t="s">
        <v>480</v>
      </c>
      <c r="M44" s="88" t="s">
        <v>480</v>
      </c>
    </row>
    <row r="45" spans="2:13" ht="27.75" customHeight="1">
      <c r="B45" s="1201"/>
      <c r="C45" s="1202"/>
      <c r="D45" s="85"/>
      <c r="E45" s="1205" t="s">
        <v>28</v>
      </c>
      <c r="F45" s="1205"/>
      <c r="G45" s="1205"/>
      <c r="H45" s="1206"/>
      <c r="I45" s="86">
        <v>183</v>
      </c>
      <c r="J45" s="87">
        <v>164</v>
      </c>
      <c r="K45" s="87">
        <v>109</v>
      </c>
      <c r="L45" s="87">
        <v>266</v>
      </c>
      <c r="M45" s="88">
        <v>43</v>
      </c>
    </row>
    <row r="46" spans="2:13" ht="27.75" customHeight="1">
      <c r="B46" s="1201"/>
      <c r="C46" s="1202"/>
      <c r="D46" s="85"/>
      <c r="E46" s="1205" t="s">
        <v>29</v>
      </c>
      <c r="F46" s="1205"/>
      <c r="G46" s="1205"/>
      <c r="H46" s="1206"/>
      <c r="I46" s="86" t="s">
        <v>480</v>
      </c>
      <c r="J46" s="87" t="s">
        <v>480</v>
      </c>
      <c r="K46" s="87" t="s">
        <v>480</v>
      </c>
      <c r="L46" s="87" t="s">
        <v>480</v>
      </c>
      <c r="M46" s="88" t="s">
        <v>480</v>
      </c>
    </row>
    <row r="47" spans="2:13" ht="27.75" customHeight="1">
      <c r="B47" s="1201"/>
      <c r="C47" s="1202"/>
      <c r="D47" s="85"/>
      <c r="E47" s="1205" t="s">
        <v>30</v>
      </c>
      <c r="F47" s="1205"/>
      <c r="G47" s="1205"/>
      <c r="H47" s="1206"/>
      <c r="I47" s="86" t="s">
        <v>480</v>
      </c>
      <c r="J47" s="87" t="s">
        <v>480</v>
      </c>
      <c r="K47" s="87" t="s">
        <v>480</v>
      </c>
      <c r="L47" s="87" t="s">
        <v>480</v>
      </c>
      <c r="M47" s="88" t="s">
        <v>480</v>
      </c>
    </row>
    <row r="48" spans="2:13" ht="27.75" customHeight="1">
      <c r="B48" s="1203"/>
      <c r="C48" s="1204"/>
      <c r="D48" s="85"/>
      <c r="E48" s="1205" t="s">
        <v>31</v>
      </c>
      <c r="F48" s="1205"/>
      <c r="G48" s="1205"/>
      <c r="H48" s="1206"/>
      <c r="I48" s="86" t="s">
        <v>480</v>
      </c>
      <c r="J48" s="87" t="s">
        <v>480</v>
      </c>
      <c r="K48" s="87" t="s">
        <v>480</v>
      </c>
      <c r="L48" s="87" t="s">
        <v>480</v>
      </c>
      <c r="M48" s="88" t="s">
        <v>480</v>
      </c>
    </row>
    <row r="49" spans="2:13" ht="27.75" customHeight="1">
      <c r="B49" s="1199" t="s">
        <v>32</v>
      </c>
      <c r="C49" s="1200"/>
      <c r="D49" s="89"/>
      <c r="E49" s="1205" t="s">
        <v>33</v>
      </c>
      <c r="F49" s="1205"/>
      <c r="G49" s="1205"/>
      <c r="H49" s="1206"/>
      <c r="I49" s="86">
        <v>3707</v>
      </c>
      <c r="J49" s="87">
        <v>4117</v>
      </c>
      <c r="K49" s="87">
        <v>4204</v>
      </c>
      <c r="L49" s="87">
        <v>4261</v>
      </c>
      <c r="M49" s="88">
        <v>4907</v>
      </c>
    </row>
    <row r="50" spans="2:13" ht="27.75" customHeight="1">
      <c r="B50" s="1201"/>
      <c r="C50" s="1202"/>
      <c r="D50" s="85"/>
      <c r="E50" s="1205" t="s">
        <v>34</v>
      </c>
      <c r="F50" s="1205"/>
      <c r="G50" s="1205"/>
      <c r="H50" s="1206"/>
      <c r="I50" s="86">
        <v>7</v>
      </c>
      <c r="J50" s="87">
        <v>5</v>
      </c>
      <c r="K50" s="87">
        <v>3</v>
      </c>
      <c r="L50" s="87">
        <v>2</v>
      </c>
      <c r="M50" s="88" t="s">
        <v>480</v>
      </c>
    </row>
    <row r="51" spans="2:13" ht="27.75" customHeight="1">
      <c r="B51" s="1203"/>
      <c r="C51" s="1204"/>
      <c r="D51" s="85"/>
      <c r="E51" s="1205" t="s">
        <v>35</v>
      </c>
      <c r="F51" s="1205"/>
      <c r="G51" s="1205"/>
      <c r="H51" s="1206"/>
      <c r="I51" s="86">
        <v>1363</v>
      </c>
      <c r="J51" s="87">
        <v>1483</v>
      </c>
      <c r="K51" s="87">
        <v>1686</v>
      </c>
      <c r="L51" s="87">
        <v>1719</v>
      </c>
      <c r="M51" s="88">
        <v>2184</v>
      </c>
    </row>
    <row r="52" spans="2:13" ht="27.75" customHeight="1" thickBot="1">
      <c r="B52" s="1207" t="s">
        <v>36</v>
      </c>
      <c r="C52" s="1208"/>
      <c r="D52" s="90"/>
      <c r="E52" s="1209" t="s">
        <v>37</v>
      </c>
      <c r="F52" s="1209"/>
      <c r="G52" s="1209"/>
      <c r="H52" s="1210"/>
      <c r="I52" s="91">
        <v>-3373</v>
      </c>
      <c r="J52" s="92">
        <v>-3808</v>
      </c>
      <c r="K52" s="92">
        <v>-4041</v>
      </c>
      <c r="L52" s="92">
        <v>-3744</v>
      </c>
      <c r="M52" s="93">
        <v>-4732</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K71" sqref="K71"/>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342"/>
      <c r="B1" s="343"/>
      <c r="P1" s="244"/>
      <c r="Q1" s="244"/>
    </row>
    <row r="2" spans="1:51" ht="25.5">
      <c r="A2" s="342"/>
      <c r="C2" s="344"/>
      <c r="P2" s="244"/>
      <c r="Q2" s="244"/>
    </row>
    <row r="3" spans="1:51" ht="25.5">
      <c r="A3" s="342"/>
      <c r="C3" s="344"/>
      <c r="P3" s="244"/>
      <c r="Q3" s="244"/>
    </row>
    <row r="4" spans="1:51" s="345" customFormat="1">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549</v>
      </c>
    </row>
    <row r="11" spans="1:51" s="345" customFormat="1">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549</v>
      </c>
    </row>
    <row r="13" spans="1:51" s="345" customFormat="1">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c r="P19" s="244"/>
      <c r="Q19" s="244"/>
    </row>
    <row r="20" spans="1:259">
      <c r="P20" s="244"/>
      <c r="Q20" s="244"/>
    </row>
    <row r="21" spans="1:259" ht="17.25">
      <c r="B21" s="346"/>
      <c r="C21" s="246"/>
      <c r="D21" s="246"/>
      <c r="E21" s="246"/>
      <c r="F21" s="246"/>
      <c r="G21" s="246"/>
      <c r="H21" s="246"/>
      <c r="I21" s="246"/>
      <c r="J21" s="246"/>
      <c r="K21" s="246"/>
      <c r="L21" s="246"/>
      <c r="M21" s="246"/>
      <c r="N21" s="347"/>
      <c r="O21" s="246"/>
      <c r="P21" s="247"/>
      <c r="Q21" s="244"/>
      <c r="IY21" s="348"/>
    </row>
    <row r="22" spans="1:259" ht="17.25">
      <c r="B22" s="248"/>
      <c r="IY22" s="349"/>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350"/>
      <c r="C40" s="244"/>
      <c r="D40" s="244"/>
      <c r="E40" s="244"/>
      <c r="F40" s="244"/>
      <c r="G40" s="244"/>
      <c r="H40" s="244"/>
      <c r="I40" s="244"/>
      <c r="J40" s="244"/>
      <c r="K40" s="244"/>
      <c r="L40" s="244"/>
      <c r="M40" s="244"/>
      <c r="N40" s="244"/>
      <c r="O40" s="244"/>
      <c r="P40" s="350"/>
      <c r="Q40" s="244"/>
    </row>
    <row r="41" spans="2:17" ht="17.25">
      <c r="B41" s="245" t="s">
        <v>550</v>
      </c>
      <c r="C41" s="246"/>
      <c r="D41" s="246"/>
      <c r="E41" s="246"/>
      <c r="F41" s="246"/>
      <c r="G41" s="246"/>
      <c r="H41" s="246"/>
      <c r="I41" s="246"/>
      <c r="J41" s="246"/>
      <c r="K41" s="246"/>
      <c r="L41" s="246"/>
      <c r="M41" s="246"/>
      <c r="N41" s="246"/>
      <c r="O41" s="246"/>
      <c r="P41" s="247"/>
    </row>
    <row r="42" spans="2:17">
      <c r="B42" s="248"/>
      <c r="C42" s="244"/>
      <c r="D42" s="244"/>
      <c r="E42" s="244"/>
      <c r="F42" s="244"/>
      <c r="G42" s="351" t="s">
        <v>551</v>
      </c>
      <c r="I42" s="352"/>
      <c r="J42" s="352"/>
      <c r="K42" s="352"/>
      <c r="L42" s="244"/>
      <c r="M42" s="244"/>
      <c r="N42" s="244"/>
      <c r="O42" s="244"/>
    </row>
    <row r="43" spans="2:17">
      <c r="B43" s="248"/>
      <c r="C43" s="244"/>
      <c r="D43" s="244"/>
      <c r="E43" s="244"/>
      <c r="F43" s="244"/>
      <c r="G43" s="1251"/>
      <c r="H43" s="1228"/>
      <c r="I43" s="1228"/>
      <c r="J43" s="1228"/>
      <c r="K43" s="1228"/>
      <c r="L43" s="1228"/>
      <c r="M43" s="1228"/>
      <c r="N43" s="1228"/>
      <c r="O43" s="1229"/>
    </row>
    <row r="44" spans="2:17">
      <c r="B44" s="248"/>
      <c r="C44" s="244"/>
      <c r="D44" s="244"/>
      <c r="E44" s="244"/>
      <c r="F44" s="244"/>
      <c r="G44" s="1230"/>
      <c r="H44" s="1231"/>
      <c r="I44" s="1231"/>
      <c r="J44" s="1231"/>
      <c r="K44" s="1231"/>
      <c r="L44" s="1231"/>
      <c r="M44" s="1231"/>
      <c r="N44" s="1231"/>
      <c r="O44" s="1232"/>
    </row>
    <row r="45" spans="2:17">
      <c r="B45" s="248"/>
      <c r="C45" s="244"/>
      <c r="D45" s="244"/>
      <c r="E45" s="244"/>
      <c r="F45" s="244"/>
      <c r="G45" s="1230"/>
      <c r="H45" s="1231"/>
      <c r="I45" s="1231"/>
      <c r="J45" s="1231"/>
      <c r="K45" s="1231"/>
      <c r="L45" s="1231"/>
      <c r="M45" s="1231"/>
      <c r="N45" s="1231"/>
      <c r="O45" s="1232"/>
    </row>
    <row r="46" spans="2:17">
      <c r="B46" s="248"/>
      <c r="C46" s="244"/>
      <c r="D46" s="244"/>
      <c r="E46" s="244"/>
      <c r="F46" s="244"/>
      <c r="G46" s="1230"/>
      <c r="H46" s="1231"/>
      <c r="I46" s="1231"/>
      <c r="J46" s="1231"/>
      <c r="K46" s="1231"/>
      <c r="L46" s="1231"/>
      <c r="M46" s="1231"/>
      <c r="N46" s="1231"/>
      <c r="O46" s="1232"/>
    </row>
    <row r="47" spans="2:17">
      <c r="B47" s="248"/>
      <c r="C47" s="244"/>
      <c r="D47" s="244"/>
      <c r="E47" s="244"/>
      <c r="F47" s="244"/>
      <c r="G47" s="1233"/>
      <c r="H47" s="1234"/>
      <c r="I47" s="1234"/>
      <c r="J47" s="1234"/>
      <c r="K47" s="1234"/>
      <c r="L47" s="1234"/>
      <c r="M47" s="1234"/>
      <c r="N47" s="1234"/>
      <c r="O47" s="1235"/>
    </row>
    <row r="48" spans="2:17">
      <c r="B48" s="248"/>
      <c r="C48" s="244"/>
      <c r="D48" s="244"/>
      <c r="E48" s="244"/>
      <c r="F48" s="244"/>
      <c r="G48" s="244"/>
      <c r="H48" s="353"/>
      <c r="I48" s="353"/>
      <c r="J48" s="353"/>
    </row>
    <row r="49" spans="1:17">
      <c r="B49" s="248"/>
      <c r="C49" s="244"/>
      <c r="D49" s="244"/>
      <c r="E49" s="244"/>
      <c r="F49" s="244"/>
      <c r="G49" s="243" t="s">
        <v>552</v>
      </c>
    </row>
    <row r="50" spans="1:17">
      <c r="B50" s="248"/>
      <c r="C50" s="244"/>
      <c r="D50" s="244"/>
      <c r="E50" s="244"/>
      <c r="F50" s="244"/>
      <c r="G50" s="1236"/>
      <c r="H50" s="1237"/>
      <c r="I50" s="1237"/>
      <c r="J50" s="1238"/>
      <c r="K50" s="354" t="s">
        <v>520</v>
      </c>
      <c r="L50" s="354" t="s">
        <v>521</v>
      </c>
      <c r="M50" s="354" t="s">
        <v>522</v>
      </c>
      <c r="N50" s="354" t="s">
        <v>523</v>
      </c>
      <c r="O50" s="354" t="s">
        <v>524</v>
      </c>
    </row>
    <row r="51" spans="1:17">
      <c r="B51" s="248"/>
      <c r="C51" s="244"/>
      <c r="D51" s="244"/>
      <c r="E51" s="244"/>
      <c r="F51" s="244"/>
      <c r="G51" s="1239" t="s">
        <v>553</v>
      </c>
      <c r="H51" s="1240"/>
      <c r="I51" s="1245" t="s">
        <v>554</v>
      </c>
      <c r="J51" s="1245"/>
      <c r="K51" s="1249"/>
      <c r="L51" s="1249"/>
      <c r="M51" s="1249"/>
      <c r="N51" s="1249"/>
      <c r="O51" s="1249"/>
    </row>
    <row r="52" spans="1:17">
      <c r="B52" s="248"/>
      <c r="C52" s="244"/>
      <c r="D52" s="244"/>
      <c r="E52" s="244"/>
      <c r="F52" s="244"/>
      <c r="G52" s="1241"/>
      <c r="H52" s="1242"/>
      <c r="I52" s="1246"/>
      <c r="J52" s="1246"/>
      <c r="K52" s="1215"/>
      <c r="L52" s="1215"/>
      <c r="M52" s="1215"/>
      <c r="N52" s="1215"/>
      <c r="O52" s="1215"/>
    </row>
    <row r="53" spans="1:17">
      <c r="A53" s="355"/>
      <c r="B53" s="248"/>
      <c r="C53" s="244"/>
      <c r="D53" s="244"/>
      <c r="E53" s="244"/>
      <c r="F53" s="244"/>
      <c r="G53" s="1241"/>
      <c r="H53" s="1242"/>
      <c r="I53" s="1225" t="s">
        <v>555</v>
      </c>
      <c r="J53" s="1225"/>
      <c r="K53" s="1250"/>
      <c r="L53" s="1250"/>
      <c r="M53" s="1250"/>
      <c r="N53" s="1250"/>
      <c r="O53" s="1250"/>
    </row>
    <row r="54" spans="1:17">
      <c r="A54" s="355"/>
      <c r="B54" s="248"/>
      <c r="C54" s="244"/>
      <c r="D54" s="244"/>
      <c r="E54" s="244"/>
      <c r="F54" s="244"/>
      <c r="G54" s="1243"/>
      <c r="H54" s="1244"/>
      <c r="I54" s="1225"/>
      <c r="J54" s="1225"/>
      <c r="K54" s="1248"/>
      <c r="L54" s="1248"/>
      <c r="M54" s="1248"/>
      <c r="N54" s="1248"/>
      <c r="O54" s="1248"/>
    </row>
    <row r="55" spans="1:17">
      <c r="A55" s="355"/>
      <c r="B55" s="248"/>
      <c r="C55" s="244"/>
      <c r="D55" s="244"/>
      <c r="E55" s="244"/>
      <c r="F55" s="244"/>
      <c r="G55" s="1219" t="s">
        <v>556</v>
      </c>
      <c r="H55" s="1220"/>
      <c r="I55" s="1225" t="s">
        <v>554</v>
      </c>
      <c r="J55" s="1225"/>
      <c r="K55" s="1249"/>
      <c r="L55" s="1249"/>
      <c r="M55" s="1249"/>
      <c r="N55" s="1249"/>
      <c r="O55" s="1249"/>
    </row>
    <row r="56" spans="1:17">
      <c r="A56" s="355"/>
      <c r="B56" s="248"/>
      <c r="C56" s="244"/>
      <c r="D56" s="244"/>
      <c r="E56" s="244"/>
      <c r="F56" s="244"/>
      <c r="G56" s="1221"/>
      <c r="H56" s="1222"/>
      <c r="I56" s="1225"/>
      <c r="J56" s="1225"/>
      <c r="K56" s="1215"/>
      <c r="L56" s="1215"/>
      <c r="M56" s="1215"/>
      <c r="N56" s="1215"/>
      <c r="O56" s="1215"/>
    </row>
    <row r="57" spans="1:17" s="355" customFormat="1">
      <c r="B57" s="356"/>
      <c r="C57" s="352"/>
      <c r="D57" s="352"/>
      <c r="E57" s="352"/>
      <c r="F57" s="352"/>
      <c r="G57" s="1221"/>
      <c r="H57" s="1222"/>
      <c r="I57" s="1217" t="s">
        <v>557</v>
      </c>
      <c r="J57" s="1217"/>
      <c r="K57" s="1250"/>
      <c r="L57" s="1250"/>
      <c r="M57" s="1250"/>
      <c r="N57" s="1250"/>
      <c r="O57" s="1250"/>
      <c r="P57" s="357"/>
      <c r="Q57" s="356"/>
    </row>
    <row r="58" spans="1:17" s="355" customFormat="1">
      <c r="A58" s="243"/>
      <c r="B58" s="356"/>
      <c r="C58" s="352"/>
      <c r="D58" s="352"/>
      <c r="E58" s="352"/>
      <c r="F58" s="352"/>
      <c r="G58" s="1223"/>
      <c r="H58" s="1224"/>
      <c r="I58" s="1217"/>
      <c r="J58" s="1217"/>
      <c r="K58" s="1248"/>
      <c r="L58" s="1248"/>
      <c r="M58" s="1248"/>
      <c r="N58" s="1248"/>
      <c r="O58" s="1248"/>
      <c r="P58" s="357"/>
      <c r="Q58" s="356"/>
    </row>
    <row r="59" spans="1:17" s="355" customFormat="1">
      <c r="A59" s="243"/>
      <c r="B59" s="356"/>
      <c r="C59" s="352"/>
      <c r="D59" s="352"/>
      <c r="E59" s="352"/>
      <c r="F59" s="352"/>
      <c r="G59" s="352"/>
      <c r="H59" s="352"/>
      <c r="I59" s="352"/>
      <c r="J59" s="352"/>
      <c r="K59" s="358"/>
      <c r="L59" s="358"/>
      <c r="M59" s="358"/>
      <c r="N59" s="358"/>
      <c r="O59" s="358"/>
      <c r="P59" s="357"/>
      <c r="Q59" s="356"/>
    </row>
    <row r="60" spans="1:17" s="355" customFormat="1">
      <c r="A60" s="243"/>
      <c r="B60" s="356"/>
      <c r="C60" s="352"/>
      <c r="D60" s="352"/>
      <c r="E60" s="352"/>
      <c r="F60" s="352"/>
      <c r="G60" s="352"/>
      <c r="H60" s="352"/>
      <c r="I60" s="352"/>
      <c r="J60" s="352"/>
      <c r="K60" s="358"/>
      <c r="L60" s="358"/>
      <c r="M60" s="358"/>
      <c r="N60" s="358"/>
      <c r="O60" s="358"/>
      <c r="P60" s="357"/>
      <c r="Q60" s="356"/>
    </row>
    <row r="61" spans="1:17" s="355" customFormat="1">
      <c r="A61" s="243"/>
      <c r="B61" s="359"/>
      <c r="C61" s="360"/>
      <c r="D61" s="360"/>
      <c r="E61" s="360"/>
      <c r="F61" s="360"/>
      <c r="G61" s="360"/>
      <c r="H61" s="360"/>
      <c r="I61" s="360"/>
      <c r="J61" s="360"/>
      <c r="K61" s="360"/>
      <c r="L61" s="360"/>
      <c r="M61" s="361"/>
      <c r="N61" s="361"/>
      <c r="O61" s="361"/>
      <c r="P61" s="362"/>
      <c r="Q61" s="356"/>
    </row>
    <row r="62" spans="1:17">
      <c r="B62" s="350"/>
      <c r="C62" s="350"/>
      <c r="D62" s="350"/>
      <c r="E62" s="350"/>
      <c r="F62" s="350"/>
      <c r="G62" s="350"/>
      <c r="H62" s="350"/>
      <c r="I62" s="350"/>
      <c r="J62" s="350"/>
      <c r="K62" s="350"/>
      <c r="L62" s="350"/>
      <c r="M62" s="350"/>
      <c r="N62" s="350"/>
      <c r="O62" s="350"/>
      <c r="P62" s="350"/>
      <c r="Q62" s="244"/>
    </row>
    <row r="63" spans="1:17" ht="17.25">
      <c r="B63" s="307" t="s">
        <v>558</v>
      </c>
      <c r="C63" s="244"/>
      <c r="D63" s="244"/>
      <c r="E63" s="244"/>
      <c r="F63" s="244"/>
      <c r="G63" s="244"/>
      <c r="H63" s="244"/>
      <c r="I63" s="244"/>
      <c r="J63" s="244"/>
      <c r="K63" s="244"/>
      <c r="L63" s="244"/>
      <c r="M63" s="244"/>
      <c r="N63" s="244"/>
      <c r="O63" s="244"/>
    </row>
    <row r="64" spans="1:17">
      <c r="B64" s="248"/>
      <c r="C64" s="244"/>
      <c r="D64" s="244"/>
      <c r="E64" s="244"/>
      <c r="F64" s="244"/>
      <c r="G64" s="351" t="s">
        <v>551</v>
      </c>
      <c r="I64" s="352"/>
      <c r="J64" s="352"/>
      <c r="K64" s="352"/>
      <c r="L64" s="244"/>
      <c r="M64" s="244"/>
      <c r="N64" s="244"/>
      <c r="O64" s="244"/>
    </row>
    <row r="65" spans="2:30">
      <c r="B65" s="248"/>
      <c r="C65" s="244"/>
      <c r="D65" s="244"/>
      <c r="E65" s="244"/>
      <c r="F65" s="244"/>
      <c r="G65" s="1227" t="s">
        <v>561</v>
      </c>
      <c r="H65" s="1228"/>
      <c r="I65" s="1228"/>
      <c r="J65" s="1228"/>
      <c r="K65" s="1228"/>
      <c r="L65" s="1228"/>
      <c r="M65" s="1228"/>
      <c r="N65" s="1228"/>
      <c r="O65" s="1229"/>
    </row>
    <row r="66" spans="2:30">
      <c r="B66" s="248"/>
      <c r="C66" s="244"/>
      <c r="D66" s="244"/>
      <c r="E66" s="244"/>
      <c r="F66" s="244"/>
      <c r="G66" s="1230"/>
      <c r="H66" s="1231"/>
      <c r="I66" s="1231"/>
      <c r="J66" s="1231"/>
      <c r="K66" s="1231"/>
      <c r="L66" s="1231"/>
      <c r="M66" s="1231"/>
      <c r="N66" s="1231"/>
      <c r="O66" s="1232"/>
    </row>
    <row r="67" spans="2:30">
      <c r="B67" s="248"/>
      <c r="C67" s="244"/>
      <c r="D67" s="244"/>
      <c r="E67" s="244"/>
      <c r="F67" s="244"/>
      <c r="G67" s="1230"/>
      <c r="H67" s="1231"/>
      <c r="I67" s="1231"/>
      <c r="J67" s="1231"/>
      <c r="K67" s="1231"/>
      <c r="L67" s="1231"/>
      <c r="M67" s="1231"/>
      <c r="N67" s="1231"/>
      <c r="O67" s="1232"/>
    </row>
    <row r="68" spans="2:30">
      <c r="B68" s="248"/>
      <c r="C68" s="244"/>
      <c r="D68" s="244"/>
      <c r="E68" s="244"/>
      <c r="F68" s="244"/>
      <c r="G68" s="1230"/>
      <c r="H68" s="1231"/>
      <c r="I68" s="1231"/>
      <c r="J68" s="1231"/>
      <c r="K68" s="1231"/>
      <c r="L68" s="1231"/>
      <c r="M68" s="1231"/>
      <c r="N68" s="1231"/>
      <c r="O68" s="1232"/>
    </row>
    <row r="69" spans="2:30">
      <c r="B69" s="248"/>
      <c r="C69" s="244"/>
      <c r="D69" s="244"/>
      <c r="E69" s="244"/>
      <c r="F69" s="244"/>
      <c r="G69" s="1233"/>
      <c r="H69" s="1234"/>
      <c r="I69" s="1234"/>
      <c r="J69" s="1234"/>
      <c r="K69" s="1234"/>
      <c r="L69" s="1234"/>
      <c r="M69" s="1234"/>
      <c r="N69" s="1234"/>
      <c r="O69" s="1235"/>
    </row>
    <row r="70" spans="2:30">
      <c r="B70" s="248"/>
      <c r="C70" s="244"/>
      <c r="D70" s="244"/>
      <c r="E70" s="244"/>
      <c r="F70" s="244"/>
      <c r="G70" s="244"/>
      <c r="H70" s="363"/>
      <c r="I70" s="363"/>
      <c r="J70" s="364"/>
      <c r="K70" s="364"/>
      <c r="L70" s="365"/>
      <c r="M70" s="364"/>
      <c r="N70" s="365"/>
      <c r="O70" s="366"/>
    </row>
    <row r="71" spans="2:30">
      <c r="B71" s="248"/>
      <c r="C71" s="244"/>
      <c r="D71" s="244"/>
      <c r="E71" s="244"/>
      <c r="F71" s="244"/>
      <c r="G71" s="367" t="s">
        <v>559</v>
      </c>
      <c r="I71" s="368"/>
      <c r="J71" s="364"/>
      <c r="K71" s="364"/>
      <c r="L71" s="365"/>
      <c r="M71" s="364"/>
      <c r="N71" s="365"/>
      <c r="O71" s="366"/>
    </row>
    <row r="72" spans="2:30">
      <c r="B72" s="248"/>
      <c r="C72" s="244"/>
      <c r="D72" s="244"/>
      <c r="E72" s="244"/>
      <c r="F72" s="244"/>
      <c r="G72" s="1236"/>
      <c r="H72" s="1237"/>
      <c r="I72" s="1237"/>
      <c r="J72" s="1238"/>
      <c r="K72" s="354" t="s">
        <v>520</v>
      </c>
      <c r="L72" s="354" t="s">
        <v>521</v>
      </c>
      <c r="M72" s="354" t="s">
        <v>522</v>
      </c>
      <c r="N72" s="354" t="s">
        <v>523</v>
      </c>
      <c r="O72" s="354" t="s">
        <v>524</v>
      </c>
    </row>
    <row r="73" spans="2:30">
      <c r="B73" s="248"/>
      <c r="C73" s="244"/>
      <c r="D73" s="244"/>
      <c r="E73" s="244"/>
      <c r="F73" s="244"/>
      <c r="G73" s="1239" t="s">
        <v>553</v>
      </c>
      <c r="H73" s="1240"/>
      <c r="I73" s="1245" t="s">
        <v>554</v>
      </c>
      <c r="J73" s="1245"/>
      <c r="K73" s="1226"/>
      <c r="L73" s="1226"/>
      <c r="M73" s="1215"/>
      <c r="N73" s="1215"/>
      <c r="O73" s="1215"/>
      <c r="S73" s="243">
        <v>9.9</v>
      </c>
    </row>
    <row r="74" spans="2:30">
      <c r="B74" s="248"/>
      <c r="C74" s="244"/>
      <c r="D74" s="244"/>
      <c r="E74" s="244"/>
      <c r="F74" s="244"/>
      <c r="G74" s="1241"/>
      <c r="H74" s="1242"/>
      <c r="I74" s="1246"/>
      <c r="J74" s="1246"/>
      <c r="K74" s="1226"/>
      <c r="L74" s="1226"/>
      <c r="M74" s="1215"/>
      <c r="N74" s="1215"/>
      <c r="O74" s="1215"/>
    </row>
    <row r="75" spans="2:30">
      <c r="B75" s="248"/>
      <c r="C75" s="244"/>
      <c r="D75" s="244"/>
      <c r="E75" s="244"/>
      <c r="F75" s="244"/>
      <c r="G75" s="1241"/>
      <c r="H75" s="1242"/>
      <c r="I75" s="1225" t="s">
        <v>560</v>
      </c>
      <c r="J75" s="1225"/>
      <c r="K75" s="1247">
        <v>7.4</v>
      </c>
      <c r="L75" s="1247">
        <v>4</v>
      </c>
      <c r="M75" s="1247">
        <v>1.1000000000000001</v>
      </c>
      <c r="N75" s="1247">
        <v>-1.2</v>
      </c>
      <c r="O75" s="1247">
        <v>-2.5</v>
      </c>
      <c r="U75" s="243">
        <v>81.2</v>
      </c>
      <c r="W75" s="243">
        <v>87.2</v>
      </c>
      <c r="Y75" s="243">
        <v>99.8</v>
      </c>
      <c r="AA75" s="243">
        <v>109.5</v>
      </c>
      <c r="AC75" s="243">
        <v>115.2</v>
      </c>
    </row>
    <row r="76" spans="2:30">
      <c r="B76" s="248"/>
      <c r="C76" s="244"/>
      <c r="D76" s="244"/>
      <c r="E76" s="244"/>
      <c r="F76" s="244"/>
      <c r="G76" s="1243"/>
      <c r="H76" s="1244"/>
      <c r="I76" s="1225"/>
      <c r="J76" s="1225"/>
      <c r="K76" s="1248"/>
      <c r="L76" s="1248"/>
      <c r="M76" s="1248"/>
      <c r="N76" s="1248"/>
      <c r="O76" s="1248"/>
    </row>
    <row r="77" spans="2:30">
      <c r="B77" s="248"/>
      <c r="C77" s="244"/>
      <c r="D77" s="244"/>
      <c r="E77" s="244"/>
      <c r="F77" s="244"/>
      <c r="G77" s="1219" t="s">
        <v>556</v>
      </c>
      <c r="H77" s="1220"/>
      <c r="I77" s="1225" t="s">
        <v>554</v>
      </c>
      <c r="J77" s="1225"/>
      <c r="K77" s="1226">
        <v>0</v>
      </c>
      <c r="L77" s="1226">
        <v>0</v>
      </c>
      <c r="M77" s="1215">
        <v>0</v>
      </c>
      <c r="N77" s="1215">
        <v>0</v>
      </c>
      <c r="O77" s="1215">
        <v>0</v>
      </c>
      <c r="R77" s="243">
        <v>12.3</v>
      </c>
      <c r="T77" s="243">
        <v>11.1</v>
      </c>
    </row>
    <row r="78" spans="2:30">
      <c r="B78" s="248"/>
      <c r="C78" s="244"/>
      <c r="D78" s="244"/>
      <c r="E78" s="244"/>
      <c r="F78" s="244"/>
      <c r="G78" s="1221"/>
      <c r="H78" s="1222"/>
      <c r="I78" s="1225"/>
      <c r="J78" s="1225"/>
      <c r="K78" s="1226"/>
      <c r="L78" s="1226"/>
      <c r="M78" s="1215"/>
      <c r="N78" s="1215"/>
      <c r="O78" s="1215"/>
    </row>
    <row r="79" spans="2:30">
      <c r="B79" s="248"/>
      <c r="C79" s="244"/>
      <c r="D79" s="244"/>
      <c r="E79" s="244"/>
      <c r="F79" s="244"/>
      <c r="G79" s="1221"/>
      <c r="H79" s="1222"/>
      <c r="I79" s="1216" t="s">
        <v>560</v>
      </c>
      <c r="J79" s="1217"/>
      <c r="K79" s="1218">
        <v>10.8</v>
      </c>
      <c r="L79" s="1218">
        <v>9.6999999999999993</v>
      </c>
      <c r="M79" s="1218">
        <v>8.6</v>
      </c>
      <c r="N79" s="1218">
        <v>7.7</v>
      </c>
      <c r="O79" s="1218">
        <v>6.4</v>
      </c>
      <c r="V79" s="243">
        <v>53.5</v>
      </c>
      <c r="X79" s="243">
        <v>48.2</v>
      </c>
      <c r="Z79" s="243">
        <v>34.200000000000003</v>
      </c>
      <c r="AB79" s="243">
        <v>30.3</v>
      </c>
      <c r="AD79" s="243">
        <v>28.9</v>
      </c>
    </row>
    <row r="80" spans="2:30">
      <c r="B80" s="248"/>
      <c r="C80" s="244"/>
      <c r="D80" s="244"/>
      <c r="E80" s="244"/>
      <c r="F80" s="244"/>
      <c r="G80" s="1223"/>
      <c r="H80" s="1224"/>
      <c r="I80" s="1217"/>
      <c r="J80" s="1217"/>
      <c r="K80" s="1218"/>
      <c r="L80" s="1218"/>
      <c r="M80" s="1218"/>
      <c r="N80" s="1218"/>
      <c r="O80" s="1218"/>
    </row>
    <row r="81" spans="2:17">
      <c r="B81" s="248"/>
      <c r="C81" s="244"/>
      <c r="D81" s="244"/>
      <c r="E81" s="244"/>
      <c r="F81" s="244"/>
      <c r="G81" s="244"/>
      <c r="H81" s="244"/>
      <c r="I81" s="244"/>
      <c r="J81" s="244"/>
      <c r="K81" s="369"/>
      <c r="L81" s="244"/>
      <c r="M81" s="244"/>
      <c r="N81" s="244"/>
      <c r="O81" s="244"/>
    </row>
    <row r="82" spans="2:17" ht="17.25">
      <c r="B82" s="248"/>
      <c r="C82" s="244"/>
      <c r="D82" s="244"/>
      <c r="E82" s="244"/>
      <c r="F82" s="244"/>
      <c r="G82" s="244"/>
      <c r="H82" s="244"/>
      <c r="I82" s="244"/>
      <c r="J82" s="244"/>
      <c r="K82" s="370"/>
      <c r="L82" s="370"/>
      <c r="M82" s="370"/>
      <c r="N82" s="370"/>
      <c r="O82" s="37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37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519</v>
      </c>
      <c r="G2" s="111"/>
      <c r="H2" s="112"/>
    </row>
    <row r="3" spans="1:8">
      <c r="A3" s="108" t="s">
        <v>512</v>
      </c>
      <c r="B3" s="113"/>
      <c r="C3" s="114"/>
      <c r="D3" s="115">
        <v>328542</v>
      </c>
      <c r="E3" s="116"/>
      <c r="F3" s="117">
        <v>203567</v>
      </c>
      <c r="G3" s="118"/>
      <c r="H3" s="119"/>
    </row>
    <row r="4" spans="1:8">
      <c r="A4" s="120"/>
      <c r="B4" s="121"/>
      <c r="C4" s="122"/>
      <c r="D4" s="123">
        <v>223837</v>
      </c>
      <c r="E4" s="124"/>
      <c r="F4" s="125">
        <v>121137</v>
      </c>
      <c r="G4" s="126"/>
      <c r="H4" s="127"/>
    </row>
    <row r="5" spans="1:8">
      <c r="A5" s="108" t="s">
        <v>514</v>
      </c>
      <c r="B5" s="113"/>
      <c r="C5" s="114"/>
      <c r="D5" s="115">
        <v>549903</v>
      </c>
      <c r="E5" s="116"/>
      <c r="F5" s="117">
        <v>185018</v>
      </c>
      <c r="G5" s="118"/>
      <c r="H5" s="119"/>
    </row>
    <row r="6" spans="1:8">
      <c r="A6" s="120"/>
      <c r="B6" s="121"/>
      <c r="C6" s="122"/>
      <c r="D6" s="123">
        <v>253007</v>
      </c>
      <c r="E6" s="124"/>
      <c r="F6" s="125">
        <v>95064</v>
      </c>
      <c r="G6" s="126"/>
      <c r="H6" s="127"/>
    </row>
    <row r="7" spans="1:8">
      <c r="A7" s="108" t="s">
        <v>515</v>
      </c>
      <c r="B7" s="113"/>
      <c r="C7" s="114"/>
      <c r="D7" s="115">
        <v>512760</v>
      </c>
      <c r="E7" s="116"/>
      <c r="F7" s="117">
        <v>238802</v>
      </c>
      <c r="G7" s="118"/>
      <c r="H7" s="119"/>
    </row>
    <row r="8" spans="1:8">
      <c r="A8" s="120"/>
      <c r="B8" s="121"/>
      <c r="C8" s="122"/>
      <c r="D8" s="123">
        <v>409453</v>
      </c>
      <c r="E8" s="124"/>
      <c r="F8" s="125">
        <v>128562</v>
      </c>
      <c r="G8" s="126"/>
      <c r="H8" s="127"/>
    </row>
    <row r="9" spans="1:8">
      <c r="A9" s="108" t="s">
        <v>516</v>
      </c>
      <c r="B9" s="113"/>
      <c r="C9" s="114"/>
      <c r="D9" s="115">
        <v>751192</v>
      </c>
      <c r="E9" s="116"/>
      <c r="F9" s="117">
        <v>288550</v>
      </c>
      <c r="G9" s="118"/>
      <c r="H9" s="119"/>
    </row>
    <row r="10" spans="1:8">
      <c r="A10" s="120"/>
      <c r="B10" s="121"/>
      <c r="C10" s="122"/>
      <c r="D10" s="123">
        <v>196187</v>
      </c>
      <c r="E10" s="124"/>
      <c r="F10" s="125">
        <v>141525</v>
      </c>
      <c r="G10" s="126"/>
      <c r="H10" s="127"/>
    </row>
    <row r="11" spans="1:8">
      <c r="A11" s="108" t="s">
        <v>517</v>
      </c>
      <c r="B11" s="113"/>
      <c r="C11" s="114"/>
      <c r="D11" s="115">
        <v>750366</v>
      </c>
      <c r="E11" s="116"/>
      <c r="F11" s="117">
        <v>287914</v>
      </c>
      <c r="G11" s="118"/>
      <c r="H11" s="119"/>
    </row>
    <row r="12" spans="1:8">
      <c r="A12" s="120"/>
      <c r="B12" s="121"/>
      <c r="C12" s="128"/>
      <c r="D12" s="123">
        <v>538546</v>
      </c>
      <c r="E12" s="124"/>
      <c r="F12" s="125">
        <v>146531</v>
      </c>
      <c r="G12" s="126"/>
      <c r="H12" s="127"/>
    </row>
    <row r="13" spans="1:8">
      <c r="A13" s="108"/>
      <c r="B13" s="113"/>
      <c r="C13" s="129"/>
      <c r="D13" s="130">
        <v>578553</v>
      </c>
      <c r="E13" s="131"/>
      <c r="F13" s="132">
        <v>240770</v>
      </c>
      <c r="G13" s="133"/>
      <c r="H13" s="119"/>
    </row>
    <row r="14" spans="1:8">
      <c r="A14" s="120"/>
      <c r="B14" s="121"/>
      <c r="C14" s="122"/>
      <c r="D14" s="123">
        <v>324206</v>
      </c>
      <c r="E14" s="124"/>
      <c r="F14" s="125">
        <v>126564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15.95</v>
      </c>
      <c r="C19" s="134">
        <f>ROUND(VALUE(SUBSTITUTE(実質収支比率等に係る経年分析!G$48,"▲","-")),2)</f>
        <v>13.08</v>
      </c>
      <c r="D19" s="134">
        <f>ROUND(VALUE(SUBSTITUTE(実質収支比率等に係る経年分析!H$48,"▲","-")),2)</f>
        <v>5.83</v>
      </c>
      <c r="E19" s="134">
        <f>ROUND(VALUE(SUBSTITUTE(実質収支比率等に係る経年分析!I$48,"▲","-")),2)</f>
        <v>10.16</v>
      </c>
      <c r="F19" s="134">
        <f>ROUND(VALUE(SUBSTITUTE(実質収支比率等に係る経年分析!J$48,"▲","-")),2)</f>
        <v>8.7899999999999991</v>
      </c>
    </row>
    <row r="20" spans="1:11">
      <c r="A20" s="134" t="s">
        <v>42</v>
      </c>
      <c r="B20" s="134">
        <f>ROUND(VALUE(SUBSTITUTE(実質収支比率等に係る経年分析!F$47,"▲","-")),2)</f>
        <v>75.709999999999994</v>
      </c>
      <c r="C20" s="134">
        <f>ROUND(VALUE(SUBSTITUTE(実質収支比率等に係る経年分析!G$47,"▲","-")),2)</f>
        <v>61.24</v>
      </c>
      <c r="D20" s="134">
        <f>ROUND(VALUE(SUBSTITUTE(実質収支比率等に係る経年分析!H$47,"▲","-")),2)</f>
        <v>72.040000000000006</v>
      </c>
      <c r="E20" s="134">
        <f>ROUND(VALUE(SUBSTITUTE(実質収支比率等に係る経年分析!I$47,"▲","-")),2)</f>
        <v>85.4</v>
      </c>
      <c r="F20" s="134">
        <f>ROUND(VALUE(SUBSTITUTE(実質収支比率等に係る経年分析!J$47,"▲","-")),2)</f>
        <v>89.79</v>
      </c>
    </row>
    <row r="21" spans="1:11">
      <c r="A21" s="134" t="s">
        <v>43</v>
      </c>
      <c r="B21" s="134">
        <f>IF(ISNUMBER(VALUE(SUBSTITUTE(実質収支比率等に係る経年分析!F$49,"▲","-"))),ROUND(VALUE(SUBSTITUTE(実質収支比率等に係る経年分析!F$49,"▲","-")),2),NA())</f>
        <v>17.84</v>
      </c>
      <c r="C21" s="134">
        <f>IF(ISNUMBER(VALUE(SUBSTITUTE(実質収支比率等に係る経年分析!G$49,"▲","-"))),ROUND(VALUE(SUBSTITUTE(実質収支比率等に係る経年分析!G$49,"▲","-")),2),NA())</f>
        <v>10.49</v>
      </c>
      <c r="D21" s="134">
        <f>IF(ISNUMBER(VALUE(SUBSTITUTE(実質収支比率等に係る経年分析!H$49,"▲","-"))),ROUND(VALUE(SUBSTITUTE(実質収支比率等に係る経年分析!H$49,"▲","-")),2),NA())</f>
        <v>4.43</v>
      </c>
      <c r="E21" s="134">
        <f>IF(ISNUMBER(VALUE(SUBSTITUTE(実質収支比率等に係る経年分析!I$49,"▲","-"))),ROUND(VALUE(SUBSTITUTE(実質収支比率等に係る経年分析!I$49,"▲","-")),2),NA())</f>
        <v>9.64</v>
      </c>
      <c r="F21" s="134">
        <f>IF(ISNUMBER(VALUE(SUBSTITUTE(実質収支比率等に係る経年分析!J$49,"▲","-"))),ROUND(VALUE(SUBSTITUTE(実質収支比率等に係る経年分析!J$49,"▲","-")),2),NA())</f>
        <v>-1.23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str">
        <f>IF(連結実質赤字比率に係る赤字・黒字の構成分析!C$41="",NA(),連結実質赤字比率に係る赤字・黒字の構成分析!C$41)</f>
        <v>下水道事業特別会計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c r="A30" s="135" t="str">
        <f>IF(連結実質赤字比率に係る赤字・黒字の構成分析!C$40="",NA(),連結実質赤字比率に係る赤字・黒字の構成分析!C$40)</f>
        <v>後期高齢者医療特別会計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v>
      </c>
    </row>
    <row r="31" spans="1:11">
      <c r="A31" s="135" t="str">
        <f>IF(連結実質赤字比率に係る赤字・黒字の構成分析!C$39="",NA(),連結実質赤字比率に係る赤字・黒字の構成分析!C$39)</f>
        <v>診療所特別会計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v>
      </c>
      <c r="H31" s="135">
        <f>IF(ROUND(VALUE(SUBSTITUTE(連結実質赤字比率に係る赤字・黒字の構成分析!I$39,"▲", "-")), 2) &lt; 0, ABS(ROUND(VALUE(SUBSTITUTE(連結実質赤字比率に係る赤字・黒字の構成分析!I$39,"▲", "-")), 2)), NA())</f>
        <v>1.5</v>
      </c>
      <c r="I31" s="135" t="e">
        <f>IF(ROUND(VALUE(SUBSTITUTE(連結実質赤字比率に係る赤字・黒字の構成分析!I$39,"▲", "-")), 2) &gt;= 0, ABS(ROUND(VALUE(SUBSTITUTE(連結実質赤字比率に係る赤字・黒字の構成分析!I$39,"▲", "-")), 2)), NA())</f>
        <v>#N/A</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v>
      </c>
    </row>
    <row r="32" spans="1:11">
      <c r="A32" s="135" t="str">
        <f>IF(連結実質赤字比率に係る赤字・黒字の構成分析!C$38="",NA(),連結実質赤字比率に係る赤字・黒字の構成分析!C$38)</f>
        <v>水道事業特別会計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0.14000000000000001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0.06</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0.18</v>
      </c>
    </row>
    <row r="33" spans="1:16">
      <c r="A33" s="135" t="str">
        <f>IF(連結実質赤字比率に係る赤字・黒字の構成分析!C$37="",NA(),連結実質赤字比率に係る赤字・黒字の構成分析!C$37)</f>
        <v>観光施設事業特別会計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0.56000000000000005</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0.31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0.27</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0.26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0.17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0.15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0.16</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0.3</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0.66</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0.46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0.05</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1.2</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15.95</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13.07</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5.83</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11.66</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8.7899999999999991</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174</v>
      </c>
      <c r="E42" s="136"/>
      <c r="F42" s="136"/>
      <c r="G42" s="136">
        <f>'実質公債費比率（分子）の構造'!L$52</f>
        <v>145</v>
      </c>
      <c r="H42" s="136"/>
      <c r="I42" s="136"/>
      <c r="J42" s="136">
        <f>'実質公債費比率（分子）の構造'!M$52</f>
        <v>145</v>
      </c>
      <c r="K42" s="136"/>
      <c r="L42" s="136"/>
      <c r="M42" s="136">
        <f>'実質公債費比率（分子）の構造'!N$52</f>
        <v>137</v>
      </c>
      <c r="N42" s="136"/>
      <c r="O42" s="136"/>
      <c r="P42" s="136">
        <f>'実質公債費比率（分子）の構造'!O$52</f>
        <v>132</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c r="A46" s="136" t="s">
        <v>54</v>
      </c>
      <c r="B46" s="136">
        <f>'実質公債費比率（分子）の構造'!K$48</f>
        <v>83</v>
      </c>
      <c r="C46" s="136"/>
      <c r="D46" s="136"/>
      <c r="E46" s="136">
        <f>'実質公債費比率（分子）の構造'!L$48</f>
        <v>58</v>
      </c>
      <c r="F46" s="136"/>
      <c r="G46" s="136"/>
      <c r="H46" s="136">
        <f>'実質公債費比率（分子）の構造'!M$48</f>
        <v>56</v>
      </c>
      <c r="I46" s="136"/>
      <c r="J46" s="136"/>
      <c r="K46" s="136">
        <f>'実質公債費比率（分子）の構造'!N$48</f>
        <v>44</v>
      </c>
      <c r="L46" s="136"/>
      <c r="M46" s="136"/>
      <c r="N46" s="136">
        <f>'実質公債費比率（分子）の構造'!O$48</f>
        <v>17</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122</v>
      </c>
      <c r="C49" s="136"/>
      <c r="D49" s="136"/>
      <c r="E49" s="136">
        <f>'実質公債費比率（分子）の構造'!L$45</f>
        <v>91</v>
      </c>
      <c r="F49" s="136"/>
      <c r="G49" s="136"/>
      <c r="H49" s="136">
        <f>'実質公債費比率（分子）の構造'!M$45</f>
        <v>77</v>
      </c>
      <c r="I49" s="136"/>
      <c r="J49" s="136"/>
      <c r="K49" s="136">
        <f>'実質公債費比率（分子）の構造'!N$45</f>
        <v>70</v>
      </c>
      <c r="L49" s="136"/>
      <c r="M49" s="136"/>
      <c r="N49" s="136">
        <f>'実質公債費比率（分子）の構造'!O$45</f>
        <v>82</v>
      </c>
      <c r="O49" s="136"/>
      <c r="P49" s="136"/>
    </row>
    <row r="50" spans="1:16">
      <c r="A50" s="136" t="s">
        <v>58</v>
      </c>
      <c r="B50" s="136" t="e">
        <f>NA()</f>
        <v>#N/A</v>
      </c>
      <c r="C50" s="136">
        <f>IF(ISNUMBER('実質公債費比率（分子）の構造'!K$53),'実質公債費比率（分子）の構造'!K$53,NA())</f>
        <v>31</v>
      </c>
      <c r="D50" s="136" t="e">
        <f>NA()</f>
        <v>#N/A</v>
      </c>
      <c r="E50" s="136" t="e">
        <f>NA()</f>
        <v>#N/A</v>
      </c>
      <c r="F50" s="136">
        <f>IF(ISNUMBER('実質公債費比率（分子）の構造'!L$53),'実質公債費比率（分子）の構造'!L$53,NA())</f>
        <v>4</v>
      </c>
      <c r="G50" s="136" t="e">
        <f>NA()</f>
        <v>#N/A</v>
      </c>
      <c r="H50" s="136" t="e">
        <f>NA()</f>
        <v>#N/A</v>
      </c>
      <c r="I50" s="136">
        <f>IF(ISNUMBER('実質公債費比率（分子）の構造'!M$53),'実質公債費比率（分子）の構造'!M$53,NA())</f>
        <v>-12</v>
      </c>
      <c r="J50" s="136" t="e">
        <f>NA()</f>
        <v>#N/A</v>
      </c>
      <c r="K50" s="136" t="e">
        <f>NA()</f>
        <v>#N/A</v>
      </c>
      <c r="L50" s="136">
        <f>IF(ISNUMBER('実質公債費比率（分子）の構造'!N$53),'実質公債費比率（分子）の構造'!N$53,NA())</f>
        <v>-23</v>
      </c>
      <c r="M50" s="136" t="e">
        <f>NA()</f>
        <v>#N/A</v>
      </c>
      <c r="N50" s="136" t="e">
        <f>NA()</f>
        <v>#N/A</v>
      </c>
      <c r="O50" s="136">
        <f>IF(ISNUMBER('実質公債費比率（分子）の構造'!O$53),'実質公債費比率（分子）の構造'!O$53,NA())</f>
        <v>-33</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1363</v>
      </c>
      <c r="E56" s="135"/>
      <c r="F56" s="135"/>
      <c r="G56" s="135">
        <f>'将来負担比率（分子）の構造'!J$51</f>
        <v>1483</v>
      </c>
      <c r="H56" s="135"/>
      <c r="I56" s="135"/>
      <c r="J56" s="135">
        <f>'将来負担比率（分子）の構造'!K$51</f>
        <v>1686</v>
      </c>
      <c r="K56" s="135"/>
      <c r="L56" s="135"/>
      <c r="M56" s="135">
        <f>'将来負担比率（分子）の構造'!L$51</f>
        <v>1719</v>
      </c>
      <c r="N56" s="135"/>
      <c r="O56" s="135"/>
      <c r="P56" s="135">
        <f>'将来負担比率（分子）の構造'!M$51</f>
        <v>2184</v>
      </c>
    </row>
    <row r="57" spans="1:16">
      <c r="A57" s="135" t="s">
        <v>34</v>
      </c>
      <c r="B57" s="135"/>
      <c r="C57" s="135"/>
      <c r="D57" s="135">
        <f>'将来負担比率（分子）の構造'!I$50</f>
        <v>7</v>
      </c>
      <c r="E57" s="135"/>
      <c r="F57" s="135"/>
      <c r="G57" s="135">
        <f>'将来負担比率（分子）の構造'!J$50</f>
        <v>5</v>
      </c>
      <c r="H57" s="135"/>
      <c r="I57" s="135"/>
      <c r="J57" s="135">
        <f>'将来負担比率（分子）の構造'!K$50</f>
        <v>3</v>
      </c>
      <c r="K57" s="135"/>
      <c r="L57" s="135"/>
      <c r="M57" s="135">
        <f>'将来負担比率（分子）の構造'!L$50</f>
        <v>2</v>
      </c>
      <c r="N57" s="135"/>
      <c r="O57" s="135"/>
      <c r="P57" s="135" t="str">
        <f>'将来負担比率（分子）の構造'!M$50</f>
        <v>-</v>
      </c>
    </row>
    <row r="58" spans="1:16">
      <c r="A58" s="135" t="s">
        <v>33</v>
      </c>
      <c r="B58" s="135"/>
      <c r="C58" s="135"/>
      <c r="D58" s="135">
        <f>'将来負担比率（分子）の構造'!I$49</f>
        <v>3707</v>
      </c>
      <c r="E58" s="135"/>
      <c r="F58" s="135"/>
      <c r="G58" s="135">
        <f>'将来負担比率（分子）の構造'!J$49</f>
        <v>4117</v>
      </c>
      <c r="H58" s="135"/>
      <c r="I58" s="135"/>
      <c r="J58" s="135">
        <f>'将来負担比率（分子）の構造'!K$49</f>
        <v>4204</v>
      </c>
      <c r="K58" s="135"/>
      <c r="L58" s="135"/>
      <c r="M58" s="135">
        <f>'将来負担比率（分子）の構造'!L$49</f>
        <v>4261</v>
      </c>
      <c r="N58" s="135"/>
      <c r="O58" s="135"/>
      <c r="P58" s="135">
        <f>'将来負担比率（分子）の構造'!M$49</f>
        <v>4907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183</v>
      </c>
      <c r="C62" s="135"/>
      <c r="D62" s="135"/>
      <c r="E62" s="135">
        <f>'将来負担比率（分子）の構造'!J$45</f>
        <v>164</v>
      </c>
      <c r="F62" s="135"/>
      <c r="G62" s="135"/>
      <c r="H62" s="135">
        <f>'将来負担比率（分子）の構造'!K$45</f>
        <v>109</v>
      </c>
      <c r="I62" s="135"/>
      <c r="J62" s="135"/>
      <c r="K62" s="135">
        <f>'将来負担比率（分子）の構造'!L$45</f>
        <v>266</v>
      </c>
      <c r="L62" s="135"/>
      <c r="M62" s="135"/>
      <c r="N62" s="135">
        <f>'将来負担比率（分子）の構造'!M$45</f>
        <v>43</v>
      </c>
      <c r="O62" s="135"/>
      <c r="P62" s="135"/>
    </row>
    <row r="63" spans="1:16">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c r="A64" s="135" t="s">
        <v>26</v>
      </c>
      <c r="B64" s="135">
        <f>'将来負担比率（分子）の構造'!I$43</f>
        <v>366</v>
      </c>
      <c r="C64" s="135"/>
      <c r="D64" s="135"/>
      <c r="E64" s="135">
        <f>'将来負担比率（分子）の構造'!J$43</f>
        <v>305</v>
      </c>
      <c r="F64" s="135"/>
      <c r="G64" s="135"/>
      <c r="H64" s="135">
        <f>'将来負担比率（分子）の構造'!K$43</f>
        <v>275</v>
      </c>
      <c r="I64" s="135"/>
      <c r="J64" s="135"/>
      <c r="K64" s="135">
        <f>'将来負担比率（分子）の構造'!L$43</f>
        <v>250</v>
      </c>
      <c r="L64" s="135"/>
      <c r="M64" s="135"/>
      <c r="N64" s="135">
        <f>'将来負担比率（分子）の構造'!M$43</f>
        <v>207</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1155</v>
      </c>
      <c r="C66" s="135"/>
      <c r="D66" s="135"/>
      <c r="E66" s="135">
        <f>'将来負担比率（分子）の構造'!J$41</f>
        <v>1328</v>
      </c>
      <c r="F66" s="135"/>
      <c r="G66" s="135"/>
      <c r="H66" s="135">
        <f>'将来負担比率（分子）の構造'!K$41</f>
        <v>1469</v>
      </c>
      <c r="I66" s="135"/>
      <c r="J66" s="135"/>
      <c r="K66" s="135">
        <f>'将来負担比率（分子）の構造'!L$41</f>
        <v>1721</v>
      </c>
      <c r="L66" s="135"/>
      <c r="M66" s="135"/>
      <c r="N66" s="135">
        <f>'将来負担比率（分子）の構造'!M$41</f>
        <v>2110</v>
      </c>
      <c r="O66" s="135"/>
      <c r="P66" s="135"/>
    </row>
    <row r="67" spans="1:16">
      <c r="A67" s="135" t="s">
        <v>62</v>
      </c>
      <c r="B67" s="135" t="e">
        <f>NA()</f>
        <v>#N/A</v>
      </c>
      <c r="C67" s="135">
        <f>IF(ISNUMBER('将来負担比率（分子）の構造'!I$52), IF('将来負担比率（分子）の構造'!I$52 &lt; 0, 0, '将来負担比率（分子）の構造'!I$52), NA())</f>
        <v>0</v>
      </c>
      <c r="D67" s="135" t="e">
        <f>NA()</f>
        <v>#N/A</v>
      </c>
      <c r="E67" s="135" t="e">
        <f>NA()</f>
        <v>#N/A</v>
      </c>
      <c r="F67" s="135">
        <f>IF(ISNUMBER('将来負担比率（分子）の構造'!J$52), IF('将来負担比率（分子）の構造'!J$52 &lt; 0, 0, '将来負担比率（分子）の構造'!J$52), NA())</f>
        <v>0</v>
      </c>
      <c r="G67" s="135" t="e">
        <f>NA()</f>
        <v>#N/A</v>
      </c>
      <c r="H67" s="135" t="e">
        <f>NA()</f>
        <v>#N/A</v>
      </c>
      <c r="I67" s="135">
        <f>IF(ISNUMBER('将来負担比率（分子）の構造'!K$52), IF('将来負担比率（分子）の構造'!K$52 &lt; 0, 0, '将来負担比率（分子）の構造'!K$52), NA())</f>
        <v>0</v>
      </c>
      <c r="J67" s="135" t="e">
        <f>NA()</f>
        <v>#N/A</v>
      </c>
      <c r="K67" s="135" t="e">
        <f>NA()</f>
        <v>#N/A</v>
      </c>
      <c r="L67" s="135">
        <f>IF(ISNUMBER('将来負担比率（分子）の構造'!L$52), IF('将来負担比率（分子）の構造'!L$52 &lt; 0, 0, '将来負担比率（分子）の構造'!L$52), NA())</f>
        <v>0</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189</v>
      </c>
      <c r="DI1" s="732"/>
      <c r="DJ1" s="732"/>
      <c r="DK1" s="732"/>
      <c r="DL1" s="732"/>
      <c r="DM1" s="732"/>
      <c r="DN1" s="733"/>
      <c r="DP1" s="731" t="s">
        <v>190</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c r="B2" s="178" t="s">
        <v>191</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678" t="s">
        <v>192</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193</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194</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c r="B4" s="678" t="s">
        <v>1</v>
      </c>
      <c r="C4" s="679"/>
      <c r="D4" s="679"/>
      <c r="E4" s="679"/>
      <c r="F4" s="679"/>
      <c r="G4" s="679"/>
      <c r="H4" s="679"/>
      <c r="I4" s="679"/>
      <c r="J4" s="679"/>
      <c r="K4" s="679"/>
      <c r="L4" s="679"/>
      <c r="M4" s="679"/>
      <c r="N4" s="679"/>
      <c r="O4" s="679"/>
      <c r="P4" s="679"/>
      <c r="Q4" s="680"/>
      <c r="R4" s="678" t="s">
        <v>195</v>
      </c>
      <c r="S4" s="679"/>
      <c r="T4" s="679"/>
      <c r="U4" s="679"/>
      <c r="V4" s="679"/>
      <c r="W4" s="679"/>
      <c r="X4" s="679"/>
      <c r="Y4" s="680"/>
      <c r="Z4" s="678" t="s">
        <v>196</v>
      </c>
      <c r="AA4" s="679"/>
      <c r="AB4" s="679"/>
      <c r="AC4" s="680"/>
      <c r="AD4" s="678" t="s">
        <v>197</v>
      </c>
      <c r="AE4" s="679"/>
      <c r="AF4" s="679"/>
      <c r="AG4" s="679"/>
      <c r="AH4" s="679"/>
      <c r="AI4" s="679"/>
      <c r="AJ4" s="679"/>
      <c r="AK4" s="680"/>
      <c r="AL4" s="678" t="s">
        <v>196</v>
      </c>
      <c r="AM4" s="679"/>
      <c r="AN4" s="679"/>
      <c r="AO4" s="680"/>
      <c r="AP4" s="734" t="s">
        <v>198</v>
      </c>
      <c r="AQ4" s="734"/>
      <c r="AR4" s="734"/>
      <c r="AS4" s="734"/>
      <c r="AT4" s="734"/>
      <c r="AU4" s="734"/>
      <c r="AV4" s="734"/>
      <c r="AW4" s="734"/>
      <c r="AX4" s="734"/>
      <c r="AY4" s="734"/>
      <c r="AZ4" s="734"/>
      <c r="BA4" s="734"/>
      <c r="BB4" s="734"/>
      <c r="BC4" s="734"/>
      <c r="BD4" s="734"/>
      <c r="BE4" s="734"/>
      <c r="BF4" s="734"/>
      <c r="BG4" s="734" t="s">
        <v>199</v>
      </c>
      <c r="BH4" s="734"/>
      <c r="BI4" s="734"/>
      <c r="BJ4" s="734"/>
      <c r="BK4" s="734"/>
      <c r="BL4" s="734"/>
      <c r="BM4" s="734"/>
      <c r="BN4" s="734"/>
      <c r="BO4" s="734" t="s">
        <v>196</v>
      </c>
      <c r="BP4" s="734"/>
      <c r="BQ4" s="734"/>
      <c r="BR4" s="734"/>
      <c r="BS4" s="734" t="s">
        <v>200</v>
      </c>
      <c r="BT4" s="734"/>
      <c r="BU4" s="734"/>
      <c r="BV4" s="734"/>
      <c r="BW4" s="734"/>
      <c r="BX4" s="734"/>
      <c r="BY4" s="734"/>
      <c r="BZ4" s="734"/>
      <c r="CA4" s="734"/>
      <c r="CB4" s="734"/>
      <c r="CD4" s="723" t="s">
        <v>201</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c r="B5" s="705" t="s">
        <v>202</v>
      </c>
      <c r="C5" s="706"/>
      <c r="D5" s="706"/>
      <c r="E5" s="706"/>
      <c r="F5" s="706"/>
      <c r="G5" s="706"/>
      <c r="H5" s="706"/>
      <c r="I5" s="706"/>
      <c r="J5" s="706"/>
      <c r="K5" s="706"/>
      <c r="L5" s="706"/>
      <c r="M5" s="706"/>
      <c r="N5" s="706"/>
      <c r="O5" s="706"/>
      <c r="P5" s="706"/>
      <c r="Q5" s="707"/>
      <c r="R5" s="668">
        <v>475968</v>
      </c>
      <c r="S5" s="669"/>
      <c r="T5" s="669"/>
      <c r="U5" s="669"/>
      <c r="V5" s="669"/>
      <c r="W5" s="669"/>
      <c r="X5" s="669"/>
      <c r="Y5" s="716"/>
      <c r="Z5" s="729">
        <v>24.3</v>
      </c>
      <c r="AA5" s="729"/>
      <c r="AB5" s="729"/>
      <c r="AC5" s="729"/>
      <c r="AD5" s="730">
        <v>475906</v>
      </c>
      <c r="AE5" s="730"/>
      <c r="AF5" s="730"/>
      <c r="AG5" s="730"/>
      <c r="AH5" s="730"/>
      <c r="AI5" s="730"/>
      <c r="AJ5" s="730"/>
      <c r="AK5" s="730"/>
      <c r="AL5" s="717">
        <v>45.2</v>
      </c>
      <c r="AM5" s="686"/>
      <c r="AN5" s="686"/>
      <c r="AO5" s="718"/>
      <c r="AP5" s="705" t="s">
        <v>203</v>
      </c>
      <c r="AQ5" s="706"/>
      <c r="AR5" s="706"/>
      <c r="AS5" s="706"/>
      <c r="AT5" s="706"/>
      <c r="AU5" s="706"/>
      <c r="AV5" s="706"/>
      <c r="AW5" s="706"/>
      <c r="AX5" s="706"/>
      <c r="AY5" s="706"/>
      <c r="AZ5" s="706"/>
      <c r="BA5" s="706"/>
      <c r="BB5" s="706"/>
      <c r="BC5" s="706"/>
      <c r="BD5" s="706"/>
      <c r="BE5" s="706"/>
      <c r="BF5" s="707"/>
      <c r="BG5" s="618">
        <v>466814</v>
      </c>
      <c r="BH5" s="619"/>
      <c r="BI5" s="619"/>
      <c r="BJ5" s="619"/>
      <c r="BK5" s="619"/>
      <c r="BL5" s="619"/>
      <c r="BM5" s="619"/>
      <c r="BN5" s="620"/>
      <c r="BO5" s="671">
        <v>98.1</v>
      </c>
      <c r="BP5" s="671"/>
      <c r="BQ5" s="671"/>
      <c r="BR5" s="671"/>
      <c r="BS5" s="672">
        <v>76945</v>
      </c>
      <c r="BT5" s="672"/>
      <c r="BU5" s="672"/>
      <c r="BV5" s="672"/>
      <c r="BW5" s="672"/>
      <c r="BX5" s="672"/>
      <c r="BY5" s="672"/>
      <c r="BZ5" s="672"/>
      <c r="CA5" s="672"/>
      <c r="CB5" s="708"/>
      <c r="CD5" s="723" t="s">
        <v>198</v>
      </c>
      <c r="CE5" s="724"/>
      <c r="CF5" s="724"/>
      <c r="CG5" s="724"/>
      <c r="CH5" s="724"/>
      <c r="CI5" s="724"/>
      <c r="CJ5" s="724"/>
      <c r="CK5" s="724"/>
      <c r="CL5" s="724"/>
      <c r="CM5" s="724"/>
      <c r="CN5" s="724"/>
      <c r="CO5" s="724"/>
      <c r="CP5" s="724"/>
      <c r="CQ5" s="725"/>
      <c r="CR5" s="723" t="s">
        <v>204</v>
      </c>
      <c r="CS5" s="724"/>
      <c r="CT5" s="724"/>
      <c r="CU5" s="724"/>
      <c r="CV5" s="724"/>
      <c r="CW5" s="724"/>
      <c r="CX5" s="724"/>
      <c r="CY5" s="725"/>
      <c r="CZ5" s="723" t="s">
        <v>196</v>
      </c>
      <c r="DA5" s="724"/>
      <c r="DB5" s="724"/>
      <c r="DC5" s="725"/>
      <c r="DD5" s="723" t="s">
        <v>205</v>
      </c>
      <c r="DE5" s="724"/>
      <c r="DF5" s="724"/>
      <c r="DG5" s="724"/>
      <c r="DH5" s="724"/>
      <c r="DI5" s="724"/>
      <c r="DJ5" s="724"/>
      <c r="DK5" s="724"/>
      <c r="DL5" s="724"/>
      <c r="DM5" s="724"/>
      <c r="DN5" s="724"/>
      <c r="DO5" s="724"/>
      <c r="DP5" s="725"/>
      <c r="DQ5" s="723" t="s">
        <v>206</v>
      </c>
      <c r="DR5" s="724"/>
      <c r="DS5" s="724"/>
      <c r="DT5" s="724"/>
      <c r="DU5" s="724"/>
      <c r="DV5" s="724"/>
      <c r="DW5" s="724"/>
      <c r="DX5" s="724"/>
      <c r="DY5" s="724"/>
      <c r="DZ5" s="724"/>
      <c r="EA5" s="724"/>
      <c r="EB5" s="724"/>
      <c r="EC5" s="725"/>
    </row>
    <row r="6" spans="2:143" ht="11.25" customHeight="1">
      <c r="B6" s="615" t="s">
        <v>207</v>
      </c>
      <c r="C6" s="616"/>
      <c r="D6" s="616"/>
      <c r="E6" s="616"/>
      <c r="F6" s="616"/>
      <c r="G6" s="616"/>
      <c r="H6" s="616"/>
      <c r="I6" s="616"/>
      <c r="J6" s="616"/>
      <c r="K6" s="616"/>
      <c r="L6" s="616"/>
      <c r="M6" s="616"/>
      <c r="N6" s="616"/>
      <c r="O6" s="616"/>
      <c r="P6" s="616"/>
      <c r="Q6" s="617"/>
      <c r="R6" s="618">
        <v>8799</v>
      </c>
      <c r="S6" s="619"/>
      <c r="T6" s="619"/>
      <c r="U6" s="619"/>
      <c r="V6" s="619"/>
      <c r="W6" s="619"/>
      <c r="X6" s="619"/>
      <c r="Y6" s="620"/>
      <c r="Z6" s="671">
        <v>0.4</v>
      </c>
      <c r="AA6" s="671"/>
      <c r="AB6" s="671"/>
      <c r="AC6" s="671"/>
      <c r="AD6" s="672">
        <v>8799</v>
      </c>
      <c r="AE6" s="672"/>
      <c r="AF6" s="672"/>
      <c r="AG6" s="672"/>
      <c r="AH6" s="672"/>
      <c r="AI6" s="672"/>
      <c r="AJ6" s="672"/>
      <c r="AK6" s="672"/>
      <c r="AL6" s="641">
        <v>0.8</v>
      </c>
      <c r="AM6" s="673"/>
      <c r="AN6" s="673"/>
      <c r="AO6" s="674"/>
      <c r="AP6" s="615" t="s">
        <v>208</v>
      </c>
      <c r="AQ6" s="616"/>
      <c r="AR6" s="616"/>
      <c r="AS6" s="616"/>
      <c r="AT6" s="616"/>
      <c r="AU6" s="616"/>
      <c r="AV6" s="616"/>
      <c r="AW6" s="616"/>
      <c r="AX6" s="616"/>
      <c r="AY6" s="616"/>
      <c r="AZ6" s="616"/>
      <c r="BA6" s="616"/>
      <c r="BB6" s="616"/>
      <c r="BC6" s="616"/>
      <c r="BD6" s="616"/>
      <c r="BE6" s="616"/>
      <c r="BF6" s="617"/>
      <c r="BG6" s="618">
        <v>466814</v>
      </c>
      <c r="BH6" s="619"/>
      <c r="BI6" s="619"/>
      <c r="BJ6" s="619"/>
      <c r="BK6" s="619"/>
      <c r="BL6" s="619"/>
      <c r="BM6" s="619"/>
      <c r="BN6" s="620"/>
      <c r="BO6" s="671">
        <v>98.1</v>
      </c>
      <c r="BP6" s="671"/>
      <c r="BQ6" s="671"/>
      <c r="BR6" s="671"/>
      <c r="BS6" s="672">
        <v>76945</v>
      </c>
      <c r="BT6" s="672"/>
      <c r="BU6" s="672"/>
      <c r="BV6" s="672"/>
      <c r="BW6" s="672"/>
      <c r="BX6" s="672"/>
      <c r="BY6" s="672"/>
      <c r="BZ6" s="672"/>
      <c r="CA6" s="672"/>
      <c r="CB6" s="708"/>
      <c r="CD6" s="675" t="s">
        <v>209</v>
      </c>
      <c r="CE6" s="676"/>
      <c r="CF6" s="676"/>
      <c r="CG6" s="676"/>
      <c r="CH6" s="676"/>
      <c r="CI6" s="676"/>
      <c r="CJ6" s="676"/>
      <c r="CK6" s="676"/>
      <c r="CL6" s="676"/>
      <c r="CM6" s="676"/>
      <c r="CN6" s="676"/>
      <c r="CO6" s="676"/>
      <c r="CP6" s="676"/>
      <c r="CQ6" s="677"/>
      <c r="CR6" s="618">
        <v>42651</v>
      </c>
      <c r="CS6" s="619"/>
      <c r="CT6" s="619"/>
      <c r="CU6" s="619"/>
      <c r="CV6" s="619"/>
      <c r="CW6" s="619"/>
      <c r="CX6" s="619"/>
      <c r="CY6" s="620"/>
      <c r="CZ6" s="671">
        <v>2.2999999999999998</v>
      </c>
      <c r="DA6" s="671"/>
      <c r="DB6" s="671"/>
      <c r="DC6" s="671"/>
      <c r="DD6" s="624" t="s">
        <v>210</v>
      </c>
      <c r="DE6" s="619"/>
      <c r="DF6" s="619"/>
      <c r="DG6" s="619"/>
      <c r="DH6" s="619"/>
      <c r="DI6" s="619"/>
      <c r="DJ6" s="619"/>
      <c r="DK6" s="619"/>
      <c r="DL6" s="619"/>
      <c r="DM6" s="619"/>
      <c r="DN6" s="619"/>
      <c r="DO6" s="619"/>
      <c r="DP6" s="620"/>
      <c r="DQ6" s="624">
        <v>42651</v>
      </c>
      <c r="DR6" s="619"/>
      <c r="DS6" s="619"/>
      <c r="DT6" s="619"/>
      <c r="DU6" s="619"/>
      <c r="DV6" s="619"/>
      <c r="DW6" s="619"/>
      <c r="DX6" s="619"/>
      <c r="DY6" s="619"/>
      <c r="DZ6" s="619"/>
      <c r="EA6" s="619"/>
      <c r="EB6" s="619"/>
      <c r="EC6" s="654"/>
    </row>
    <row r="7" spans="2:143" ht="11.25" customHeight="1">
      <c r="B7" s="615" t="s">
        <v>211</v>
      </c>
      <c r="C7" s="616"/>
      <c r="D7" s="616"/>
      <c r="E7" s="616"/>
      <c r="F7" s="616"/>
      <c r="G7" s="616"/>
      <c r="H7" s="616"/>
      <c r="I7" s="616"/>
      <c r="J7" s="616"/>
      <c r="K7" s="616"/>
      <c r="L7" s="616"/>
      <c r="M7" s="616"/>
      <c r="N7" s="616"/>
      <c r="O7" s="616"/>
      <c r="P7" s="616"/>
      <c r="Q7" s="617"/>
      <c r="R7" s="618">
        <v>79</v>
      </c>
      <c r="S7" s="619"/>
      <c r="T7" s="619"/>
      <c r="U7" s="619"/>
      <c r="V7" s="619"/>
      <c r="W7" s="619"/>
      <c r="X7" s="619"/>
      <c r="Y7" s="620"/>
      <c r="Z7" s="671">
        <v>0</v>
      </c>
      <c r="AA7" s="671"/>
      <c r="AB7" s="671"/>
      <c r="AC7" s="671"/>
      <c r="AD7" s="672">
        <v>79</v>
      </c>
      <c r="AE7" s="672"/>
      <c r="AF7" s="672"/>
      <c r="AG7" s="672"/>
      <c r="AH7" s="672"/>
      <c r="AI7" s="672"/>
      <c r="AJ7" s="672"/>
      <c r="AK7" s="672"/>
      <c r="AL7" s="641">
        <v>0</v>
      </c>
      <c r="AM7" s="673"/>
      <c r="AN7" s="673"/>
      <c r="AO7" s="674"/>
      <c r="AP7" s="615" t="s">
        <v>212</v>
      </c>
      <c r="AQ7" s="616"/>
      <c r="AR7" s="616"/>
      <c r="AS7" s="616"/>
      <c r="AT7" s="616"/>
      <c r="AU7" s="616"/>
      <c r="AV7" s="616"/>
      <c r="AW7" s="616"/>
      <c r="AX7" s="616"/>
      <c r="AY7" s="616"/>
      <c r="AZ7" s="616"/>
      <c r="BA7" s="616"/>
      <c r="BB7" s="616"/>
      <c r="BC7" s="616"/>
      <c r="BD7" s="616"/>
      <c r="BE7" s="616"/>
      <c r="BF7" s="617"/>
      <c r="BG7" s="618">
        <v>23253</v>
      </c>
      <c r="BH7" s="619"/>
      <c r="BI7" s="619"/>
      <c r="BJ7" s="619"/>
      <c r="BK7" s="619"/>
      <c r="BL7" s="619"/>
      <c r="BM7" s="619"/>
      <c r="BN7" s="620"/>
      <c r="BO7" s="671">
        <v>4.9000000000000004</v>
      </c>
      <c r="BP7" s="671"/>
      <c r="BQ7" s="671"/>
      <c r="BR7" s="671"/>
      <c r="BS7" s="672" t="s">
        <v>210</v>
      </c>
      <c r="BT7" s="672"/>
      <c r="BU7" s="672"/>
      <c r="BV7" s="672"/>
      <c r="BW7" s="672"/>
      <c r="BX7" s="672"/>
      <c r="BY7" s="672"/>
      <c r="BZ7" s="672"/>
      <c r="CA7" s="672"/>
      <c r="CB7" s="708"/>
      <c r="CD7" s="655" t="s">
        <v>213</v>
      </c>
      <c r="CE7" s="652"/>
      <c r="CF7" s="652"/>
      <c r="CG7" s="652"/>
      <c r="CH7" s="652"/>
      <c r="CI7" s="652"/>
      <c r="CJ7" s="652"/>
      <c r="CK7" s="652"/>
      <c r="CL7" s="652"/>
      <c r="CM7" s="652"/>
      <c r="CN7" s="652"/>
      <c r="CO7" s="652"/>
      <c r="CP7" s="652"/>
      <c r="CQ7" s="653"/>
      <c r="CR7" s="618">
        <v>572877</v>
      </c>
      <c r="CS7" s="619"/>
      <c r="CT7" s="619"/>
      <c r="CU7" s="619"/>
      <c r="CV7" s="619"/>
      <c r="CW7" s="619"/>
      <c r="CX7" s="619"/>
      <c r="CY7" s="620"/>
      <c r="CZ7" s="671">
        <v>30.8</v>
      </c>
      <c r="DA7" s="671"/>
      <c r="DB7" s="671"/>
      <c r="DC7" s="671"/>
      <c r="DD7" s="624">
        <v>10181</v>
      </c>
      <c r="DE7" s="619"/>
      <c r="DF7" s="619"/>
      <c r="DG7" s="619"/>
      <c r="DH7" s="619"/>
      <c r="DI7" s="619"/>
      <c r="DJ7" s="619"/>
      <c r="DK7" s="619"/>
      <c r="DL7" s="619"/>
      <c r="DM7" s="619"/>
      <c r="DN7" s="619"/>
      <c r="DO7" s="619"/>
      <c r="DP7" s="620"/>
      <c r="DQ7" s="624">
        <v>497199</v>
      </c>
      <c r="DR7" s="619"/>
      <c r="DS7" s="619"/>
      <c r="DT7" s="619"/>
      <c r="DU7" s="619"/>
      <c r="DV7" s="619"/>
      <c r="DW7" s="619"/>
      <c r="DX7" s="619"/>
      <c r="DY7" s="619"/>
      <c r="DZ7" s="619"/>
      <c r="EA7" s="619"/>
      <c r="EB7" s="619"/>
      <c r="EC7" s="654"/>
    </row>
    <row r="8" spans="2:143" ht="11.25" customHeight="1">
      <c r="B8" s="615" t="s">
        <v>214</v>
      </c>
      <c r="C8" s="616"/>
      <c r="D8" s="616"/>
      <c r="E8" s="616"/>
      <c r="F8" s="616"/>
      <c r="G8" s="616"/>
      <c r="H8" s="616"/>
      <c r="I8" s="616"/>
      <c r="J8" s="616"/>
      <c r="K8" s="616"/>
      <c r="L8" s="616"/>
      <c r="M8" s="616"/>
      <c r="N8" s="616"/>
      <c r="O8" s="616"/>
      <c r="P8" s="616"/>
      <c r="Q8" s="617"/>
      <c r="R8" s="618">
        <v>198</v>
      </c>
      <c r="S8" s="619"/>
      <c r="T8" s="619"/>
      <c r="U8" s="619"/>
      <c r="V8" s="619"/>
      <c r="W8" s="619"/>
      <c r="X8" s="619"/>
      <c r="Y8" s="620"/>
      <c r="Z8" s="671">
        <v>0</v>
      </c>
      <c r="AA8" s="671"/>
      <c r="AB8" s="671"/>
      <c r="AC8" s="671"/>
      <c r="AD8" s="672">
        <v>198</v>
      </c>
      <c r="AE8" s="672"/>
      <c r="AF8" s="672"/>
      <c r="AG8" s="672"/>
      <c r="AH8" s="672"/>
      <c r="AI8" s="672"/>
      <c r="AJ8" s="672"/>
      <c r="AK8" s="672"/>
      <c r="AL8" s="641">
        <v>0</v>
      </c>
      <c r="AM8" s="673"/>
      <c r="AN8" s="673"/>
      <c r="AO8" s="674"/>
      <c r="AP8" s="615" t="s">
        <v>215</v>
      </c>
      <c r="AQ8" s="616"/>
      <c r="AR8" s="616"/>
      <c r="AS8" s="616"/>
      <c r="AT8" s="616"/>
      <c r="AU8" s="616"/>
      <c r="AV8" s="616"/>
      <c r="AW8" s="616"/>
      <c r="AX8" s="616"/>
      <c r="AY8" s="616"/>
      <c r="AZ8" s="616"/>
      <c r="BA8" s="616"/>
      <c r="BB8" s="616"/>
      <c r="BC8" s="616"/>
      <c r="BD8" s="616"/>
      <c r="BE8" s="616"/>
      <c r="BF8" s="617"/>
      <c r="BG8" s="618">
        <v>953</v>
      </c>
      <c r="BH8" s="619"/>
      <c r="BI8" s="619"/>
      <c r="BJ8" s="619"/>
      <c r="BK8" s="619"/>
      <c r="BL8" s="619"/>
      <c r="BM8" s="619"/>
      <c r="BN8" s="620"/>
      <c r="BO8" s="671">
        <v>0.2</v>
      </c>
      <c r="BP8" s="671"/>
      <c r="BQ8" s="671"/>
      <c r="BR8" s="671"/>
      <c r="BS8" s="624" t="s">
        <v>108</v>
      </c>
      <c r="BT8" s="619"/>
      <c r="BU8" s="619"/>
      <c r="BV8" s="619"/>
      <c r="BW8" s="619"/>
      <c r="BX8" s="619"/>
      <c r="BY8" s="619"/>
      <c r="BZ8" s="619"/>
      <c r="CA8" s="619"/>
      <c r="CB8" s="654"/>
      <c r="CD8" s="655" t="s">
        <v>216</v>
      </c>
      <c r="CE8" s="652"/>
      <c r="CF8" s="652"/>
      <c r="CG8" s="652"/>
      <c r="CH8" s="652"/>
      <c r="CI8" s="652"/>
      <c r="CJ8" s="652"/>
      <c r="CK8" s="652"/>
      <c r="CL8" s="652"/>
      <c r="CM8" s="652"/>
      <c r="CN8" s="652"/>
      <c r="CO8" s="652"/>
      <c r="CP8" s="652"/>
      <c r="CQ8" s="653"/>
      <c r="CR8" s="618">
        <v>109416</v>
      </c>
      <c r="CS8" s="619"/>
      <c r="CT8" s="619"/>
      <c r="CU8" s="619"/>
      <c r="CV8" s="619"/>
      <c r="CW8" s="619"/>
      <c r="CX8" s="619"/>
      <c r="CY8" s="620"/>
      <c r="CZ8" s="671">
        <v>5.9</v>
      </c>
      <c r="DA8" s="671"/>
      <c r="DB8" s="671"/>
      <c r="DC8" s="671"/>
      <c r="DD8" s="624" t="s">
        <v>210</v>
      </c>
      <c r="DE8" s="619"/>
      <c r="DF8" s="619"/>
      <c r="DG8" s="619"/>
      <c r="DH8" s="619"/>
      <c r="DI8" s="619"/>
      <c r="DJ8" s="619"/>
      <c r="DK8" s="619"/>
      <c r="DL8" s="619"/>
      <c r="DM8" s="619"/>
      <c r="DN8" s="619"/>
      <c r="DO8" s="619"/>
      <c r="DP8" s="620"/>
      <c r="DQ8" s="624">
        <v>96655</v>
      </c>
      <c r="DR8" s="619"/>
      <c r="DS8" s="619"/>
      <c r="DT8" s="619"/>
      <c r="DU8" s="619"/>
      <c r="DV8" s="619"/>
      <c r="DW8" s="619"/>
      <c r="DX8" s="619"/>
      <c r="DY8" s="619"/>
      <c r="DZ8" s="619"/>
      <c r="EA8" s="619"/>
      <c r="EB8" s="619"/>
      <c r="EC8" s="654"/>
    </row>
    <row r="9" spans="2:143" ht="11.25" customHeight="1">
      <c r="B9" s="615" t="s">
        <v>217</v>
      </c>
      <c r="C9" s="616"/>
      <c r="D9" s="616"/>
      <c r="E9" s="616"/>
      <c r="F9" s="616"/>
      <c r="G9" s="616"/>
      <c r="H9" s="616"/>
      <c r="I9" s="616"/>
      <c r="J9" s="616"/>
      <c r="K9" s="616"/>
      <c r="L9" s="616"/>
      <c r="M9" s="616"/>
      <c r="N9" s="616"/>
      <c r="O9" s="616"/>
      <c r="P9" s="616"/>
      <c r="Q9" s="617"/>
      <c r="R9" s="618">
        <v>160</v>
      </c>
      <c r="S9" s="619"/>
      <c r="T9" s="619"/>
      <c r="U9" s="619"/>
      <c r="V9" s="619"/>
      <c r="W9" s="619"/>
      <c r="X9" s="619"/>
      <c r="Y9" s="620"/>
      <c r="Z9" s="671">
        <v>0</v>
      </c>
      <c r="AA9" s="671"/>
      <c r="AB9" s="671"/>
      <c r="AC9" s="671"/>
      <c r="AD9" s="672">
        <v>160</v>
      </c>
      <c r="AE9" s="672"/>
      <c r="AF9" s="672"/>
      <c r="AG9" s="672"/>
      <c r="AH9" s="672"/>
      <c r="AI9" s="672"/>
      <c r="AJ9" s="672"/>
      <c r="AK9" s="672"/>
      <c r="AL9" s="641">
        <v>0</v>
      </c>
      <c r="AM9" s="673"/>
      <c r="AN9" s="673"/>
      <c r="AO9" s="674"/>
      <c r="AP9" s="615" t="s">
        <v>218</v>
      </c>
      <c r="AQ9" s="616"/>
      <c r="AR9" s="616"/>
      <c r="AS9" s="616"/>
      <c r="AT9" s="616"/>
      <c r="AU9" s="616"/>
      <c r="AV9" s="616"/>
      <c r="AW9" s="616"/>
      <c r="AX9" s="616"/>
      <c r="AY9" s="616"/>
      <c r="AZ9" s="616"/>
      <c r="BA9" s="616"/>
      <c r="BB9" s="616"/>
      <c r="BC9" s="616"/>
      <c r="BD9" s="616"/>
      <c r="BE9" s="616"/>
      <c r="BF9" s="617"/>
      <c r="BG9" s="618">
        <v>18835</v>
      </c>
      <c r="BH9" s="619"/>
      <c r="BI9" s="619"/>
      <c r="BJ9" s="619"/>
      <c r="BK9" s="619"/>
      <c r="BL9" s="619"/>
      <c r="BM9" s="619"/>
      <c r="BN9" s="620"/>
      <c r="BO9" s="671">
        <v>4</v>
      </c>
      <c r="BP9" s="671"/>
      <c r="BQ9" s="671"/>
      <c r="BR9" s="671"/>
      <c r="BS9" s="624" t="s">
        <v>108</v>
      </c>
      <c r="BT9" s="619"/>
      <c r="BU9" s="619"/>
      <c r="BV9" s="619"/>
      <c r="BW9" s="619"/>
      <c r="BX9" s="619"/>
      <c r="BY9" s="619"/>
      <c r="BZ9" s="619"/>
      <c r="CA9" s="619"/>
      <c r="CB9" s="654"/>
      <c r="CD9" s="655" t="s">
        <v>219</v>
      </c>
      <c r="CE9" s="652"/>
      <c r="CF9" s="652"/>
      <c r="CG9" s="652"/>
      <c r="CH9" s="652"/>
      <c r="CI9" s="652"/>
      <c r="CJ9" s="652"/>
      <c r="CK9" s="652"/>
      <c r="CL9" s="652"/>
      <c r="CM9" s="652"/>
      <c r="CN9" s="652"/>
      <c r="CO9" s="652"/>
      <c r="CP9" s="652"/>
      <c r="CQ9" s="653"/>
      <c r="CR9" s="618">
        <v>248816</v>
      </c>
      <c r="CS9" s="619"/>
      <c r="CT9" s="619"/>
      <c r="CU9" s="619"/>
      <c r="CV9" s="619"/>
      <c r="CW9" s="619"/>
      <c r="CX9" s="619"/>
      <c r="CY9" s="620"/>
      <c r="CZ9" s="671">
        <v>13.4</v>
      </c>
      <c r="DA9" s="671"/>
      <c r="DB9" s="671"/>
      <c r="DC9" s="671"/>
      <c r="DD9" s="624">
        <v>118846</v>
      </c>
      <c r="DE9" s="619"/>
      <c r="DF9" s="619"/>
      <c r="DG9" s="619"/>
      <c r="DH9" s="619"/>
      <c r="DI9" s="619"/>
      <c r="DJ9" s="619"/>
      <c r="DK9" s="619"/>
      <c r="DL9" s="619"/>
      <c r="DM9" s="619"/>
      <c r="DN9" s="619"/>
      <c r="DO9" s="619"/>
      <c r="DP9" s="620"/>
      <c r="DQ9" s="624">
        <v>82003</v>
      </c>
      <c r="DR9" s="619"/>
      <c r="DS9" s="619"/>
      <c r="DT9" s="619"/>
      <c r="DU9" s="619"/>
      <c r="DV9" s="619"/>
      <c r="DW9" s="619"/>
      <c r="DX9" s="619"/>
      <c r="DY9" s="619"/>
      <c r="DZ9" s="619"/>
      <c r="EA9" s="619"/>
      <c r="EB9" s="619"/>
      <c r="EC9" s="654"/>
    </row>
    <row r="10" spans="2:143" ht="11.25" customHeight="1">
      <c r="B10" s="615" t="s">
        <v>220</v>
      </c>
      <c r="C10" s="616"/>
      <c r="D10" s="616"/>
      <c r="E10" s="616"/>
      <c r="F10" s="616"/>
      <c r="G10" s="616"/>
      <c r="H10" s="616"/>
      <c r="I10" s="616"/>
      <c r="J10" s="616"/>
      <c r="K10" s="616"/>
      <c r="L10" s="616"/>
      <c r="M10" s="616"/>
      <c r="N10" s="616"/>
      <c r="O10" s="616"/>
      <c r="P10" s="616"/>
      <c r="Q10" s="617"/>
      <c r="R10" s="618">
        <v>13856</v>
      </c>
      <c r="S10" s="619"/>
      <c r="T10" s="619"/>
      <c r="U10" s="619"/>
      <c r="V10" s="619"/>
      <c r="W10" s="619"/>
      <c r="X10" s="619"/>
      <c r="Y10" s="620"/>
      <c r="Z10" s="671">
        <v>0.7</v>
      </c>
      <c r="AA10" s="671"/>
      <c r="AB10" s="671"/>
      <c r="AC10" s="671"/>
      <c r="AD10" s="672">
        <v>13856</v>
      </c>
      <c r="AE10" s="672"/>
      <c r="AF10" s="672"/>
      <c r="AG10" s="672"/>
      <c r="AH10" s="672"/>
      <c r="AI10" s="672"/>
      <c r="AJ10" s="672"/>
      <c r="AK10" s="672"/>
      <c r="AL10" s="641">
        <v>1.3</v>
      </c>
      <c r="AM10" s="673"/>
      <c r="AN10" s="673"/>
      <c r="AO10" s="674"/>
      <c r="AP10" s="615" t="s">
        <v>221</v>
      </c>
      <c r="AQ10" s="616"/>
      <c r="AR10" s="616"/>
      <c r="AS10" s="616"/>
      <c r="AT10" s="616"/>
      <c r="AU10" s="616"/>
      <c r="AV10" s="616"/>
      <c r="AW10" s="616"/>
      <c r="AX10" s="616"/>
      <c r="AY10" s="616"/>
      <c r="AZ10" s="616"/>
      <c r="BA10" s="616"/>
      <c r="BB10" s="616"/>
      <c r="BC10" s="616"/>
      <c r="BD10" s="616"/>
      <c r="BE10" s="616"/>
      <c r="BF10" s="617"/>
      <c r="BG10" s="618">
        <v>2213</v>
      </c>
      <c r="BH10" s="619"/>
      <c r="BI10" s="619"/>
      <c r="BJ10" s="619"/>
      <c r="BK10" s="619"/>
      <c r="BL10" s="619"/>
      <c r="BM10" s="619"/>
      <c r="BN10" s="620"/>
      <c r="BO10" s="671">
        <v>0.5</v>
      </c>
      <c r="BP10" s="671"/>
      <c r="BQ10" s="671"/>
      <c r="BR10" s="671"/>
      <c r="BS10" s="624" t="s">
        <v>108</v>
      </c>
      <c r="BT10" s="619"/>
      <c r="BU10" s="619"/>
      <c r="BV10" s="619"/>
      <c r="BW10" s="619"/>
      <c r="BX10" s="619"/>
      <c r="BY10" s="619"/>
      <c r="BZ10" s="619"/>
      <c r="CA10" s="619"/>
      <c r="CB10" s="654"/>
      <c r="CD10" s="655" t="s">
        <v>222</v>
      </c>
      <c r="CE10" s="652"/>
      <c r="CF10" s="652"/>
      <c r="CG10" s="652"/>
      <c r="CH10" s="652"/>
      <c r="CI10" s="652"/>
      <c r="CJ10" s="652"/>
      <c r="CK10" s="652"/>
      <c r="CL10" s="652"/>
      <c r="CM10" s="652"/>
      <c r="CN10" s="652"/>
      <c r="CO10" s="652"/>
      <c r="CP10" s="652"/>
      <c r="CQ10" s="653"/>
      <c r="CR10" s="618" t="s">
        <v>108</v>
      </c>
      <c r="CS10" s="619"/>
      <c r="CT10" s="619"/>
      <c r="CU10" s="619"/>
      <c r="CV10" s="619"/>
      <c r="CW10" s="619"/>
      <c r="CX10" s="619"/>
      <c r="CY10" s="620"/>
      <c r="CZ10" s="671" t="s">
        <v>108</v>
      </c>
      <c r="DA10" s="671"/>
      <c r="DB10" s="671"/>
      <c r="DC10" s="671"/>
      <c r="DD10" s="624" t="s">
        <v>108</v>
      </c>
      <c r="DE10" s="619"/>
      <c r="DF10" s="619"/>
      <c r="DG10" s="619"/>
      <c r="DH10" s="619"/>
      <c r="DI10" s="619"/>
      <c r="DJ10" s="619"/>
      <c r="DK10" s="619"/>
      <c r="DL10" s="619"/>
      <c r="DM10" s="619"/>
      <c r="DN10" s="619"/>
      <c r="DO10" s="619"/>
      <c r="DP10" s="620"/>
      <c r="DQ10" s="624" t="s">
        <v>108</v>
      </c>
      <c r="DR10" s="619"/>
      <c r="DS10" s="619"/>
      <c r="DT10" s="619"/>
      <c r="DU10" s="619"/>
      <c r="DV10" s="619"/>
      <c r="DW10" s="619"/>
      <c r="DX10" s="619"/>
      <c r="DY10" s="619"/>
      <c r="DZ10" s="619"/>
      <c r="EA10" s="619"/>
      <c r="EB10" s="619"/>
      <c r="EC10" s="654"/>
    </row>
    <row r="11" spans="2:143" ht="11.25" customHeight="1">
      <c r="B11" s="615" t="s">
        <v>223</v>
      </c>
      <c r="C11" s="616"/>
      <c r="D11" s="616"/>
      <c r="E11" s="616"/>
      <c r="F11" s="616"/>
      <c r="G11" s="616"/>
      <c r="H11" s="616"/>
      <c r="I11" s="616"/>
      <c r="J11" s="616"/>
      <c r="K11" s="616"/>
      <c r="L11" s="616"/>
      <c r="M11" s="616"/>
      <c r="N11" s="616"/>
      <c r="O11" s="616"/>
      <c r="P11" s="616"/>
      <c r="Q11" s="617"/>
      <c r="R11" s="618" t="s">
        <v>108</v>
      </c>
      <c r="S11" s="619"/>
      <c r="T11" s="619"/>
      <c r="U11" s="619"/>
      <c r="V11" s="619"/>
      <c r="W11" s="619"/>
      <c r="X11" s="619"/>
      <c r="Y11" s="620"/>
      <c r="Z11" s="671" t="s">
        <v>108</v>
      </c>
      <c r="AA11" s="671"/>
      <c r="AB11" s="671"/>
      <c r="AC11" s="671"/>
      <c r="AD11" s="672" t="s">
        <v>108</v>
      </c>
      <c r="AE11" s="672"/>
      <c r="AF11" s="672"/>
      <c r="AG11" s="672"/>
      <c r="AH11" s="672"/>
      <c r="AI11" s="672"/>
      <c r="AJ11" s="672"/>
      <c r="AK11" s="672"/>
      <c r="AL11" s="641" t="s">
        <v>108</v>
      </c>
      <c r="AM11" s="673"/>
      <c r="AN11" s="673"/>
      <c r="AO11" s="674"/>
      <c r="AP11" s="615" t="s">
        <v>224</v>
      </c>
      <c r="AQ11" s="616"/>
      <c r="AR11" s="616"/>
      <c r="AS11" s="616"/>
      <c r="AT11" s="616"/>
      <c r="AU11" s="616"/>
      <c r="AV11" s="616"/>
      <c r="AW11" s="616"/>
      <c r="AX11" s="616"/>
      <c r="AY11" s="616"/>
      <c r="AZ11" s="616"/>
      <c r="BA11" s="616"/>
      <c r="BB11" s="616"/>
      <c r="BC11" s="616"/>
      <c r="BD11" s="616"/>
      <c r="BE11" s="616"/>
      <c r="BF11" s="617"/>
      <c r="BG11" s="618">
        <v>1252</v>
      </c>
      <c r="BH11" s="619"/>
      <c r="BI11" s="619"/>
      <c r="BJ11" s="619"/>
      <c r="BK11" s="619"/>
      <c r="BL11" s="619"/>
      <c r="BM11" s="619"/>
      <c r="BN11" s="620"/>
      <c r="BO11" s="671">
        <v>0.3</v>
      </c>
      <c r="BP11" s="671"/>
      <c r="BQ11" s="671"/>
      <c r="BR11" s="671"/>
      <c r="BS11" s="624" t="s">
        <v>108</v>
      </c>
      <c r="BT11" s="619"/>
      <c r="BU11" s="619"/>
      <c r="BV11" s="619"/>
      <c r="BW11" s="619"/>
      <c r="BX11" s="619"/>
      <c r="BY11" s="619"/>
      <c r="BZ11" s="619"/>
      <c r="CA11" s="619"/>
      <c r="CB11" s="654"/>
      <c r="CD11" s="655" t="s">
        <v>225</v>
      </c>
      <c r="CE11" s="652"/>
      <c r="CF11" s="652"/>
      <c r="CG11" s="652"/>
      <c r="CH11" s="652"/>
      <c r="CI11" s="652"/>
      <c r="CJ11" s="652"/>
      <c r="CK11" s="652"/>
      <c r="CL11" s="652"/>
      <c r="CM11" s="652"/>
      <c r="CN11" s="652"/>
      <c r="CO11" s="652"/>
      <c r="CP11" s="652"/>
      <c r="CQ11" s="653"/>
      <c r="CR11" s="618">
        <v>44790</v>
      </c>
      <c r="CS11" s="619"/>
      <c r="CT11" s="619"/>
      <c r="CU11" s="619"/>
      <c r="CV11" s="619"/>
      <c r="CW11" s="619"/>
      <c r="CX11" s="619"/>
      <c r="CY11" s="620"/>
      <c r="CZ11" s="671">
        <v>2.4</v>
      </c>
      <c r="DA11" s="671"/>
      <c r="DB11" s="671"/>
      <c r="DC11" s="671"/>
      <c r="DD11" s="624">
        <v>11541</v>
      </c>
      <c r="DE11" s="619"/>
      <c r="DF11" s="619"/>
      <c r="DG11" s="619"/>
      <c r="DH11" s="619"/>
      <c r="DI11" s="619"/>
      <c r="DJ11" s="619"/>
      <c r="DK11" s="619"/>
      <c r="DL11" s="619"/>
      <c r="DM11" s="619"/>
      <c r="DN11" s="619"/>
      <c r="DO11" s="619"/>
      <c r="DP11" s="620"/>
      <c r="DQ11" s="624">
        <v>32215</v>
      </c>
      <c r="DR11" s="619"/>
      <c r="DS11" s="619"/>
      <c r="DT11" s="619"/>
      <c r="DU11" s="619"/>
      <c r="DV11" s="619"/>
      <c r="DW11" s="619"/>
      <c r="DX11" s="619"/>
      <c r="DY11" s="619"/>
      <c r="DZ11" s="619"/>
      <c r="EA11" s="619"/>
      <c r="EB11" s="619"/>
      <c r="EC11" s="654"/>
    </row>
    <row r="12" spans="2:143" ht="11.25" customHeight="1">
      <c r="B12" s="615" t="s">
        <v>226</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227</v>
      </c>
      <c r="AQ12" s="616"/>
      <c r="AR12" s="616"/>
      <c r="AS12" s="616"/>
      <c r="AT12" s="616"/>
      <c r="AU12" s="616"/>
      <c r="AV12" s="616"/>
      <c r="AW12" s="616"/>
      <c r="AX12" s="616"/>
      <c r="AY12" s="616"/>
      <c r="AZ12" s="616"/>
      <c r="BA12" s="616"/>
      <c r="BB12" s="616"/>
      <c r="BC12" s="616"/>
      <c r="BD12" s="616"/>
      <c r="BE12" s="616"/>
      <c r="BF12" s="617"/>
      <c r="BG12" s="618">
        <v>441165</v>
      </c>
      <c r="BH12" s="619"/>
      <c r="BI12" s="619"/>
      <c r="BJ12" s="619"/>
      <c r="BK12" s="619"/>
      <c r="BL12" s="619"/>
      <c r="BM12" s="619"/>
      <c r="BN12" s="620"/>
      <c r="BO12" s="671">
        <v>92.7</v>
      </c>
      <c r="BP12" s="671"/>
      <c r="BQ12" s="671"/>
      <c r="BR12" s="671"/>
      <c r="BS12" s="624">
        <v>76945</v>
      </c>
      <c r="BT12" s="619"/>
      <c r="BU12" s="619"/>
      <c r="BV12" s="619"/>
      <c r="BW12" s="619"/>
      <c r="BX12" s="619"/>
      <c r="BY12" s="619"/>
      <c r="BZ12" s="619"/>
      <c r="CA12" s="619"/>
      <c r="CB12" s="654"/>
      <c r="CD12" s="655" t="s">
        <v>228</v>
      </c>
      <c r="CE12" s="652"/>
      <c r="CF12" s="652"/>
      <c r="CG12" s="652"/>
      <c r="CH12" s="652"/>
      <c r="CI12" s="652"/>
      <c r="CJ12" s="652"/>
      <c r="CK12" s="652"/>
      <c r="CL12" s="652"/>
      <c r="CM12" s="652"/>
      <c r="CN12" s="652"/>
      <c r="CO12" s="652"/>
      <c r="CP12" s="652"/>
      <c r="CQ12" s="653"/>
      <c r="CR12" s="618">
        <v>280303</v>
      </c>
      <c r="CS12" s="619"/>
      <c r="CT12" s="619"/>
      <c r="CU12" s="619"/>
      <c r="CV12" s="619"/>
      <c r="CW12" s="619"/>
      <c r="CX12" s="619"/>
      <c r="CY12" s="620"/>
      <c r="CZ12" s="671">
        <v>15.1</v>
      </c>
      <c r="DA12" s="671"/>
      <c r="DB12" s="671"/>
      <c r="DC12" s="671"/>
      <c r="DD12" s="624">
        <v>76284</v>
      </c>
      <c r="DE12" s="619"/>
      <c r="DF12" s="619"/>
      <c r="DG12" s="619"/>
      <c r="DH12" s="619"/>
      <c r="DI12" s="619"/>
      <c r="DJ12" s="619"/>
      <c r="DK12" s="619"/>
      <c r="DL12" s="619"/>
      <c r="DM12" s="619"/>
      <c r="DN12" s="619"/>
      <c r="DO12" s="619"/>
      <c r="DP12" s="620"/>
      <c r="DQ12" s="624">
        <v>163898</v>
      </c>
      <c r="DR12" s="619"/>
      <c r="DS12" s="619"/>
      <c r="DT12" s="619"/>
      <c r="DU12" s="619"/>
      <c r="DV12" s="619"/>
      <c r="DW12" s="619"/>
      <c r="DX12" s="619"/>
      <c r="DY12" s="619"/>
      <c r="DZ12" s="619"/>
      <c r="EA12" s="619"/>
      <c r="EB12" s="619"/>
      <c r="EC12" s="654"/>
    </row>
    <row r="13" spans="2:143" ht="11.25" customHeight="1">
      <c r="B13" s="615" t="s">
        <v>229</v>
      </c>
      <c r="C13" s="616"/>
      <c r="D13" s="616"/>
      <c r="E13" s="616"/>
      <c r="F13" s="616"/>
      <c r="G13" s="616"/>
      <c r="H13" s="616"/>
      <c r="I13" s="616"/>
      <c r="J13" s="616"/>
      <c r="K13" s="616"/>
      <c r="L13" s="616"/>
      <c r="M13" s="616"/>
      <c r="N13" s="616"/>
      <c r="O13" s="616"/>
      <c r="P13" s="616"/>
      <c r="Q13" s="617"/>
      <c r="R13" s="618">
        <v>1592</v>
      </c>
      <c r="S13" s="619"/>
      <c r="T13" s="619"/>
      <c r="U13" s="619"/>
      <c r="V13" s="619"/>
      <c r="W13" s="619"/>
      <c r="X13" s="619"/>
      <c r="Y13" s="620"/>
      <c r="Z13" s="671">
        <v>0.1</v>
      </c>
      <c r="AA13" s="671"/>
      <c r="AB13" s="671"/>
      <c r="AC13" s="671"/>
      <c r="AD13" s="672">
        <v>1592</v>
      </c>
      <c r="AE13" s="672"/>
      <c r="AF13" s="672"/>
      <c r="AG13" s="672"/>
      <c r="AH13" s="672"/>
      <c r="AI13" s="672"/>
      <c r="AJ13" s="672"/>
      <c r="AK13" s="672"/>
      <c r="AL13" s="641">
        <v>0.2</v>
      </c>
      <c r="AM13" s="673"/>
      <c r="AN13" s="673"/>
      <c r="AO13" s="674"/>
      <c r="AP13" s="615" t="s">
        <v>230</v>
      </c>
      <c r="AQ13" s="616"/>
      <c r="AR13" s="616"/>
      <c r="AS13" s="616"/>
      <c r="AT13" s="616"/>
      <c r="AU13" s="616"/>
      <c r="AV13" s="616"/>
      <c r="AW13" s="616"/>
      <c r="AX13" s="616"/>
      <c r="AY13" s="616"/>
      <c r="AZ13" s="616"/>
      <c r="BA13" s="616"/>
      <c r="BB13" s="616"/>
      <c r="BC13" s="616"/>
      <c r="BD13" s="616"/>
      <c r="BE13" s="616"/>
      <c r="BF13" s="617"/>
      <c r="BG13" s="618">
        <v>437193</v>
      </c>
      <c r="BH13" s="619"/>
      <c r="BI13" s="619"/>
      <c r="BJ13" s="619"/>
      <c r="BK13" s="619"/>
      <c r="BL13" s="619"/>
      <c r="BM13" s="619"/>
      <c r="BN13" s="620"/>
      <c r="BO13" s="671">
        <v>91.9</v>
      </c>
      <c r="BP13" s="671"/>
      <c r="BQ13" s="671"/>
      <c r="BR13" s="671"/>
      <c r="BS13" s="624">
        <v>76945</v>
      </c>
      <c r="BT13" s="619"/>
      <c r="BU13" s="619"/>
      <c r="BV13" s="619"/>
      <c r="BW13" s="619"/>
      <c r="BX13" s="619"/>
      <c r="BY13" s="619"/>
      <c r="BZ13" s="619"/>
      <c r="CA13" s="619"/>
      <c r="CB13" s="654"/>
      <c r="CD13" s="655" t="s">
        <v>231</v>
      </c>
      <c r="CE13" s="652"/>
      <c r="CF13" s="652"/>
      <c r="CG13" s="652"/>
      <c r="CH13" s="652"/>
      <c r="CI13" s="652"/>
      <c r="CJ13" s="652"/>
      <c r="CK13" s="652"/>
      <c r="CL13" s="652"/>
      <c r="CM13" s="652"/>
      <c r="CN13" s="652"/>
      <c r="CO13" s="652"/>
      <c r="CP13" s="652"/>
      <c r="CQ13" s="653"/>
      <c r="CR13" s="618">
        <v>90584</v>
      </c>
      <c r="CS13" s="619"/>
      <c r="CT13" s="619"/>
      <c r="CU13" s="619"/>
      <c r="CV13" s="619"/>
      <c r="CW13" s="619"/>
      <c r="CX13" s="619"/>
      <c r="CY13" s="620"/>
      <c r="CZ13" s="671">
        <v>4.9000000000000004</v>
      </c>
      <c r="DA13" s="671"/>
      <c r="DB13" s="671"/>
      <c r="DC13" s="671"/>
      <c r="DD13" s="624">
        <v>4686</v>
      </c>
      <c r="DE13" s="619"/>
      <c r="DF13" s="619"/>
      <c r="DG13" s="619"/>
      <c r="DH13" s="619"/>
      <c r="DI13" s="619"/>
      <c r="DJ13" s="619"/>
      <c r="DK13" s="619"/>
      <c r="DL13" s="619"/>
      <c r="DM13" s="619"/>
      <c r="DN13" s="619"/>
      <c r="DO13" s="619"/>
      <c r="DP13" s="620"/>
      <c r="DQ13" s="624">
        <v>74153</v>
      </c>
      <c r="DR13" s="619"/>
      <c r="DS13" s="619"/>
      <c r="DT13" s="619"/>
      <c r="DU13" s="619"/>
      <c r="DV13" s="619"/>
      <c r="DW13" s="619"/>
      <c r="DX13" s="619"/>
      <c r="DY13" s="619"/>
      <c r="DZ13" s="619"/>
      <c r="EA13" s="619"/>
      <c r="EB13" s="619"/>
      <c r="EC13" s="654"/>
    </row>
    <row r="14" spans="2:143" ht="11.25" customHeight="1">
      <c r="B14" s="615" t="s">
        <v>232</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233</v>
      </c>
      <c r="AQ14" s="616"/>
      <c r="AR14" s="616"/>
      <c r="AS14" s="616"/>
      <c r="AT14" s="616"/>
      <c r="AU14" s="616"/>
      <c r="AV14" s="616"/>
      <c r="AW14" s="616"/>
      <c r="AX14" s="616"/>
      <c r="AY14" s="616"/>
      <c r="AZ14" s="616"/>
      <c r="BA14" s="616"/>
      <c r="BB14" s="616"/>
      <c r="BC14" s="616"/>
      <c r="BD14" s="616"/>
      <c r="BE14" s="616"/>
      <c r="BF14" s="617"/>
      <c r="BG14" s="618">
        <v>806</v>
      </c>
      <c r="BH14" s="619"/>
      <c r="BI14" s="619"/>
      <c r="BJ14" s="619"/>
      <c r="BK14" s="619"/>
      <c r="BL14" s="619"/>
      <c r="BM14" s="619"/>
      <c r="BN14" s="620"/>
      <c r="BO14" s="671">
        <v>0.2</v>
      </c>
      <c r="BP14" s="671"/>
      <c r="BQ14" s="671"/>
      <c r="BR14" s="671"/>
      <c r="BS14" s="624" t="s">
        <v>108</v>
      </c>
      <c r="BT14" s="619"/>
      <c r="BU14" s="619"/>
      <c r="BV14" s="619"/>
      <c r="BW14" s="619"/>
      <c r="BX14" s="619"/>
      <c r="BY14" s="619"/>
      <c r="BZ14" s="619"/>
      <c r="CA14" s="619"/>
      <c r="CB14" s="654"/>
      <c r="CD14" s="655" t="s">
        <v>234</v>
      </c>
      <c r="CE14" s="652"/>
      <c r="CF14" s="652"/>
      <c r="CG14" s="652"/>
      <c r="CH14" s="652"/>
      <c r="CI14" s="652"/>
      <c r="CJ14" s="652"/>
      <c r="CK14" s="652"/>
      <c r="CL14" s="652"/>
      <c r="CM14" s="652"/>
      <c r="CN14" s="652"/>
      <c r="CO14" s="652"/>
      <c r="CP14" s="652"/>
      <c r="CQ14" s="653"/>
      <c r="CR14" s="618">
        <v>274306</v>
      </c>
      <c r="CS14" s="619"/>
      <c r="CT14" s="619"/>
      <c r="CU14" s="619"/>
      <c r="CV14" s="619"/>
      <c r="CW14" s="619"/>
      <c r="CX14" s="619"/>
      <c r="CY14" s="620"/>
      <c r="CZ14" s="671">
        <v>14.7</v>
      </c>
      <c r="DA14" s="671"/>
      <c r="DB14" s="671"/>
      <c r="DC14" s="671"/>
      <c r="DD14" s="624">
        <v>207377</v>
      </c>
      <c r="DE14" s="619"/>
      <c r="DF14" s="619"/>
      <c r="DG14" s="619"/>
      <c r="DH14" s="619"/>
      <c r="DI14" s="619"/>
      <c r="DJ14" s="619"/>
      <c r="DK14" s="619"/>
      <c r="DL14" s="619"/>
      <c r="DM14" s="619"/>
      <c r="DN14" s="619"/>
      <c r="DO14" s="619"/>
      <c r="DP14" s="620"/>
      <c r="DQ14" s="624">
        <v>47786</v>
      </c>
      <c r="DR14" s="619"/>
      <c r="DS14" s="619"/>
      <c r="DT14" s="619"/>
      <c r="DU14" s="619"/>
      <c r="DV14" s="619"/>
      <c r="DW14" s="619"/>
      <c r="DX14" s="619"/>
      <c r="DY14" s="619"/>
      <c r="DZ14" s="619"/>
      <c r="EA14" s="619"/>
      <c r="EB14" s="619"/>
      <c r="EC14" s="654"/>
    </row>
    <row r="15" spans="2:143" ht="11.25" customHeight="1">
      <c r="B15" s="615" t="s">
        <v>235</v>
      </c>
      <c r="C15" s="616"/>
      <c r="D15" s="616"/>
      <c r="E15" s="616"/>
      <c r="F15" s="616"/>
      <c r="G15" s="616"/>
      <c r="H15" s="616"/>
      <c r="I15" s="616"/>
      <c r="J15" s="616"/>
      <c r="K15" s="616"/>
      <c r="L15" s="616"/>
      <c r="M15" s="616"/>
      <c r="N15" s="616"/>
      <c r="O15" s="616"/>
      <c r="P15" s="616"/>
      <c r="Q15" s="617"/>
      <c r="R15" s="618">
        <v>16</v>
      </c>
      <c r="S15" s="619"/>
      <c r="T15" s="619"/>
      <c r="U15" s="619"/>
      <c r="V15" s="619"/>
      <c r="W15" s="619"/>
      <c r="X15" s="619"/>
      <c r="Y15" s="620"/>
      <c r="Z15" s="671">
        <v>0</v>
      </c>
      <c r="AA15" s="671"/>
      <c r="AB15" s="671"/>
      <c r="AC15" s="671"/>
      <c r="AD15" s="672">
        <v>16</v>
      </c>
      <c r="AE15" s="672"/>
      <c r="AF15" s="672"/>
      <c r="AG15" s="672"/>
      <c r="AH15" s="672"/>
      <c r="AI15" s="672"/>
      <c r="AJ15" s="672"/>
      <c r="AK15" s="672"/>
      <c r="AL15" s="641">
        <v>0</v>
      </c>
      <c r="AM15" s="673"/>
      <c r="AN15" s="673"/>
      <c r="AO15" s="674"/>
      <c r="AP15" s="615" t="s">
        <v>236</v>
      </c>
      <c r="AQ15" s="616"/>
      <c r="AR15" s="616"/>
      <c r="AS15" s="616"/>
      <c r="AT15" s="616"/>
      <c r="AU15" s="616"/>
      <c r="AV15" s="616"/>
      <c r="AW15" s="616"/>
      <c r="AX15" s="616"/>
      <c r="AY15" s="616"/>
      <c r="AZ15" s="616"/>
      <c r="BA15" s="616"/>
      <c r="BB15" s="616"/>
      <c r="BC15" s="616"/>
      <c r="BD15" s="616"/>
      <c r="BE15" s="616"/>
      <c r="BF15" s="617"/>
      <c r="BG15" s="618">
        <v>1590</v>
      </c>
      <c r="BH15" s="619"/>
      <c r="BI15" s="619"/>
      <c r="BJ15" s="619"/>
      <c r="BK15" s="619"/>
      <c r="BL15" s="619"/>
      <c r="BM15" s="619"/>
      <c r="BN15" s="620"/>
      <c r="BO15" s="671">
        <v>0.3</v>
      </c>
      <c r="BP15" s="671"/>
      <c r="BQ15" s="671"/>
      <c r="BR15" s="671"/>
      <c r="BS15" s="624" t="s">
        <v>108</v>
      </c>
      <c r="BT15" s="619"/>
      <c r="BU15" s="619"/>
      <c r="BV15" s="619"/>
      <c r="BW15" s="619"/>
      <c r="BX15" s="619"/>
      <c r="BY15" s="619"/>
      <c r="BZ15" s="619"/>
      <c r="CA15" s="619"/>
      <c r="CB15" s="654"/>
      <c r="CD15" s="655" t="s">
        <v>237</v>
      </c>
      <c r="CE15" s="652"/>
      <c r="CF15" s="652"/>
      <c r="CG15" s="652"/>
      <c r="CH15" s="652"/>
      <c r="CI15" s="652"/>
      <c r="CJ15" s="652"/>
      <c r="CK15" s="652"/>
      <c r="CL15" s="652"/>
      <c r="CM15" s="652"/>
      <c r="CN15" s="652"/>
      <c r="CO15" s="652"/>
      <c r="CP15" s="652"/>
      <c r="CQ15" s="653"/>
      <c r="CR15" s="618">
        <v>115847</v>
      </c>
      <c r="CS15" s="619"/>
      <c r="CT15" s="619"/>
      <c r="CU15" s="619"/>
      <c r="CV15" s="619"/>
      <c r="CW15" s="619"/>
      <c r="CX15" s="619"/>
      <c r="CY15" s="620"/>
      <c r="CZ15" s="671">
        <v>6.2</v>
      </c>
      <c r="DA15" s="671"/>
      <c r="DB15" s="671"/>
      <c r="DC15" s="671"/>
      <c r="DD15" s="624">
        <v>12300</v>
      </c>
      <c r="DE15" s="619"/>
      <c r="DF15" s="619"/>
      <c r="DG15" s="619"/>
      <c r="DH15" s="619"/>
      <c r="DI15" s="619"/>
      <c r="DJ15" s="619"/>
      <c r="DK15" s="619"/>
      <c r="DL15" s="619"/>
      <c r="DM15" s="619"/>
      <c r="DN15" s="619"/>
      <c r="DO15" s="619"/>
      <c r="DP15" s="620"/>
      <c r="DQ15" s="624">
        <v>95607</v>
      </c>
      <c r="DR15" s="619"/>
      <c r="DS15" s="619"/>
      <c r="DT15" s="619"/>
      <c r="DU15" s="619"/>
      <c r="DV15" s="619"/>
      <c r="DW15" s="619"/>
      <c r="DX15" s="619"/>
      <c r="DY15" s="619"/>
      <c r="DZ15" s="619"/>
      <c r="EA15" s="619"/>
      <c r="EB15" s="619"/>
      <c r="EC15" s="654"/>
    </row>
    <row r="16" spans="2:143" ht="11.25" customHeight="1">
      <c r="B16" s="615" t="s">
        <v>238</v>
      </c>
      <c r="C16" s="616"/>
      <c r="D16" s="616"/>
      <c r="E16" s="616"/>
      <c r="F16" s="616"/>
      <c r="G16" s="616"/>
      <c r="H16" s="616"/>
      <c r="I16" s="616"/>
      <c r="J16" s="616"/>
      <c r="K16" s="616"/>
      <c r="L16" s="616"/>
      <c r="M16" s="616"/>
      <c r="N16" s="616"/>
      <c r="O16" s="616"/>
      <c r="P16" s="616"/>
      <c r="Q16" s="617"/>
      <c r="R16" s="618">
        <v>611233</v>
      </c>
      <c r="S16" s="619"/>
      <c r="T16" s="619"/>
      <c r="U16" s="619"/>
      <c r="V16" s="619"/>
      <c r="W16" s="619"/>
      <c r="X16" s="619"/>
      <c r="Y16" s="620"/>
      <c r="Z16" s="671">
        <v>31.2</v>
      </c>
      <c r="AA16" s="671"/>
      <c r="AB16" s="671"/>
      <c r="AC16" s="671"/>
      <c r="AD16" s="672">
        <v>552476</v>
      </c>
      <c r="AE16" s="672"/>
      <c r="AF16" s="672"/>
      <c r="AG16" s="672"/>
      <c r="AH16" s="672"/>
      <c r="AI16" s="672"/>
      <c r="AJ16" s="672"/>
      <c r="AK16" s="672"/>
      <c r="AL16" s="641">
        <v>52.5</v>
      </c>
      <c r="AM16" s="673"/>
      <c r="AN16" s="673"/>
      <c r="AO16" s="674"/>
      <c r="AP16" s="615" t="s">
        <v>239</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240</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c r="B17" s="615" t="s">
        <v>241</v>
      </c>
      <c r="C17" s="616"/>
      <c r="D17" s="616"/>
      <c r="E17" s="616"/>
      <c r="F17" s="616"/>
      <c r="G17" s="616"/>
      <c r="H17" s="616"/>
      <c r="I17" s="616"/>
      <c r="J17" s="616"/>
      <c r="K17" s="616"/>
      <c r="L17" s="616"/>
      <c r="M17" s="616"/>
      <c r="N17" s="616"/>
      <c r="O17" s="616"/>
      <c r="P17" s="616"/>
      <c r="Q17" s="617"/>
      <c r="R17" s="618">
        <v>552476</v>
      </c>
      <c r="S17" s="619"/>
      <c r="T17" s="619"/>
      <c r="U17" s="619"/>
      <c r="V17" s="619"/>
      <c r="W17" s="619"/>
      <c r="X17" s="619"/>
      <c r="Y17" s="620"/>
      <c r="Z17" s="671">
        <v>28.2</v>
      </c>
      <c r="AA17" s="671"/>
      <c r="AB17" s="671"/>
      <c r="AC17" s="671"/>
      <c r="AD17" s="672">
        <v>552476</v>
      </c>
      <c r="AE17" s="672"/>
      <c r="AF17" s="672"/>
      <c r="AG17" s="672"/>
      <c r="AH17" s="672"/>
      <c r="AI17" s="672"/>
      <c r="AJ17" s="672"/>
      <c r="AK17" s="672"/>
      <c r="AL17" s="641">
        <v>52.5</v>
      </c>
      <c r="AM17" s="673"/>
      <c r="AN17" s="673"/>
      <c r="AO17" s="674"/>
      <c r="AP17" s="615" t="s">
        <v>242</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243</v>
      </c>
      <c r="CE17" s="652"/>
      <c r="CF17" s="652"/>
      <c r="CG17" s="652"/>
      <c r="CH17" s="652"/>
      <c r="CI17" s="652"/>
      <c r="CJ17" s="652"/>
      <c r="CK17" s="652"/>
      <c r="CL17" s="652"/>
      <c r="CM17" s="652"/>
      <c r="CN17" s="652"/>
      <c r="CO17" s="652"/>
      <c r="CP17" s="652"/>
      <c r="CQ17" s="653"/>
      <c r="CR17" s="618">
        <v>81777</v>
      </c>
      <c r="CS17" s="619"/>
      <c r="CT17" s="619"/>
      <c r="CU17" s="619"/>
      <c r="CV17" s="619"/>
      <c r="CW17" s="619"/>
      <c r="CX17" s="619"/>
      <c r="CY17" s="620"/>
      <c r="CZ17" s="671">
        <v>4.4000000000000004</v>
      </c>
      <c r="DA17" s="671"/>
      <c r="DB17" s="671"/>
      <c r="DC17" s="671"/>
      <c r="DD17" s="624" t="s">
        <v>108</v>
      </c>
      <c r="DE17" s="619"/>
      <c r="DF17" s="619"/>
      <c r="DG17" s="619"/>
      <c r="DH17" s="619"/>
      <c r="DI17" s="619"/>
      <c r="DJ17" s="619"/>
      <c r="DK17" s="619"/>
      <c r="DL17" s="619"/>
      <c r="DM17" s="619"/>
      <c r="DN17" s="619"/>
      <c r="DO17" s="619"/>
      <c r="DP17" s="620"/>
      <c r="DQ17" s="624">
        <v>81467</v>
      </c>
      <c r="DR17" s="619"/>
      <c r="DS17" s="619"/>
      <c r="DT17" s="619"/>
      <c r="DU17" s="619"/>
      <c r="DV17" s="619"/>
      <c r="DW17" s="619"/>
      <c r="DX17" s="619"/>
      <c r="DY17" s="619"/>
      <c r="DZ17" s="619"/>
      <c r="EA17" s="619"/>
      <c r="EB17" s="619"/>
      <c r="EC17" s="654"/>
    </row>
    <row r="18" spans="2:133" ht="11.25" customHeight="1">
      <c r="B18" s="615" t="s">
        <v>244</v>
      </c>
      <c r="C18" s="616"/>
      <c r="D18" s="616"/>
      <c r="E18" s="616"/>
      <c r="F18" s="616"/>
      <c r="G18" s="616"/>
      <c r="H18" s="616"/>
      <c r="I18" s="616"/>
      <c r="J18" s="616"/>
      <c r="K18" s="616"/>
      <c r="L18" s="616"/>
      <c r="M18" s="616"/>
      <c r="N18" s="616"/>
      <c r="O18" s="616"/>
      <c r="P18" s="616"/>
      <c r="Q18" s="617"/>
      <c r="R18" s="618">
        <v>56695</v>
      </c>
      <c r="S18" s="619"/>
      <c r="T18" s="619"/>
      <c r="U18" s="619"/>
      <c r="V18" s="619"/>
      <c r="W18" s="619"/>
      <c r="X18" s="619"/>
      <c r="Y18" s="620"/>
      <c r="Z18" s="671">
        <v>2.9</v>
      </c>
      <c r="AA18" s="671"/>
      <c r="AB18" s="671"/>
      <c r="AC18" s="671"/>
      <c r="AD18" s="672" t="s">
        <v>108</v>
      </c>
      <c r="AE18" s="672"/>
      <c r="AF18" s="672"/>
      <c r="AG18" s="672"/>
      <c r="AH18" s="672"/>
      <c r="AI18" s="672"/>
      <c r="AJ18" s="672"/>
      <c r="AK18" s="672"/>
      <c r="AL18" s="641" t="s">
        <v>108</v>
      </c>
      <c r="AM18" s="673"/>
      <c r="AN18" s="673"/>
      <c r="AO18" s="674"/>
      <c r="AP18" s="615" t="s">
        <v>245</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246</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c r="B19" s="615" t="s">
        <v>247</v>
      </c>
      <c r="C19" s="616"/>
      <c r="D19" s="616"/>
      <c r="E19" s="616"/>
      <c r="F19" s="616"/>
      <c r="G19" s="616"/>
      <c r="H19" s="616"/>
      <c r="I19" s="616"/>
      <c r="J19" s="616"/>
      <c r="K19" s="616"/>
      <c r="L19" s="616"/>
      <c r="M19" s="616"/>
      <c r="N19" s="616"/>
      <c r="O19" s="616"/>
      <c r="P19" s="616"/>
      <c r="Q19" s="617"/>
      <c r="R19" s="618">
        <v>2062</v>
      </c>
      <c r="S19" s="619"/>
      <c r="T19" s="619"/>
      <c r="U19" s="619"/>
      <c r="V19" s="619"/>
      <c r="W19" s="619"/>
      <c r="X19" s="619"/>
      <c r="Y19" s="620"/>
      <c r="Z19" s="671">
        <v>0.1</v>
      </c>
      <c r="AA19" s="671"/>
      <c r="AB19" s="671"/>
      <c r="AC19" s="671"/>
      <c r="AD19" s="672" t="s">
        <v>108</v>
      </c>
      <c r="AE19" s="672"/>
      <c r="AF19" s="672"/>
      <c r="AG19" s="672"/>
      <c r="AH19" s="672"/>
      <c r="AI19" s="672"/>
      <c r="AJ19" s="672"/>
      <c r="AK19" s="672"/>
      <c r="AL19" s="641" t="s">
        <v>108</v>
      </c>
      <c r="AM19" s="673"/>
      <c r="AN19" s="673"/>
      <c r="AO19" s="674"/>
      <c r="AP19" s="615" t="s">
        <v>248</v>
      </c>
      <c r="AQ19" s="616"/>
      <c r="AR19" s="616"/>
      <c r="AS19" s="616"/>
      <c r="AT19" s="616"/>
      <c r="AU19" s="616"/>
      <c r="AV19" s="616"/>
      <c r="AW19" s="616"/>
      <c r="AX19" s="616"/>
      <c r="AY19" s="616"/>
      <c r="AZ19" s="616"/>
      <c r="BA19" s="616"/>
      <c r="BB19" s="616"/>
      <c r="BC19" s="616"/>
      <c r="BD19" s="616"/>
      <c r="BE19" s="616"/>
      <c r="BF19" s="617"/>
      <c r="BG19" s="618">
        <v>9154</v>
      </c>
      <c r="BH19" s="619"/>
      <c r="BI19" s="619"/>
      <c r="BJ19" s="619"/>
      <c r="BK19" s="619"/>
      <c r="BL19" s="619"/>
      <c r="BM19" s="619"/>
      <c r="BN19" s="620"/>
      <c r="BO19" s="671">
        <v>1.9</v>
      </c>
      <c r="BP19" s="671"/>
      <c r="BQ19" s="671"/>
      <c r="BR19" s="671"/>
      <c r="BS19" s="624" t="s">
        <v>108</v>
      </c>
      <c r="BT19" s="619"/>
      <c r="BU19" s="619"/>
      <c r="BV19" s="619"/>
      <c r="BW19" s="619"/>
      <c r="BX19" s="619"/>
      <c r="BY19" s="619"/>
      <c r="BZ19" s="619"/>
      <c r="CA19" s="619"/>
      <c r="CB19" s="654"/>
      <c r="CD19" s="655" t="s">
        <v>249</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c r="B20" s="615" t="s">
        <v>250</v>
      </c>
      <c r="C20" s="616"/>
      <c r="D20" s="616"/>
      <c r="E20" s="616"/>
      <c r="F20" s="616"/>
      <c r="G20" s="616"/>
      <c r="H20" s="616"/>
      <c r="I20" s="616"/>
      <c r="J20" s="616"/>
      <c r="K20" s="616"/>
      <c r="L20" s="616"/>
      <c r="M20" s="616"/>
      <c r="N20" s="616"/>
      <c r="O20" s="616"/>
      <c r="P20" s="616"/>
      <c r="Q20" s="617"/>
      <c r="R20" s="618">
        <v>1111901</v>
      </c>
      <c r="S20" s="619"/>
      <c r="T20" s="619"/>
      <c r="U20" s="619"/>
      <c r="V20" s="619"/>
      <c r="W20" s="619"/>
      <c r="X20" s="619"/>
      <c r="Y20" s="620"/>
      <c r="Z20" s="671">
        <v>56.8</v>
      </c>
      <c r="AA20" s="671"/>
      <c r="AB20" s="671"/>
      <c r="AC20" s="671"/>
      <c r="AD20" s="672">
        <v>1053082</v>
      </c>
      <c r="AE20" s="672"/>
      <c r="AF20" s="672"/>
      <c r="AG20" s="672"/>
      <c r="AH20" s="672"/>
      <c r="AI20" s="672"/>
      <c r="AJ20" s="672"/>
      <c r="AK20" s="672"/>
      <c r="AL20" s="641">
        <v>100</v>
      </c>
      <c r="AM20" s="673"/>
      <c r="AN20" s="673"/>
      <c r="AO20" s="674"/>
      <c r="AP20" s="615" t="s">
        <v>251</v>
      </c>
      <c r="AQ20" s="616"/>
      <c r="AR20" s="616"/>
      <c r="AS20" s="616"/>
      <c r="AT20" s="616"/>
      <c r="AU20" s="616"/>
      <c r="AV20" s="616"/>
      <c r="AW20" s="616"/>
      <c r="AX20" s="616"/>
      <c r="AY20" s="616"/>
      <c r="AZ20" s="616"/>
      <c r="BA20" s="616"/>
      <c r="BB20" s="616"/>
      <c r="BC20" s="616"/>
      <c r="BD20" s="616"/>
      <c r="BE20" s="616"/>
      <c r="BF20" s="617"/>
      <c r="BG20" s="618">
        <v>9154</v>
      </c>
      <c r="BH20" s="619"/>
      <c r="BI20" s="619"/>
      <c r="BJ20" s="619"/>
      <c r="BK20" s="619"/>
      <c r="BL20" s="619"/>
      <c r="BM20" s="619"/>
      <c r="BN20" s="620"/>
      <c r="BO20" s="671">
        <v>1.9</v>
      </c>
      <c r="BP20" s="671"/>
      <c r="BQ20" s="671"/>
      <c r="BR20" s="671"/>
      <c r="BS20" s="624" t="s">
        <v>108</v>
      </c>
      <c r="BT20" s="619"/>
      <c r="BU20" s="619"/>
      <c r="BV20" s="619"/>
      <c r="BW20" s="619"/>
      <c r="BX20" s="619"/>
      <c r="BY20" s="619"/>
      <c r="BZ20" s="619"/>
      <c r="CA20" s="619"/>
      <c r="CB20" s="654"/>
      <c r="CD20" s="655" t="s">
        <v>252</v>
      </c>
      <c r="CE20" s="652"/>
      <c r="CF20" s="652"/>
      <c r="CG20" s="652"/>
      <c r="CH20" s="652"/>
      <c r="CI20" s="652"/>
      <c r="CJ20" s="652"/>
      <c r="CK20" s="652"/>
      <c r="CL20" s="652"/>
      <c r="CM20" s="652"/>
      <c r="CN20" s="652"/>
      <c r="CO20" s="652"/>
      <c r="CP20" s="652"/>
      <c r="CQ20" s="653"/>
      <c r="CR20" s="618">
        <v>1861367</v>
      </c>
      <c r="CS20" s="619"/>
      <c r="CT20" s="619"/>
      <c r="CU20" s="619"/>
      <c r="CV20" s="619"/>
      <c r="CW20" s="619"/>
      <c r="CX20" s="619"/>
      <c r="CY20" s="620"/>
      <c r="CZ20" s="671">
        <v>100</v>
      </c>
      <c r="DA20" s="671"/>
      <c r="DB20" s="671"/>
      <c r="DC20" s="671"/>
      <c r="DD20" s="624">
        <v>441215</v>
      </c>
      <c r="DE20" s="619"/>
      <c r="DF20" s="619"/>
      <c r="DG20" s="619"/>
      <c r="DH20" s="619"/>
      <c r="DI20" s="619"/>
      <c r="DJ20" s="619"/>
      <c r="DK20" s="619"/>
      <c r="DL20" s="619"/>
      <c r="DM20" s="619"/>
      <c r="DN20" s="619"/>
      <c r="DO20" s="619"/>
      <c r="DP20" s="620"/>
      <c r="DQ20" s="624">
        <v>1213634</v>
      </c>
      <c r="DR20" s="619"/>
      <c r="DS20" s="619"/>
      <c r="DT20" s="619"/>
      <c r="DU20" s="619"/>
      <c r="DV20" s="619"/>
      <c r="DW20" s="619"/>
      <c r="DX20" s="619"/>
      <c r="DY20" s="619"/>
      <c r="DZ20" s="619"/>
      <c r="EA20" s="619"/>
      <c r="EB20" s="619"/>
      <c r="EC20" s="654"/>
    </row>
    <row r="21" spans="2:133" ht="11.25" customHeight="1">
      <c r="B21" s="615" t="s">
        <v>253</v>
      </c>
      <c r="C21" s="616"/>
      <c r="D21" s="616"/>
      <c r="E21" s="616"/>
      <c r="F21" s="616"/>
      <c r="G21" s="616"/>
      <c r="H21" s="616"/>
      <c r="I21" s="616"/>
      <c r="J21" s="616"/>
      <c r="K21" s="616"/>
      <c r="L21" s="616"/>
      <c r="M21" s="616"/>
      <c r="N21" s="616"/>
      <c r="O21" s="616"/>
      <c r="P21" s="616"/>
      <c r="Q21" s="617"/>
      <c r="R21" s="618" t="s">
        <v>108</v>
      </c>
      <c r="S21" s="619"/>
      <c r="T21" s="619"/>
      <c r="U21" s="619"/>
      <c r="V21" s="619"/>
      <c r="W21" s="619"/>
      <c r="X21" s="619"/>
      <c r="Y21" s="620"/>
      <c r="Z21" s="671" t="s">
        <v>108</v>
      </c>
      <c r="AA21" s="671"/>
      <c r="AB21" s="671"/>
      <c r="AC21" s="671"/>
      <c r="AD21" s="672" t="s">
        <v>108</v>
      </c>
      <c r="AE21" s="672"/>
      <c r="AF21" s="672"/>
      <c r="AG21" s="672"/>
      <c r="AH21" s="672"/>
      <c r="AI21" s="672"/>
      <c r="AJ21" s="672"/>
      <c r="AK21" s="672"/>
      <c r="AL21" s="641" t="s">
        <v>108</v>
      </c>
      <c r="AM21" s="673"/>
      <c r="AN21" s="673"/>
      <c r="AO21" s="674"/>
      <c r="AP21" s="709" t="s">
        <v>254</v>
      </c>
      <c r="AQ21" s="719"/>
      <c r="AR21" s="719"/>
      <c r="AS21" s="719"/>
      <c r="AT21" s="719"/>
      <c r="AU21" s="719"/>
      <c r="AV21" s="719"/>
      <c r="AW21" s="719"/>
      <c r="AX21" s="719"/>
      <c r="AY21" s="719"/>
      <c r="AZ21" s="719"/>
      <c r="BA21" s="719"/>
      <c r="BB21" s="719"/>
      <c r="BC21" s="719"/>
      <c r="BD21" s="719"/>
      <c r="BE21" s="719"/>
      <c r="BF21" s="711"/>
      <c r="BG21" s="618">
        <v>9154</v>
      </c>
      <c r="BH21" s="619"/>
      <c r="BI21" s="619"/>
      <c r="BJ21" s="619"/>
      <c r="BK21" s="619"/>
      <c r="BL21" s="619"/>
      <c r="BM21" s="619"/>
      <c r="BN21" s="620"/>
      <c r="BO21" s="671">
        <v>1.9</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c r="B22" s="615" t="s">
        <v>255</v>
      </c>
      <c r="C22" s="616"/>
      <c r="D22" s="616"/>
      <c r="E22" s="616"/>
      <c r="F22" s="616"/>
      <c r="G22" s="616"/>
      <c r="H22" s="616"/>
      <c r="I22" s="616"/>
      <c r="J22" s="616"/>
      <c r="K22" s="616"/>
      <c r="L22" s="616"/>
      <c r="M22" s="616"/>
      <c r="N22" s="616"/>
      <c r="O22" s="616"/>
      <c r="P22" s="616"/>
      <c r="Q22" s="617"/>
      <c r="R22" s="618">
        <v>1017</v>
      </c>
      <c r="S22" s="619"/>
      <c r="T22" s="619"/>
      <c r="U22" s="619"/>
      <c r="V22" s="619"/>
      <c r="W22" s="619"/>
      <c r="X22" s="619"/>
      <c r="Y22" s="620"/>
      <c r="Z22" s="671">
        <v>0.1</v>
      </c>
      <c r="AA22" s="671"/>
      <c r="AB22" s="671"/>
      <c r="AC22" s="671"/>
      <c r="AD22" s="672" t="s">
        <v>108</v>
      </c>
      <c r="AE22" s="672"/>
      <c r="AF22" s="672"/>
      <c r="AG22" s="672"/>
      <c r="AH22" s="672"/>
      <c r="AI22" s="672"/>
      <c r="AJ22" s="672"/>
      <c r="AK22" s="672"/>
      <c r="AL22" s="641" t="s">
        <v>108</v>
      </c>
      <c r="AM22" s="673"/>
      <c r="AN22" s="673"/>
      <c r="AO22" s="674"/>
      <c r="AP22" s="709" t="s">
        <v>256</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257</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c r="B23" s="615" t="s">
        <v>258</v>
      </c>
      <c r="C23" s="616"/>
      <c r="D23" s="616"/>
      <c r="E23" s="616"/>
      <c r="F23" s="616"/>
      <c r="G23" s="616"/>
      <c r="H23" s="616"/>
      <c r="I23" s="616"/>
      <c r="J23" s="616"/>
      <c r="K23" s="616"/>
      <c r="L23" s="616"/>
      <c r="M23" s="616"/>
      <c r="N23" s="616"/>
      <c r="O23" s="616"/>
      <c r="P23" s="616"/>
      <c r="Q23" s="617"/>
      <c r="R23" s="618">
        <v>16168</v>
      </c>
      <c r="S23" s="619"/>
      <c r="T23" s="619"/>
      <c r="U23" s="619"/>
      <c r="V23" s="619"/>
      <c r="W23" s="619"/>
      <c r="X23" s="619"/>
      <c r="Y23" s="620"/>
      <c r="Z23" s="671">
        <v>0.8</v>
      </c>
      <c r="AA23" s="671"/>
      <c r="AB23" s="671"/>
      <c r="AC23" s="671"/>
      <c r="AD23" s="672" t="s">
        <v>108</v>
      </c>
      <c r="AE23" s="672"/>
      <c r="AF23" s="672"/>
      <c r="AG23" s="672"/>
      <c r="AH23" s="672"/>
      <c r="AI23" s="672"/>
      <c r="AJ23" s="672"/>
      <c r="AK23" s="672"/>
      <c r="AL23" s="641" t="s">
        <v>108</v>
      </c>
      <c r="AM23" s="673"/>
      <c r="AN23" s="673"/>
      <c r="AO23" s="674"/>
      <c r="AP23" s="709" t="s">
        <v>259</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198</v>
      </c>
      <c r="CE23" s="724"/>
      <c r="CF23" s="724"/>
      <c r="CG23" s="724"/>
      <c r="CH23" s="724"/>
      <c r="CI23" s="724"/>
      <c r="CJ23" s="724"/>
      <c r="CK23" s="724"/>
      <c r="CL23" s="724"/>
      <c r="CM23" s="724"/>
      <c r="CN23" s="724"/>
      <c r="CO23" s="724"/>
      <c r="CP23" s="724"/>
      <c r="CQ23" s="725"/>
      <c r="CR23" s="723" t="s">
        <v>260</v>
      </c>
      <c r="CS23" s="724"/>
      <c r="CT23" s="724"/>
      <c r="CU23" s="724"/>
      <c r="CV23" s="724"/>
      <c r="CW23" s="724"/>
      <c r="CX23" s="724"/>
      <c r="CY23" s="725"/>
      <c r="CZ23" s="723" t="s">
        <v>261</v>
      </c>
      <c r="DA23" s="724"/>
      <c r="DB23" s="724"/>
      <c r="DC23" s="725"/>
      <c r="DD23" s="723" t="s">
        <v>262</v>
      </c>
      <c r="DE23" s="724"/>
      <c r="DF23" s="724"/>
      <c r="DG23" s="724"/>
      <c r="DH23" s="724"/>
      <c r="DI23" s="724"/>
      <c r="DJ23" s="724"/>
      <c r="DK23" s="725"/>
      <c r="DL23" s="726" t="s">
        <v>263</v>
      </c>
      <c r="DM23" s="727"/>
      <c r="DN23" s="727"/>
      <c r="DO23" s="727"/>
      <c r="DP23" s="727"/>
      <c r="DQ23" s="727"/>
      <c r="DR23" s="727"/>
      <c r="DS23" s="727"/>
      <c r="DT23" s="727"/>
      <c r="DU23" s="727"/>
      <c r="DV23" s="728"/>
      <c r="DW23" s="723" t="s">
        <v>264</v>
      </c>
      <c r="DX23" s="724"/>
      <c r="DY23" s="724"/>
      <c r="DZ23" s="724"/>
      <c r="EA23" s="724"/>
      <c r="EB23" s="724"/>
      <c r="EC23" s="725"/>
    </row>
    <row r="24" spans="2:133" ht="11.25" customHeight="1">
      <c r="B24" s="615" t="s">
        <v>265</v>
      </c>
      <c r="C24" s="616"/>
      <c r="D24" s="616"/>
      <c r="E24" s="616"/>
      <c r="F24" s="616"/>
      <c r="G24" s="616"/>
      <c r="H24" s="616"/>
      <c r="I24" s="616"/>
      <c r="J24" s="616"/>
      <c r="K24" s="616"/>
      <c r="L24" s="616"/>
      <c r="M24" s="616"/>
      <c r="N24" s="616"/>
      <c r="O24" s="616"/>
      <c r="P24" s="616"/>
      <c r="Q24" s="617"/>
      <c r="R24" s="618">
        <v>455</v>
      </c>
      <c r="S24" s="619"/>
      <c r="T24" s="619"/>
      <c r="U24" s="619"/>
      <c r="V24" s="619"/>
      <c r="W24" s="619"/>
      <c r="X24" s="619"/>
      <c r="Y24" s="620"/>
      <c r="Z24" s="671">
        <v>0</v>
      </c>
      <c r="AA24" s="671"/>
      <c r="AB24" s="671"/>
      <c r="AC24" s="671"/>
      <c r="AD24" s="672" t="s">
        <v>108</v>
      </c>
      <c r="AE24" s="672"/>
      <c r="AF24" s="672"/>
      <c r="AG24" s="672"/>
      <c r="AH24" s="672"/>
      <c r="AI24" s="672"/>
      <c r="AJ24" s="672"/>
      <c r="AK24" s="672"/>
      <c r="AL24" s="641" t="s">
        <v>108</v>
      </c>
      <c r="AM24" s="673"/>
      <c r="AN24" s="673"/>
      <c r="AO24" s="674"/>
      <c r="AP24" s="709" t="s">
        <v>266</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267</v>
      </c>
      <c r="CE24" s="676"/>
      <c r="CF24" s="676"/>
      <c r="CG24" s="676"/>
      <c r="CH24" s="676"/>
      <c r="CI24" s="676"/>
      <c r="CJ24" s="676"/>
      <c r="CK24" s="676"/>
      <c r="CL24" s="676"/>
      <c r="CM24" s="676"/>
      <c r="CN24" s="676"/>
      <c r="CO24" s="676"/>
      <c r="CP24" s="676"/>
      <c r="CQ24" s="677"/>
      <c r="CR24" s="668">
        <v>443036</v>
      </c>
      <c r="CS24" s="669"/>
      <c r="CT24" s="669"/>
      <c r="CU24" s="669"/>
      <c r="CV24" s="669"/>
      <c r="CW24" s="669"/>
      <c r="CX24" s="669"/>
      <c r="CY24" s="716"/>
      <c r="CZ24" s="720">
        <v>23.8</v>
      </c>
      <c r="DA24" s="721"/>
      <c r="DB24" s="721"/>
      <c r="DC24" s="722"/>
      <c r="DD24" s="715">
        <v>431834</v>
      </c>
      <c r="DE24" s="669"/>
      <c r="DF24" s="669"/>
      <c r="DG24" s="669"/>
      <c r="DH24" s="669"/>
      <c r="DI24" s="669"/>
      <c r="DJ24" s="669"/>
      <c r="DK24" s="716"/>
      <c r="DL24" s="715">
        <v>427622</v>
      </c>
      <c r="DM24" s="669"/>
      <c r="DN24" s="669"/>
      <c r="DO24" s="669"/>
      <c r="DP24" s="669"/>
      <c r="DQ24" s="669"/>
      <c r="DR24" s="669"/>
      <c r="DS24" s="669"/>
      <c r="DT24" s="669"/>
      <c r="DU24" s="669"/>
      <c r="DV24" s="716"/>
      <c r="DW24" s="717">
        <v>38.1</v>
      </c>
      <c r="DX24" s="686"/>
      <c r="DY24" s="686"/>
      <c r="DZ24" s="686"/>
      <c r="EA24" s="686"/>
      <c r="EB24" s="686"/>
      <c r="EC24" s="718"/>
    </row>
    <row r="25" spans="2:133" ht="11.25" customHeight="1">
      <c r="B25" s="615" t="s">
        <v>268</v>
      </c>
      <c r="C25" s="616"/>
      <c r="D25" s="616"/>
      <c r="E25" s="616"/>
      <c r="F25" s="616"/>
      <c r="G25" s="616"/>
      <c r="H25" s="616"/>
      <c r="I25" s="616"/>
      <c r="J25" s="616"/>
      <c r="K25" s="616"/>
      <c r="L25" s="616"/>
      <c r="M25" s="616"/>
      <c r="N25" s="616"/>
      <c r="O25" s="616"/>
      <c r="P25" s="616"/>
      <c r="Q25" s="617"/>
      <c r="R25" s="618">
        <v>87726</v>
      </c>
      <c r="S25" s="619"/>
      <c r="T25" s="619"/>
      <c r="U25" s="619"/>
      <c r="V25" s="619"/>
      <c r="W25" s="619"/>
      <c r="X25" s="619"/>
      <c r="Y25" s="620"/>
      <c r="Z25" s="671">
        <v>4.5</v>
      </c>
      <c r="AA25" s="671"/>
      <c r="AB25" s="671"/>
      <c r="AC25" s="671"/>
      <c r="AD25" s="672" t="s">
        <v>108</v>
      </c>
      <c r="AE25" s="672"/>
      <c r="AF25" s="672"/>
      <c r="AG25" s="672"/>
      <c r="AH25" s="672"/>
      <c r="AI25" s="672"/>
      <c r="AJ25" s="672"/>
      <c r="AK25" s="672"/>
      <c r="AL25" s="641" t="s">
        <v>108</v>
      </c>
      <c r="AM25" s="673"/>
      <c r="AN25" s="673"/>
      <c r="AO25" s="674"/>
      <c r="AP25" s="709" t="s">
        <v>269</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270</v>
      </c>
      <c r="CE25" s="652"/>
      <c r="CF25" s="652"/>
      <c r="CG25" s="652"/>
      <c r="CH25" s="652"/>
      <c r="CI25" s="652"/>
      <c r="CJ25" s="652"/>
      <c r="CK25" s="652"/>
      <c r="CL25" s="652"/>
      <c r="CM25" s="652"/>
      <c r="CN25" s="652"/>
      <c r="CO25" s="652"/>
      <c r="CP25" s="652"/>
      <c r="CQ25" s="653"/>
      <c r="CR25" s="618">
        <v>349520</v>
      </c>
      <c r="CS25" s="637"/>
      <c r="CT25" s="637"/>
      <c r="CU25" s="637"/>
      <c r="CV25" s="637"/>
      <c r="CW25" s="637"/>
      <c r="CX25" s="637"/>
      <c r="CY25" s="638"/>
      <c r="CZ25" s="621">
        <v>18.8</v>
      </c>
      <c r="DA25" s="639"/>
      <c r="DB25" s="639"/>
      <c r="DC25" s="640"/>
      <c r="DD25" s="624">
        <v>344321</v>
      </c>
      <c r="DE25" s="637"/>
      <c r="DF25" s="637"/>
      <c r="DG25" s="637"/>
      <c r="DH25" s="637"/>
      <c r="DI25" s="637"/>
      <c r="DJ25" s="637"/>
      <c r="DK25" s="638"/>
      <c r="DL25" s="624">
        <v>340109</v>
      </c>
      <c r="DM25" s="637"/>
      <c r="DN25" s="637"/>
      <c r="DO25" s="637"/>
      <c r="DP25" s="637"/>
      <c r="DQ25" s="637"/>
      <c r="DR25" s="637"/>
      <c r="DS25" s="637"/>
      <c r="DT25" s="637"/>
      <c r="DU25" s="637"/>
      <c r="DV25" s="638"/>
      <c r="DW25" s="641">
        <v>30.3</v>
      </c>
      <c r="DX25" s="642"/>
      <c r="DY25" s="642"/>
      <c r="DZ25" s="642"/>
      <c r="EA25" s="642"/>
      <c r="EB25" s="642"/>
      <c r="EC25" s="643"/>
    </row>
    <row r="26" spans="2:133" ht="11.25" customHeight="1">
      <c r="B26" s="712" t="s">
        <v>271</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272</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273</v>
      </c>
      <c r="CE26" s="652"/>
      <c r="CF26" s="652"/>
      <c r="CG26" s="652"/>
      <c r="CH26" s="652"/>
      <c r="CI26" s="652"/>
      <c r="CJ26" s="652"/>
      <c r="CK26" s="652"/>
      <c r="CL26" s="652"/>
      <c r="CM26" s="652"/>
      <c r="CN26" s="652"/>
      <c r="CO26" s="652"/>
      <c r="CP26" s="652"/>
      <c r="CQ26" s="653"/>
      <c r="CR26" s="618">
        <v>188240</v>
      </c>
      <c r="CS26" s="619"/>
      <c r="CT26" s="619"/>
      <c r="CU26" s="619"/>
      <c r="CV26" s="619"/>
      <c r="CW26" s="619"/>
      <c r="CX26" s="619"/>
      <c r="CY26" s="620"/>
      <c r="CZ26" s="621">
        <v>10.1</v>
      </c>
      <c r="DA26" s="639"/>
      <c r="DB26" s="639"/>
      <c r="DC26" s="640"/>
      <c r="DD26" s="624">
        <v>184202</v>
      </c>
      <c r="DE26" s="619"/>
      <c r="DF26" s="619"/>
      <c r="DG26" s="619"/>
      <c r="DH26" s="619"/>
      <c r="DI26" s="619"/>
      <c r="DJ26" s="619"/>
      <c r="DK26" s="620"/>
      <c r="DL26" s="624" t="s">
        <v>210</v>
      </c>
      <c r="DM26" s="619"/>
      <c r="DN26" s="619"/>
      <c r="DO26" s="619"/>
      <c r="DP26" s="619"/>
      <c r="DQ26" s="619"/>
      <c r="DR26" s="619"/>
      <c r="DS26" s="619"/>
      <c r="DT26" s="619"/>
      <c r="DU26" s="619"/>
      <c r="DV26" s="620"/>
      <c r="DW26" s="641" t="s">
        <v>210</v>
      </c>
      <c r="DX26" s="642"/>
      <c r="DY26" s="642"/>
      <c r="DZ26" s="642"/>
      <c r="EA26" s="642"/>
      <c r="EB26" s="642"/>
      <c r="EC26" s="643"/>
    </row>
    <row r="27" spans="2:133" ht="11.25" customHeight="1">
      <c r="B27" s="615" t="s">
        <v>274</v>
      </c>
      <c r="C27" s="616"/>
      <c r="D27" s="616"/>
      <c r="E27" s="616"/>
      <c r="F27" s="616"/>
      <c r="G27" s="616"/>
      <c r="H27" s="616"/>
      <c r="I27" s="616"/>
      <c r="J27" s="616"/>
      <c r="K27" s="616"/>
      <c r="L27" s="616"/>
      <c r="M27" s="616"/>
      <c r="N27" s="616"/>
      <c r="O27" s="616"/>
      <c r="P27" s="616"/>
      <c r="Q27" s="617"/>
      <c r="R27" s="618">
        <v>88163</v>
      </c>
      <c r="S27" s="619"/>
      <c r="T27" s="619"/>
      <c r="U27" s="619"/>
      <c r="V27" s="619"/>
      <c r="W27" s="619"/>
      <c r="X27" s="619"/>
      <c r="Y27" s="620"/>
      <c r="Z27" s="671">
        <v>4.5</v>
      </c>
      <c r="AA27" s="671"/>
      <c r="AB27" s="671"/>
      <c r="AC27" s="671"/>
      <c r="AD27" s="672" t="s">
        <v>108</v>
      </c>
      <c r="AE27" s="672"/>
      <c r="AF27" s="672"/>
      <c r="AG27" s="672"/>
      <c r="AH27" s="672"/>
      <c r="AI27" s="672"/>
      <c r="AJ27" s="672"/>
      <c r="AK27" s="672"/>
      <c r="AL27" s="641" t="s">
        <v>108</v>
      </c>
      <c r="AM27" s="673"/>
      <c r="AN27" s="673"/>
      <c r="AO27" s="674"/>
      <c r="AP27" s="615" t="s">
        <v>275</v>
      </c>
      <c r="AQ27" s="616"/>
      <c r="AR27" s="616"/>
      <c r="AS27" s="616"/>
      <c r="AT27" s="616"/>
      <c r="AU27" s="616"/>
      <c r="AV27" s="616"/>
      <c r="AW27" s="616"/>
      <c r="AX27" s="616"/>
      <c r="AY27" s="616"/>
      <c r="AZ27" s="616"/>
      <c r="BA27" s="616"/>
      <c r="BB27" s="616"/>
      <c r="BC27" s="616"/>
      <c r="BD27" s="616"/>
      <c r="BE27" s="616"/>
      <c r="BF27" s="617"/>
      <c r="BG27" s="618">
        <v>475968</v>
      </c>
      <c r="BH27" s="619"/>
      <c r="BI27" s="619"/>
      <c r="BJ27" s="619"/>
      <c r="BK27" s="619"/>
      <c r="BL27" s="619"/>
      <c r="BM27" s="619"/>
      <c r="BN27" s="620"/>
      <c r="BO27" s="671">
        <v>100</v>
      </c>
      <c r="BP27" s="671"/>
      <c r="BQ27" s="671"/>
      <c r="BR27" s="671"/>
      <c r="BS27" s="624">
        <v>76945</v>
      </c>
      <c r="BT27" s="619"/>
      <c r="BU27" s="619"/>
      <c r="BV27" s="619"/>
      <c r="BW27" s="619"/>
      <c r="BX27" s="619"/>
      <c r="BY27" s="619"/>
      <c r="BZ27" s="619"/>
      <c r="CA27" s="619"/>
      <c r="CB27" s="654"/>
      <c r="CD27" s="655" t="s">
        <v>276</v>
      </c>
      <c r="CE27" s="652"/>
      <c r="CF27" s="652"/>
      <c r="CG27" s="652"/>
      <c r="CH27" s="652"/>
      <c r="CI27" s="652"/>
      <c r="CJ27" s="652"/>
      <c r="CK27" s="652"/>
      <c r="CL27" s="652"/>
      <c r="CM27" s="652"/>
      <c r="CN27" s="652"/>
      <c r="CO27" s="652"/>
      <c r="CP27" s="652"/>
      <c r="CQ27" s="653"/>
      <c r="CR27" s="618">
        <v>11739</v>
      </c>
      <c r="CS27" s="637"/>
      <c r="CT27" s="637"/>
      <c r="CU27" s="637"/>
      <c r="CV27" s="637"/>
      <c r="CW27" s="637"/>
      <c r="CX27" s="637"/>
      <c r="CY27" s="638"/>
      <c r="CZ27" s="621">
        <v>0.6</v>
      </c>
      <c r="DA27" s="639"/>
      <c r="DB27" s="639"/>
      <c r="DC27" s="640"/>
      <c r="DD27" s="624">
        <v>6046</v>
      </c>
      <c r="DE27" s="637"/>
      <c r="DF27" s="637"/>
      <c r="DG27" s="637"/>
      <c r="DH27" s="637"/>
      <c r="DI27" s="637"/>
      <c r="DJ27" s="637"/>
      <c r="DK27" s="638"/>
      <c r="DL27" s="624">
        <v>6046</v>
      </c>
      <c r="DM27" s="637"/>
      <c r="DN27" s="637"/>
      <c r="DO27" s="637"/>
      <c r="DP27" s="637"/>
      <c r="DQ27" s="637"/>
      <c r="DR27" s="637"/>
      <c r="DS27" s="637"/>
      <c r="DT27" s="637"/>
      <c r="DU27" s="637"/>
      <c r="DV27" s="638"/>
      <c r="DW27" s="641">
        <v>0.5</v>
      </c>
      <c r="DX27" s="642"/>
      <c r="DY27" s="642"/>
      <c r="DZ27" s="642"/>
      <c r="EA27" s="642"/>
      <c r="EB27" s="642"/>
      <c r="EC27" s="643"/>
    </row>
    <row r="28" spans="2:133" ht="11.25" customHeight="1">
      <c r="B28" s="615" t="s">
        <v>277</v>
      </c>
      <c r="C28" s="616"/>
      <c r="D28" s="616"/>
      <c r="E28" s="616"/>
      <c r="F28" s="616"/>
      <c r="G28" s="616"/>
      <c r="H28" s="616"/>
      <c r="I28" s="616"/>
      <c r="J28" s="616"/>
      <c r="K28" s="616"/>
      <c r="L28" s="616"/>
      <c r="M28" s="616"/>
      <c r="N28" s="616"/>
      <c r="O28" s="616"/>
      <c r="P28" s="616"/>
      <c r="Q28" s="617"/>
      <c r="R28" s="618">
        <v>17024</v>
      </c>
      <c r="S28" s="619"/>
      <c r="T28" s="619"/>
      <c r="U28" s="619"/>
      <c r="V28" s="619"/>
      <c r="W28" s="619"/>
      <c r="X28" s="619"/>
      <c r="Y28" s="620"/>
      <c r="Z28" s="671">
        <v>0.9</v>
      </c>
      <c r="AA28" s="671"/>
      <c r="AB28" s="671"/>
      <c r="AC28" s="671"/>
      <c r="AD28" s="672" t="s">
        <v>108</v>
      </c>
      <c r="AE28" s="672"/>
      <c r="AF28" s="672"/>
      <c r="AG28" s="672"/>
      <c r="AH28" s="672"/>
      <c r="AI28" s="672"/>
      <c r="AJ28" s="672"/>
      <c r="AK28" s="672"/>
      <c r="AL28" s="641" t="s">
        <v>108</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278</v>
      </c>
      <c r="CE28" s="652"/>
      <c r="CF28" s="652"/>
      <c r="CG28" s="652"/>
      <c r="CH28" s="652"/>
      <c r="CI28" s="652"/>
      <c r="CJ28" s="652"/>
      <c r="CK28" s="652"/>
      <c r="CL28" s="652"/>
      <c r="CM28" s="652"/>
      <c r="CN28" s="652"/>
      <c r="CO28" s="652"/>
      <c r="CP28" s="652"/>
      <c r="CQ28" s="653"/>
      <c r="CR28" s="618">
        <v>81777</v>
      </c>
      <c r="CS28" s="619"/>
      <c r="CT28" s="619"/>
      <c r="CU28" s="619"/>
      <c r="CV28" s="619"/>
      <c r="CW28" s="619"/>
      <c r="CX28" s="619"/>
      <c r="CY28" s="620"/>
      <c r="CZ28" s="621">
        <v>4.4000000000000004</v>
      </c>
      <c r="DA28" s="639"/>
      <c r="DB28" s="639"/>
      <c r="DC28" s="640"/>
      <c r="DD28" s="624">
        <v>81467</v>
      </c>
      <c r="DE28" s="619"/>
      <c r="DF28" s="619"/>
      <c r="DG28" s="619"/>
      <c r="DH28" s="619"/>
      <c r="DI28" s="619"/>
      <c r="DJ28" s="619"/>
      <c r="DK28" s="620"/>
      <c r="DL28" s="624">
        <v>81467</v>
      </c>
      <c r="DM28" s="619"/>
      <c r="DN28" s="619"/>
      <c r="DO28" s="619"/>
      <c r="DP28" s="619"/>
      <c r="DQ28" s="619"/>
      <c r="DR28" s="619"/>
      <c r="DS28" s="619"/>
      <c r="DT28" s="619"/>
      <c r="DU28" s="619"/>
      <c r="DV28" s="620"/>
      <c r="DW28" s="641">
        <v>7.3</v>
      </c>
      <c r="DX28" s="642"/>
      <c r="DY28" s="642"/>
      <c r="DZ28" s="642"/>
      <c r="EA28" s="642"/>
      <c r="EB28" s="642"/>
      <c r="EC28" s="643"/>
    </row>
    <row r="29" spans="2:133" ht="11.25" customHeight="1">
      <c r="B29" s="615" t="s">
        <v>279</v>
      </c>
      <c r="C29" s="616"/>
      <c r="D29" s="616"/>
      <c r="E29" s="616"/>
      <c r="F29" s="616"/>
      <c r="G29" s="616"/>
      <c r="H29" s="616"/>
      <c r="I29" s="616"/>
      <c r="J29" s="616"/>
      <c r="K29" s="616"/>
      <c r="L29" s="616"/>
      <c r="M29" s="616"/>
      <c r="N29" s="616"/>
      <c r="O29" s="616"/>
      <c r="P29" s="616"/>
      <c r="Q29" s="617"/>
      <c r="R29" s="618">
        <v>1755</v>
      </c>
      <c r="S29" s="619"/>
      <c r="T29" s="619"/>
      <c r="U29" s="619"/>
      <c r="V29" s="619"/>
      <c r="W29" s="619"/>
      <c r="X29" s="619"/>
      <c r="Y29" s="620"/>
      <c r="Z29" s="671">
        <v>0.1</v>
      </c>
      <c r="AA29" s="671"/>
      <c r="AB29" s="671"/>
      <c r="AC29" s="671"/>
      <c r="AD29" s="672" t="s">
        <v>108</v>
      </c>
      <c r="AE29" s="672"/>
      <c r="AF29" s="672"/>
      <c r="AG29" s="672"/>
      <c r="AH29" s="672"/>
      <c r="AI29" s="672"/>
      <c r="AJ29" s="672"/>
      <c r="AK29" s="672"/>
      <c r="AL29" s="641" t="s">
        <v>108</v>
      </c>
      <c r="AM29" s="673"/>
      <c r="AN29" s="673"/>
      <c r="AO29" s="674"/>
      <c r="AP29" s="678" t="s">
        <v>198</v>
      </c>
      <c r="AQ29" s="679"/>
      <c r="AR29" s="679"/>
      <c r="AS29" s="679"/>
      <c r="AT29" s="679"/>
      <c r="AU29" s="679"/>
      <c r="AV29" s="679"/>
      <c r="AW29" s="679"/>
      <c r="AX29" s="679"/>
      <c r="AY29" s="679"/>
      <c r="AZ29" s="679"/>
      <c r="BA29" s="679"/>
      <c r="BB29" s="679"/>
      <c r="BC29" s="679"/>
      <c r="BD29" s="679"/>
      <c r="BE29" s="679"/>
      <c r="BF29" s="680"/>
      <c r="BG29" s="678" t="s">
        <v>280</v>
      </c>
      <c r="BH29" s="694"/>
      <c r="BI29" s="694"/>
      <c r="BJ29" s="694"/>
      <c r="BK29" s="694"/>
      <c r="BL29" s="694"/>
      <c r="BM29" s="694"/>
      <c r="BN29" s="694"/>
      <c r="BO29" s="694"/>
      <c r="BP29" s="694"/>
      <c r="BQ29" s="695"/>
      <c r="BR29" s="678" t="s">
        <v>281</v>
      </c>
      <c r="BS29" s="694"/>
      <c r="BT29" s="694"/>
      <c r="BU29" s="694"/>
      <c r="BV29" s="694"/>
      <c r="BW29" s="694"/>
      <c r="BX29" s="694"/>
      <c r="BY29" s="694"/>
      <c r="BZ29" s="694"/>
      <c r="CA29" s="694"/>
      <c r="CB29" s="695"/>
      <c r="CD29" s="688" t="s">
        <v>282</v>
      </c>
      <c r="CE29" s="689"/>
      <c r="CF29" s="655" t="s">
        <v>283</v>
      </c>
      <c r="CG29" s="652"/>
      <c r="CH29" s="652"/>
      <c r="CI29" s="652"/>
      <c r="CJ29" s="652"/>
      <c r="CK29" s="652"/>
      <c r="CL29" s="652"/>
      <c r="CM29" s="652"/>
      <c r="CN29" s="652"/>
      <c r="CO29" s="652"/>
      <c r="CP29" s="652"/>
      <c r="CQ29" s="653"/>
      <c r="CR29" s="618">
        <v>81777</v>
      </c>
      <c r="CS29" s="637"/>
      <c r="CT29" s="637"/>
      <c r="CU29" s="637"/>
      <c r="CV29" s="637"/>
      <c r="CW29" s="637"/>
      <c r="CX29" s="637"/>
      <c r="CY29" s="638"/>
      <c r="CZ29" s="621">
        <v>4.4000000000000004</v>
      </c>
      <c r="DA29" s="639"/>
      <c r="DB29" s="639"/>
      <c r="DC29" s="640"/>
      <c r="DD29" s="624">
        <v>81467</v>
      </c>
      <c r="DE29" s="637"/>
      <c r="DF29" s="637"/>
      <c r="DG29" s="637"/>
      <c r="DH29" s="637"/>
      <c r="DI29" s="637"/>
      <c r="DJ29" s="637"/>
      <c r="DK29" s="638"/>
      <c r="DL29" s="624">
        <v>81467</v>
      </c>
      <c r="DM29" s="637"/>
      <c r="DN29" s="637"/>
      <c r="DO29" s="637"/>
      <c r="DP29" s="637"/>
      <c r="DQ29" s="637"/>
      <c r="DR29" s="637"/>
      <c r="DS29" s="637"/>
      <c r="DT29" s="637"/>
      <c r="DU29" s="637"/>
      <c r="DV29" s="638"/>
      <c r="DW29" s="641">
        <v>7.3</v>
      </c>
      <c r="DX29" s="642"/>
      <c r="DY29" s="642"/>
      <c r="DZ29" s="642"/>
      <c r="EA29" s="642"/>
      <c r="EB29" s="642"/>
      <c r="EC29" s="643"/>
    </row>
    <row r="30" spans="2:133" ht="11.25" customHeight="1">
      <c r="B30" s="615" t="s">
        <v>284</v>
      </c>
      <c r="C30" s="616"/>
      <c r="D30" s="616"/>
      <c r="E30" s="616"/>
      <c r="F30" s="616"/>
      <c r="G30" s="616"/>
      <c r="H30" s="616"/>
      <c r="I30" s="616"/>
      <c r="J30" s="616"/>
      <c r="K30" s="616"/>
      <c r="L30" s="616"/>
      <c r="M30" s="616"/>
      <c r="N30" s="616"/>
      <c r="O30" s="616"/>
      <c r="P30" s="616"/>
      <c r="Q30" s="617"/>
      <c r="R30" s="618">
        <v>54793</v>
      </c>
      <c r="S30" s="619"/>
      <c r="T30" s="619"/>
      <c r="U30" s="619"/>
      <c r="V30" s="619"/>
      <c r="W30" s="619"/>
      <c r="X30" s="619"/>
      <c r="Y30" s="620"/>
      <c r="Z30" s="671">
        <v>2.8</v>
      </c>
      <c r="AA30" s="671"/>
      <c r="AB30" s="671"/>
      <c r="AC30" s="671"/>
      <c r="AD30" s="672" t="s">
        <v>108</v>
      </c>
      <c r="AE30" s="672"/>
      <c r="AF30" s="672"/>
      <c r="AG30" s="672"/>
      <c r="AH30" s="672"/>
      <c r="AI30" s="672"/>
      <c r="AJ30" s="672"/>
      <c r="AK30" s="672"/>
      <c r="AL30" s="641" t="s">
        <v>108</v>
      </c>
      <c r="AM30" s="673"/>
      <c r="AN30" s="673"/>
      <c r="AO30" s="674"/>
      <c r="AP30" s="696" t="s">
        <v>285</v>
      </c>
      <c r="AQ30" s="697"/>
      <c r="AR30" s="697"/>
      <c r="AS30" s="697"/>
      <c r="AT30" s="702" t="s">
        <v>286</v>
      </c>
      <c r="AU30" s="182"/>
      <c r="AV30" s="182"/>
      <c r="AW30" s="182"/>
      <c r="AX30" s="705" t="s">
        <v>164</v>
      </c>
      <c r="AY30" s="706"/>
      <c r="AZ30" s="706"/>
      <c r="BA30" s="706"/>
      <c r="BB30" s="706"/>
      <c r="BC30" s="706"/>
      <c r="BD30" s="706"/>
      <c r="BE30" s="706"/>
      <c r="BF30" s="707"/>
      <c r="BG30" s="684">
        <v>100</v>
      </c>
      <c r="BH30" s="685"/>
      <c r="BI30" s="685"/>
      <c r="BJ30" s="685"/>
      <c r="BK30" s="685"/>
      <c r="BL30" s="685"/>
      <c r="BM30" s="686">
        <v>100</v>
      </c>
      <c r="BN30" s="685"/>
      <c r="BO30" s="685"/>
      <c r="BP30" s="685"/>
      <c r="BQ30" s="687"/>
      <c r="BR30" s="684">
        <v>100</v>
      </c>
      <c r="BS30" s="685"/>
      <c r="BT30" s="685"/>
      <c r="BU30" s="685"/>
      <c r="BV30" s="685"/>
      <c r="BW30" s="685"/>
      <c r="BX30" s="686">
        <v>100</v>
      </c>
      <c r="BY30" s="685"/>
      <c r="BZ30" s="685"/>
      <c r="CA30" s="685"/>
      <c r="CB30" s="687"/>
      <c r="CD30" s="690"/>
      <c r="CE30" s="691"/>
      <c r="CF30" s="655" t="s">
        <v>287</v>
      </c>
      <c r="CG30" s="652"/>
      <c r="CH30" s="652"/>
      <c r="CI30" s="652"/>
      <c r="CJ30" s="652"/>
      <c r="CK30" s="652"/>
      <c r="CL30" s="652"/>
      <c r="CM30" s="652"/>
      <c r="CN30" s="652"/>
      <c r="CO30" s="652"/>
      <c r="CP30" s="652"/>
      <c r="CQ30" s="653"/>
      <c r="CR30" s="618">
        <v>70301</v>
      </c>
      <c r="CS30" s="619"/>
      <c r="CT30" s="619"/>
      <c r="CU30" s="619"/>
      <c r="CV30" s="619"/>
      <c r="CW30" s="619"/>
      <c r="CX30" s="619"/>
      <c r="CY30" s="620"/>
      <c r="CZ30" s="621">
        <v>3.8</v>
      </c>
      <c r="DA30" s="639"/>
      <c r="DB30" s="639"/>
      <c r="DC30" s="640"/>
      <c r="DD30" s="624">
        <v>69991</v>
      </c>
      <c r="DE30" s="619"/>
      <c r="DF30" s="619"/>
      <c r="DG30" s="619"/>
      <c r="DH30" s="619"/>
      <c r="DI30" s="619"/>
      <c r="DJ30" s="619"/>
      <c r="DK30" s="620"/>
      <c r="DL30" s="624">
        <v>69991</v>
      </c>
      <c r="DM30" s="619"/>
      <c r="DN30" s="619"/>
      <c r="DO30" s="619"/>
      <c r="DP30" s="619"/>
      <c r="DQ30" s="619"/>
      <c r="DR30" s="619"/>
      <c r="DS30" s="619"/>
      <c r="DT30" s="619"/>
      <c r="DU30" s="619"/>
      <c r="DV30" s="620"/>
      <c r="DW30" s="641">
        <v>6.2</v>
      </c>
      <c r="DX30" s="642"/>
      <c r="DY30" s="642"/>
      <c r="DZ30" s="642"/>
      <c r="EA30" s="642"/>
      <c r="EB30" s="642"/>
      <c r="EC30" s="643"/>
    </row>
    <row r="31" spans="2:133" ht="11.25" customHeight="1">
      <c r="B31" s="615" t="s">
        <v>288</v>
      </c>
      <c r="C31" s="616"/>
      <c r="D31" s="616"/>
      <c r="E31" s="616"/>
      <c r="F31" s="616"/>
      <c r="G31" s="616"/>
      <c r="H31" s="616"/>
      <c r="I31" s="616"/>
      <c r="J31" s="616"/>
      <c r="K31" s="616"/>
      <c r="L31" s="616"/>
      <c r="M31" s="616"/>
      <c r="N31" s="616"/>
      <c r="O31" s="616"/>
      <c r="P31" s="616"/>
      <c r="Q31" s="617"/>
      <c r="R31" s="618">
        <v>53059</v>
      </c>
      <c r="S31" s="619"/>
      <c r="T31" s="619"/>
      <c r="U31" s="619"/>
      <c r="V31" s="619"/>
      <c r="W31" s="619"/>
      <c r="X31" s="619"/>
      <c r="Y31" s="620"/>
      <c r="Z31" s="671">
        <v>2.7</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289</v>
      </c>
      <c r="AV31" s="181"/>
      <c r="AW31" s="181"/>
      <c r="AX31" s="615" t="s">
        <v>290</v>
      </c>
      <c r="AY31" s="616"/>
      <c r="AZ31" s="616"/>
      <c r="BA31" s="616"/>
      <c r="BB31" s="616"/>
      <c r="BC31" s="616"/>
      <c r="BD31" s="616"/>
      <c r="BE31" s="616"/>
      <c r="BF31" s="617"/>
      <c r="BG31" s="682">
        <v>100</v>
      </c>
      <c r="BH31" s="637"/>
      <c r="BI31" s="637"/>
      <c r="BJ31" s="637"/>
      <c r="BK31" s="637"/>
      <c r="BL31" s="637"/>
      <c r="BM31" s="673">
        <v>100</v>
      </c>
      <c r="BN31" s="683"/>
      <c r="BO31" s="683"/>
      <c r="BP31" s="683"/>
      <c r="BQ31" s="647"/>
      <c r="BR31" s="682">
        <v>100</v>
      </c>
      <c r="BS31" s="637"/>
      <c r="BT31" s="637"/>
      <c r="BU31" s="637"/>
      <c r="BV31" s="637"/>
      <c r="BW31" s="637"/>
      <c r="BX31" s="673">
        <v>100</v>
      </c>
      <c r="BY31" s="683"/>
      <c r="BZ31" s="683"/>
      <c r="CA31" s="683"/>
      <c r="CB31" s="647"/>
      <c r="CD31" s="690"/>
      <c r="CE31" s="691"/>
      <c r="CF31" s="655" t="s">
        <v>291</v>
      </c>
      <c r="CG31" s="652"/>
      <c r="CH31" s="652"/>
      <c r="CI31" s="652"/>
      <c r="CJ31" s="652"/>
      <c r="CK31" s="652"/>
      <c r="CL31" s="652"/>
      <c r="CM31" s="652"/>
      <c r="CN31" s="652"/>
      <c r="CO31" s="652"/>
      <c r="CP31" s="652"/>
      <c r="CQ31" s="653"/>
      <c r="CR31" s="618">
        <v>11476</v>
      </c>
      <c r="CS31" s="637"/>
      <c r="CT31" s="637"/>
      <c r="CU31" s="637"/>
      <c r="CV31" s="637"/>
      <c r="CW31" s="637"/>
      <c r="CX31" s="637"/>
      <c r="CY31" s="638"/>
      <c r="CZ31" s="621">
        <v>0.6</v>
      </c>
      <c r="DA31" s="639"/>
      <c r="DB31" s="639"/>
      <c r="DC31" s="640"/>
      <c r="DD31" s="624">
        <v>11476</v>
      </c>
      <c r="DE31" s="637"/>
      <c r="DF31" s="637"/>
      <c r="DG31" s="637"/>
      <c r="DH31" s="637"/>
      <c r="DI31" s="637"/>
      <c r="DJ31" s="637"/>
      <c r="DK31" s="638"/>
      <c r="DL31" s="624">
        <v>11476</v>
      </c>
      <c r="DM31" s="637"/>
      <c r="DN31" s="637"/>
      <c r="DO31" s="637"/>
      <c r="DP31" s="637"/>
      <c r="DQ31" s="637"/>
      <c r="DR31" s="637"/>
      <c r="DS31" s="637"/>
      <c r="DT31" s="637"/>
      <c r="DU31" s="637"/>
      <c r="DV31" s="638"/>
      <c r="DW31" s="641">
        <v>1</v>
      </c>
      <c r="DX31" s="642"/>
      <c r="DY31" s="642"/>
      <c r="DZ31" s="642"/>
      <c r="EA31" s="642"/>
      <c r="EB31" s="642"/>
      <c r="EC31" s="643"/>
    </row>
    <row r="32" spans="2:133" ht="11.25" customHeight="1">
      <c r="B32" s="615" t="s">
        <v>292</v>
      </c>
      <c r="C32" s="616"/>
      <c r="D32" s="616"/>
      <c r="E32" s="616"/>
      <c r="F32" s="616"/>
      <c r="G32" s="616"/>
      <c r="H32" s="616"/>
      <c r="I32" s="616"/>
      <c r="J32" s="616"/>
      <c r="K32" s="616"/>
      <c r="L32" s="616"/>
      <c r="M32" s="616"/>
      <c r="N32" s="616"/>
      <c r="O32" s="616"/>
      <c r="P32" s="616"/>
      <c r="Q32" s="617"/>
      <c r="R32" s="618">
        <v>60902</v>
      </c>
      <c r="S32" s="619"/>
      <c r="T32" s="619"/>
      <c r="U32" s="619"/>
      <c r="V32" s="619"/>
      <c r="W32" s="619"/>
      <c r="X32" s="619"/>
      <c r="Y32" s="620"/>
      <c r="Z32" s="671">
        <v>3.1</v>
      </c>
      <c r="AA32" s="671"/>
      <c r="AB32" s="671"/>
      <c r="AC32" s="671"/>
      <c r="AD32" s="672">
        <v>39</v>
      </c>
      <c r="AE32" s="672"/>
      <c r="AF32" s="672"/>
      <c r="AG32" s="672"/>
      <c r="AH32" s="672"/>
      <c r="AI32" s="672"/>
      <c r="AJ32" s="672"/>
      <c r="AK32" s="672"/>
      <c r="AL32" s="641">
        <v>0</v>
      </c>
      <c r="AM32" s="673"/>
      <c r="AN32" s="673"/>
      <c r="AO32" s="674"/>
      <c r="AP32" s="700"/>
      <c r="AQ32" s="701"/>
      <c r="AR32" s="701"/>
      <c r="AS32" s="701"/>
      <c r="AT32" s="704"/>
      <c r="AU32" s="183"/>
      <c r="AV32" s="183"/>
      <c r="AW32" s="183"/>
      <c r="AX32" s="599" t="s">
        <v>293</v>
      </c>
      <c r="AY32" s="600"/>
      <c r="AZ32" s="600"/>
      <c r="BA32" s="600"/>
      <c r="BB32" s="600"/>
      <c r="BC32" s="600"/>
      <c r="BD32" s="600"/>
      <c r="BE32" s="600"/>
      <c r="BF32" s="601"/>
      <c r="BG32" s="681">
        <v>100</v>
      </c>
      <c r="BH32" s="603"/>
      <c r="BI32" s="603"/>
      <c r="BJ32" s="603"/>
      <c r="BK32" s="603"/>
      <c r="BL32" s="603"/>
      <c r="BM32" s="666">
        <v>100</v>
      </c>
      <c r="BN32" s="603"/>
      <c r="BO32" s="603"/>
      <c r="BP32" s="603"/>
      <c r="BQ32" s="660"/>
      <c r="BR32" s="681">
        <v>100</v>
      </c>
      <c r="BS32" s="603"/>
      <c r="BT32" s="603"/>
      <c r="BU32" s="603"/>
      <c r="BV32" s="603"/>
      <c r="BW32" s="603"/>
      <c r="BX32" s="666">
        <v>100</v>
      </c>
      <c r="BY32" s="603"/>
      <c r="BZ32" s="603"/>
      <c r="CA32" s="603"/>
      <c r="CB32" s="660"/>
      <c r="CD32" s="692"/>
      <c r="CE32" s="693"/>
      <c r="CF32" s="655" t="s">
        <v>294</v>
      </c>
      <c r="CG32" s="652"/>
      <c r="CH32" s="652"/>
      <c r="CI32" s="652"/>
      <c r="CJ32" s="652"/>
      <c r="CK32" s="652"/>
      <c r="CL32" s="652"/>
      <c r="CM32" s="652"/>
      <c r="CN32" s="652"/>
      <c r="CO32" s="652"/>
      <c r="CP32" s="652"/>
      <c r="CQ32" s="653"/>
      <c r="CR32" s="618" t="s">
        <v>108</v>
      </c>
      <c r="CS32" s="619"/>
      <c r="CT32" s="619"/>
      <c r="CU32" s="619"/>
      <c r="CV32" s="619"/>
      <c r="CW32" s="619"/>
      <c r="CX32" s="619"/>
      <c r="CY32" s="620"/>
      <c r="CZ32" s="621" t="s">
        <v>108</v>
      </c>
      <c r="DA32" s="639"/>
      <c r="DB32" s="639"/>
      <c r="DC32" s="640"/>
      <c r="DD32" s="624" t="s">
        <v>108</v>
      </c>
      <c r="DE32" s="619"/>
      <c r="DF32" s="619"/>
      <c r="DG32" s="619"/>
      <c r="DH32" s="619"/>
      <c r="DI32" s="619"/>
      <c r="DJ32" s="619"/>
      <c r="DK32" s="620"/>
      <c r="DL32" s="624" t="s">
        <v>108</v>
      </c>
      <c r="DM32" s="619"/>
      <c r="DN32" s="619"/>
      <c r="DO32" s="619"/>
      <c r="DP32" s="619"/>
      <c r="DQ32" s="619"/>
      <c r="DR32" s="619"/>
      <c r="DS32" s="619"/>
      <c r="DT32" s="619"/>
      <c r="DU32" s="619"/>
      <c r="DV32" s="620"/>
      <c r="DW32" s="641" t="s">
        <v>108</v>
      </c>
      <c r="DX32" s="642"/>
      <c r="DY32" s="642"/>
      <c r="DZ32" s="642"/>
      <c r="EA32" s="642"/>
      <c r="EB32" s="642"/>
      <c r="EC32" s="643"/>
    </row>
    <row r="33" spans="2:133" ht="11.25" customHeight="1">
      <c r="B33" s="615" t="s">
        <v>295</v>
      </c>
      <c r="C33" s="616"/>
      <c r="D33" s="616"/>
      <c r="E33" s="616"/>
      <c r="F33" s="616"/>
      <c r="G33" s="616"/>
      <c r="H33" s="616"/>
      <c r="I33" s="616"/>
      <c r="J33" s="616"/>
      <c r="K33" s="616"/>
      <c r="L33" s="616"/>
      <c r="M33" s="616"/>
      <c r="N33" s="616"/>
      <c r="O33" s="616"/>
      <c r="P33" s="616"/>
      <c r="Q33" s="617"/>
      <c r="R33" s="618">
        <v>464735</v>
      </c>
      <c r="S33" s="619"/>
      <c r="T33" s="619"/>
      <c r="U33" s="619"/>
      <c r="V33" s="619"/>
      <c r="W33" s="619"/>
      <c r="X33" s="619"/>
      <c r="Y33" s="620"/>
      <c r="Z33" s="671">
        <v>23.7</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296</v>
      </c>
      <c r="CE33" s="652"/>
      <c r="CF33" s="652"/>
      <c r="CG33" s="652"/>
      <c r="CH33" s="652"/>
      <c r="CI33" s="652"/>
      <c r="CJ33" s="652"/>
      <c r="CK33" s="652"/>
      <c r="CL33" s="652"/>
      <c r="CM33" s="652"/>
      <c r="CN33" s="652"/>
      <c r="CO33" s="652"/>
      <c r="CP33" s="652"/>
      <c r="CQ33" s="653"/>
      <c r="CR33" s="618">
        <v>977116</v>
      </c>
      <c r="CS33" s="637"/>
      <c r="CT33" s="637"/>
      <c r="CU33" s="637"/>
      <c r="CV33" s="637"/>
      <c r="CW33" s="637"/>
      <c r="CX33" s="637"/>
      <c r="CY33" s="638"/>
      <c r="CZ33" s="621">
        <v>52.5</v>
      </c>
      <c r="DA33" s="639"/>
      <c r="DB33" s="639"/>
      <c r="DC33" s="640"/>
      <c r="DD33" s="624">
        <v>754044</v>
      </c>
      <c r="DE33" s="637"/>
      <c r="DF33" s="637"/>
      <c r="DG33" s="637"/>
      <c r="DH33" s="637"/>
      <c r="DI33" s="637"/>
      <c r="DJ33" s="637"/>
      <c r="DK33" s="638"/>
      <c r="DL33" s="624">
        <v>362941</v>
      </c>
      <c r="DM33" s="637"/>
      <c r="DN33" s="637"/>
      <c r="DO33" s="637"/>
      <c r="DP33" s="637"/>
      <c r="DQ33" s="637"/>
      <c r="DR33" s="637"/>
      <c r="DS33" s="637"/>
      <c r="DT33" s="637"/>
      <c r="DU33" s="637"/>
      <c r="DV33" s="638"/>
      <c r="DW33" s="641">
        <v>32.4</v>
      </c>
      <c r="DX33" s="642"/>
      <c r="DY33" s="642"/>
      <c r="DZ33" s="642"/>
      <c r="EA33" s="642"/>
      <c r="EB33" s="642"/>
      <c r="EC33" s="643"/>
    </row>
    <row r="34" spans="2:133" ht="11.25" customHeight="1">
      <c r="B34" s="615" t="s">
        <v>297</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298</v>
      </c>
      <c r="AR34" s="679"/>
      <c r="AS34" s="679"/>
      <c r="AT34" s="679"/>
      <c r="AU34" s="679"/>
      <c r="AV34" s="679"/>
      <c r="AW34" s="679"/>
      <c r="AX34" s="679"/>
      <c r="AY34" s="679"/>
      <c r="AZ34" s="679"/>
      <c r="BA34" s="679"/>
      <c r="BB34" s="679"/>
      <c r="BC34" s="679"/>
      <c r="BD34" s="679"/>
      <c r="BE34" s="679"/>
      <c r="BF34" s="680"/>
      <c r="BG34" s="678" t="s">
        <v>299</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300</v>
      </c>
      <c r="CE34" s="652"/>
      <c r="CF34" s="652"/>
      <c r="CG34" s="652"/>
      <c r="CH34" s="652"/>
      <c r="CI34" s="652"/>
      <c r="CJ34" s="652"/>
      <c r="CK34" s="652"/>
      <c r="CL34" s="652"/>
      <c r="CM34" s="652"/>
      <c r="CN34" s="652"/>
      <c r="CO34" s="652"/>
      <c r="CP34" s="652"/>
      <c r="CQ34" s="653"/>
      <c r="CR34" s="618">
        <v>311782</v>
      </c>
      <c r="CS34" s="619"/>
      <c r="CT34" s="619"/>
      <c r="CU34" s="619"/>
      <c r="CV34" s="619"/>
      <c r="CW34" s="619"/>
      <c r="CX34" s="619"/>
      <c r="CY34" s="620"/>
      <c r="CZ34" s="621">
        <v>16.8</v>
      </c>
      <c r="DA34" s="639"/>
      <c r="DB34" s="639"/>
      <c r="DC34" s="640"/>
      <c r="DD34" s="624">
        <v>210162</v>
      </c>
      <c r="DE34" s="619"/>
      <c r="DF34" s="619"/>
      <c r="DG34" s="619"/>
      <c r="DH34" s="619"/>
      <c r="DI34" s="619"/>
      <c r="DJ34" s="619"/>
      <c r="DK34" s="620"/>
      <c r="DL34" s="624">
        <v>184875</v>
      </c>
      <c r="DM34" s="619"/>
      <c r="DN34" s="619"/>
      <c r="DO34" s="619"/>
      <c r="DP34" s="619"/>
      <c r="DQ34" s="619"/>
      <c r="DR34" s="619"/>
      <c r="DS34" s="619"/>
      <c r="DT34" s="619"/>
      <c r="DU34" s="619"/>
      <c r="DV34" s="620"/>
      <c r="DW34" s="641">
        <v>16.5</v>
      </c>
      <c r="DX34" s="642"/>
      <c r="DY34" s="642"/>
      <c r="DZ34" s="642"/>
      <c r="EA34" s="642"/>
      <c r="EB34" s="642"/>
      <c r="EC34" s="643"/>
    </row>
    <row r="35" spans="2:133" ht="11.25" customHeight="1">
      <c r="B35" s="615" t="s">
        <v>301</v>
      </c>
      <c r="C35" s="616"/>
      <c r="D35" s="616"/>
      <c r="E35" s="616"/>
      <c r="F35" s="616"/>
      <c r="G35" s="616"/>
      <c r="H35" s="616"/>
      <c r="I35" s="616"/>
      <c r="J35" s="616"/>
      <c r="K35" s="616"/>
      <c r="L35" s="616"/>
      <c r="M35" s="616"/>
      <c r="N35" s="616"/>
      <c r="O35" s="616"/>
      <c r="P35" s="616"/>
      <c r="Q35" s="617"/>
      <c r="R35" s="618">
        <v>68035</v>
      </c>
      <c r="S35" s="619"/>
      <c r="T35" s="619"/>
      <c r="U35" s="619"/>
      <c r="V35" s="619"/>
      <c r="W35" s="619"/>
      <c r="X35" s="619"/>
      <c r="Y35" s="620"/>
      <c r="Z35" s="671">
        <v>3.5</v>
      </c>
      <c r="AA35" s="671"/>
      <c r="AB35" s="671"/>
      <c r="AC35" s="671"/>
      <c r="AD35" s="672" t="s">
        <v>108</v>
      </c>
      <c r="AE35" s="672"/>
      <c r="AF35" s="672"/>
      <c r="AG35" s="672"/>
      <c r="AH35" s="672"/>
      <c r="AI35" s="672"/>
      <c r="AJ35" s="672"/>
      <c r="AK35" s="672"/>
      <c r="AL35" s="641" t="s">
        <v>108</v>
      </c>
      <c r="AM35" s="673"/>
      <c r="AN35" s="673"/>
      <c r="AO35" s="674"/>
      <c r="AP35" s="186"/>
      <c r="AQ35" s="675" t="s">
        <v>302</v>
      </c>
      <c r="AR35" s="676"/>
      <c r="AS35" s="676"/>
      <c r="AT35" s="676"/>
      <c r="AU35" s="676"/>
      <c r="AV35" s="676"/>
      <c r="AW35" s="676"/>
      <c r="AX35" s="676"/>
      <c r="AY35" s="677"/>
      <c r="AZ35" s="668">
        <v>153379</v>
      </c>
      <c r="BA35" s="669"/>
      <c r="BB35" s="669"/>
      <c r="BC35" s="669"/>
      <c r="BD35" s="669"/>
      <c r="BE35" s="669"/>
      <c r="BF35" s="670"/>
      <c r="BG35" s="675" t="s">
        <v>303</v>
      </c>
      <c r="BH35" s="676"/>
      <c r="BI35" s="676"/>
      <c r="BJ35" s="676"/>
      <c r="BK35" s="676"/>
      <c r="BL35" s="676"/>
      <c r="BM35" s="676"/>
      <c r="BN35" s="676"/>
      <c r="BO35" s="676"/>
      <c r="BP35" s="676"/>
      <c r="BQ35" s="676"/>
      <c r="BR35" s="676"/>
      <c r="BS35" s="676"/>
      <c r="BT35" s="676"/>
      <c r="BU35" s="677"/>
      <c r="BV35" s="668">
        <v>12448</v>
      </c>
      <c r="BW35" s="669"/>
      <c r="BX35" s="669"/>
      <c r="BY35" s="669"/>
      <c r="BZ35" s="669"/>
      <c r="CA35" s="669"/>
      <c r="CB35" s="670"/>
      <c r="CD35" s="655" t="s">
        <v>304</v>
      </c>
      <c r="CE35" s="652"/>
      <c r="CF35" s="652"/>
      <c r="CG35" s="652"/>
      <c r="CH35" s="652"/>
      <c r="CI35" s="652"/>
      <c r="CJ35" s="652"/>
      <c r="CK35" s="652"/>
      <c r="CL35" s="652"/>
      <c r="CM35" s="652"/>
      <c r="CN35" s="652"/>
      <c r="CO35" s="652"/>
      <c r="CP35" s="652"/>
      <c r="CQ35" s="653"/>
      <c r="CR35" s="618">
        <v>31077</v>
      </c>
      <c r="CS35" s="637"/>
      <c r="CT35" s="637"/>
      <c r="CU35" s="637"/>
      <c r="CV35" s="637"/>
      <c r="CW35" s="637"/>
      <c r="CX35" s="637"/>
      <c r="CY35" s="638"/>
      <c r="CZ35" s="621">
        <v>1.7</v>
      </c>
      <c r="DA35" s="639"/>
      <c r="DB35" s="639"/>
      <c r="DC35" s="640"/>
      <c r="DD35" s="624">
        <v>22400</v>
      </c>
      <c r="DE35" s="637"/>
      <c r="DF35" s="637"/>
      <c r="DG35" s="637"/>
      <c r="DH35" s="637"/>
      <c r="DI35" s="637"/>
      <c r="DJ35" s="637"/>
      <c r="DK35" s="638"/>
      <c r="DL35" s="624">
        <v>15206</v>
      </c>
      <c r="DM35" s="637"/>
      <c r="DN35" s="637"/>
      <c r="DO35" s="637"/>
      <c r="DP35" s="637"/>
      <c r="DQ35" s="637"/>
      <c r="DR35" s="637"/>
      <c r="DS35" s="637"/>
      <c r="DT35" s="637"/>
      <c r="DU35" s="637"/>
      <c r="DV35" s="638"/>
      <c r="DW35" s="641">
        <v>1.4</v>
      </c>
      <c r="DX35" s="642"/>
      <c r="DY35" s="642"/>
      <c r="DZ35" s="642"/>
      <c r="EA35" s="642"/>
      <c r="EB35" s="642"/>
      <c r="EC35" s="643"/>
    </row>
    <row r="36" spans="2:133" ht="11.25" customHeight="1">
      <c r="B36" s="599" t="s">
        <v>305</v>
      </c>
      <c r="C36" s="600"/>
      <c r="D36" s="600"/>
      <c r="E36" s="600"/>
      <c r="F36" s="600"/>
      <c r="G36" s="600"/>
      <c r="H36" s="600"/>
      <c r="I36" s="600"/>
      <c r="J36" s="600"/>
      <c r="K36" s="600"/>
      <c r="L36" s="600"/>
      <c r="M36" s="600"/>
      <c r="N36" s="600"/>
      <c r="O36" s="600"/>
      <c r="P36" s="600"/>
      <c r="Q36" s="601"/>
      <c r="R36" s="602">
        <v>1957698</v>
      </c>
      <c r="S36" s="659"/>
      <c r="T36" s="659"/>
      <c r="U36" s="659"/>
      <c r="V36" s="659"/>
      <c r="W36" s="659"/>
      <c r="X36" s="659"/>
      <c r="Y36" s="662"/>
      <c r="Z36" s="663">
        <v>100</v>
      </c>
      <c r="AA36" s="663"/>
      <c r="AB36" s="663"/>
      <c r="AC36" s="663"/>
      <c r="AD36" s="664">
        <v>1053121</v>
      </c>
      <c r="AE36" s="664"/>
      <c r="AF36" s="664"/>
      <c r="AG36" s="664"/>
      <c r="AH36" s="664"/>
      <c r="AI36" s="664"/>
      <c r="AJ36" s="664"/>
      <c r="AK36" s="664"/>
      <c r="AL36" s="665">
        <v>100</v>
      </c>
      <c r="AM36" s="666"/>
      <c r="AN36" s="666"/>
      <c r="AO36" s="667"/>
      <c r="AQ36" s="644" t="s">
        <v>306</v>
      </c>
      <c r="AR36" s="645"/>
      <c r="AS36" s="645"/>
      <c r="AT36" s="645"/>
      <c r="AU36" s="645"/>
      <c r="AV36" s="645"/>
      <c r="AW36" s="645"/>
      <c r="AX36" s="645"/>
      <c r="AY36" s="646"/>
      <c r="AZ36" s="618">
        <v>81712</v>
      </c>
      <c r="BA36" s="619"/>
      <c r="BB36" s="619"/>
      <c r="BC36" s="619"/>
      <c r="BD36" s="637"/>
      <c r="BE36" s="637"/>
      <c r="BF36" s="647"/>
      <c r="BG36" s="655" t="s">
        <v>307</v>
      </c>
      <c r="BH36" s="652"/>
      <c r="BI36" s="652"/>
      <c r="BJ36" s="652"/>
      <c r="BK36" s="652"/>
      <c r="BL36" s="652"/>
      <c r="BM36" s="652"/>
      <c r="BN36" s="652"/>
      <c r="BO36" s="652"/>
      <c r="BP36" s="652"/>
      <c r="BQ36" s="652"/>
      <c r="BR36" s="652"/>
      <c r="BS36" s="652"/>
      <c r="BT36" s="652"/>
      <c r="BU36" s="653"/>
      <c r="BV36" s="618">
        <v>12233</v>
      </c>
      <c r="BW36" s="619"/>
      <c r="BX36" s="619"/>
      <c r="BY36" s="619"/>
      <c r="BZ36" s="619"/>
      <c r="CA36" s="619"/>
      <c r="CB36" s="654"/>
      <c r="CD36" s="655" t="s">
        <v>308</v>
      </c>
      <c r="CE36" s="652"/>
      <c r="CF36" s="652"/>
      <c r="CG36" s="652"/>
      <c r="CH36" s="652"/>
      <c r="CI36" s="652"/>
      <c r="CJ36" s="652"/>
      <c r="CK36" s="652"/>
      <c r="CL36" s="652"/>
      <c r="CM36" s="652"/>
      <c r="CN36" s="652"/>
      <c r="CO36" s="652"/>
      <c r="CP36" s="652"/>
      <c r="CQ36" s="653"/>
      <c r="CR36" s="618">
        <v>172387</v>
      </c>
      <c r="CS36" s="619"/>
      <c r="CT36" s="619"/>
      <c r="CU36" s="619"/>
      <c r="CV36" s="619"/>
      <c r="CW36" s="619"/>
      <c r="CX36" s="619"/>
      <c r="CY36" s="620"/>
      <c r="CZ36" s="621">
        <v>9.3000000000000007</v>
      </c>
      <c r="DA36" s="639"/>
      <c r="DB36" s="639"/>
      <c r="DC36" s="640"/>
      <c r="DD36" s="624">
        <v>137065</v>
      </c>
      <c r="DE36" s="619"/>
      <c r="DF36" s="619"/>
      <c r="DG36" s="619"/>
      <c r="DH36" s="619"/>
      <c r="DI36" s="619"/>
      <c r="DJ36" s="619"/>
      <c r="DK36" s="620"/>
      <c r="DL36" s="624">
        <v>119227</v>
      </c>
      <c r="DM36" s="619"/>
      <c r="DN36" s="619"/>
      <c r="DO36" s="619"/>
      <c r="DP36" s="619"/>
      <c r="DQ36" s="619"/>
      <c r="DR36" s="619"/>
      <c r="DS36" s="619"/>
      <c r="DT36" s="619"/>
      <c r="DU36" s="619"/>
      <c r="DV36" s="620"/>
      <c r="DW36" s="641">
        <v>10.6</v>
      </c>
      <c r="DX36" s="642"/>
      <c r="DY36" s="642"/>
      <c r="DZ36" s="642"/>
      <c r="EA36" s="642"/>
      <c r="EB36" s="642"/>
      <c r="EC36" s="643"/>
    </row>
    <row r="37" spans="2:133" ht="11.25" customHeight="1">
      <c r="AQ37" s="644" t="s">
        <v>309</v>
      </c>
      <c r="AR37" s="645"/>
      <c r="AS37" s="645"/>
      <c r="AT37" s="645"/>
      <c r="AU37" s="645"/>
      <c r="AV37" s="645"/>
      <c r="AW37" s="645"/>
      <c r="AX37" s="645"/>
      <c r="AY37" s="646"/>
      <c r="AZ37" s="618">
        <v>33155</v>
      </c>
      <c r="BA37" s="619"/>
      <c r="BB37" s="619"/>
      <c r="BC37" s="619"/>
      <c r="BD37" s="637"/>
      <c r="BE37" s="637"/>
      <c r="BF37" s="647"/>
      <c r="BG37" s="655" t="s">
        <v>310</v>
      </c>
      <c r="BH37" s="652"/>
      <c r="BI37" s="652"/>
      <c r="BJ37" s="652"/>
      <c r="BK37" s="652"/>
      <c r="BL37" s="652"/>
      <c r="BM37" s="652"/>
      <c r="BN37" s="652"/>
      <c r="BO37" s="652"/>
      <c r="BP37" s="652"/>
      <c r="BQ37" s="652"/>
      <c r="BR37" s="652"/>
      <c r="BS37" s="652"/>
      <c r="BT37" s="652"/>
      <c r="BU37" s="653"/>
      <c r="BV37" s="618">
        <v>93</v>
      </c>
      <c r="BW37" s="619"/>
      <c r="BX37" s="619"/>
      <c r="BY37" s="619"/>
      <c r="BZ37" s="619"/>
      <c r="CA37" s="619"/>
      <c r="CB37" s="654"/>
      <c r="CD37" s="655" t="s">
        <v>311</v>
      </c>
      <c r="CE37" s="652"/>
      <c r="CF37" s="652"/>
      <c r="CG37" s="652"/>
      <c r="CH37" s="652"/>
      <c r="CI37" s="652"/>
      <c r="CJ37" s="652"/>
      <c r="CK37" s="652"/>
      <c r="CL37" s="652"/>
      <c r="CM37" s="652"/>
      <c r="CN37" s="652"/>
      <c r="CO37" s="652"/>
      <c r="CP37" s="652"/>
      <c r="CQ37" s="653"/>
      <c r="CR37" s="618">
        <v>67672</v>
      </c>
      <c r="CS37" s="637"/>
      <c r="CT37" s="637"/>
      <c r="CU37" s="637"/>
      <c r="CV37" s="637"/>
      <c r="CW37" s="637"/>
      <c r="CX37" s="637"/>
      <c r="CY37" s="638"/>
      <c r="CZ37" s="621">
        <v>3.6</v>
      </c>
      <c r="DA37" s="639"/>
      <c r="DB37" s="639"/>
      <c r="DC37" s="640"/>
      <c r="DD37" s="624">
        <v>48472</v>
      </c>
      <c r="DE37" s="637"/>
      <c r="DF37" s="637"/>
      <c r="DG37" s="637"/>
      <c r="DH37" s="637"/>
      <c r="DI37" s="637"/>
      <c r="DJ37" s="637"/>
      <c r="DK37" s="638"/>
      <c r="DL37" s="624">
        <v>48199</v>
      </c>
      <c r="DM37" s="637"/>
      <c r="DN37" s="637"/>
      <c r="DO37" s="637"/>
      <c r="DP37" s="637"/>
      <c r="DQ37" s="637"/>
      <c r="DR37" s="637"/>
      <c r="DS37" s="637"/>
      <c r="DT37" s="637"/>
      <c r="DU37" s="637"/>
      <c r="DV37" s="638"/>
      <c r="DW37" s="641">
        <v>4.3</v>
      </c>
      <c r="DX37" s="642"/>
      <c r="DY37" s="642"/>
      <c r="DZ37" s="642"/>
      <c r="EA37" s="642"/>
      <c r="EB37" s="642"/>
      <c r="EC37" s="643"/>
    </row>
    <row r="38" spans="2:133" ht="11.25" customHeight="1">
      <c r="AQ38" s="644" t="s">
        <v>312</v>
      </c>
      <c r="AR38" s="645"/>
      <c r="AS38" s="645"/>
      <c r="AT38" s="645"/>
      <c r="AU38" s="645"/>
      <c r="AV38" s="645"/>
      <c r="AW38" s="645"/>
      <c r="AX38" s="645"/>
      <c r="AY38" s="646"/>
      <c r="AZ38" s="618">
        <v>1403</v>
      </c>
      <c r="BA38" s="619"/>
      <c r="BB38" s="619"/>
      <c r="BC38" s="619"/>
      <c r="BD38" s="637"/>
      <c r="BE38" s="637"/>
      <c r="BF38" s="647"/>
      <c r="BG38" s="655" t="s">
        <v>313</v>
      </c>
      <c r="BH38" s="652"/>
      <c r="BI38" s="652"/>
      <c r="BJ38" s="652"/>
      <c r="BK38" s="652"/>
      <c r="BL38" s="652"/>
      <c r="BM38" s="652"/>
      <c r="BN38" s="652"/>
      <c r="BO38" s="652"/>
      <c r="BP38" s="652"/>
      <c r="BQ38" s="652"/>
      <c r="BR38" s="652"/>
      <c r="BS38" s="652"/>
      <c r="BT38" s="652"/>
      <c r="BU38" s="653"/>
      <c r="BV38" s="618">
        <v>184</v>
      </c>
      <c r="BW38" s="619"/>
      <c r="BX38" s="619"/>
      <c r="BY38" s="619"/>
      <c r="BZ38" s="619"/>
      <c r="CA38" s="619"/>
      <c r="CB38" s="654"/>
      <c r="CD38" s="655" t="s">
        <v>314</v>
      </c>
      <c r="CE38" s="652"/>
      <c r="CF38" s="652"/>
      <c r="CG38" s="652"/>
      <c r="CH38" s="652"/>
      <c r="CI38" s="652"/>
      <c r="CJ38" s="652"/>
      <c r="CK38" s="652"/>
      <c r="CL38" s="652"/>
      <c r="CM38" s="652"/>
      <c r="CN38" s="652"/>
      <c r="CO38" s="652"/>
      <c r="CP38" s="652"/>
      <c r="CQ38" s="653"/>
      <c r="CR38" s="618">
        <v>153379</v>
      </c>
      <c r="CS38" s="619"/>
      <c r="CT38" s="619"/>
      <c r="CU38" s="619"/>
      <c r="CV38" s="619"/>
      <c r="CW38" s="619"/>
      <c r="CX38" s="619"/>
      <c r="CY38" s="620"/>
      <c r="CZ38" s="621">
        <v>8.1999999999999993</v>
      </c>
      <c r="DA38" s="639"/>
      <c r="DB38" s="639"/>
      <c r="DC38" s="640"/>
      <c r="DD38" s="624">
        <v>119520</v>
      </c>
      <c r="DE38" s="619"/>
      <c r="DF38" s="619"/>
      <c r="DG38" s="619"/>
      <c r="DH38" s="619"/>
      <c r="DI38" s="619"/>
      <c r="DJ38" s="619"/>
      <c r="DK38" s="620"/>
      <c r="DL38" s="624">
        <v>43633</v>
      </c>
      <c r="DM38" s="619"/>
      <c r="DN38" s="619"/>
      <c r="DO38" s="619"/>
      <c r="DP38" s="619"/>
      <c r="DQ38" s="619"/>
      <c r="DR38" s="619"/>
      <c r="DS38" s="619"/>
      <c r="DT38" s="619"/>
      <c r="DU38" s="619"/>
      <c r="DV38" s="620"/>
      <c r="DW38" s="641">
        <v>3.9</v>
      </c>
      <c r="DX38" s="642"/>
      <c r="DY38" s="642"/>
      <c r="DZ38" s="642"/>
      <c r="EA38" s="642"/>
      <c r="EB38" s="642"/>
      <c r="EC38" s="643"/>
    </row>
    <row r="39" spans="2:133" ht="11.25" customHeight="1">
      <c r="AQ39" s="644" t="s">
        <v>315</v>
      </c>
      <c r="AR39" s="645"/>
      <c r="AS39" s="645"/>
      <c r="AT39" s="645"/>
      <c r="AU39" s="645"/>
      <c r="AV39" s="645"/>
      <c r="AW39" s="645"/>
      <c r="AX39" s="645"/>
      <c r="AY39" s="646"/>
      <c r="AZ39" s="618" t="s">
        <v>108</v>
      </c>
      <c r="BA39" s="619"/>
      <c r="BB39" s="619"/>
      <c r="BC39" s="619"/>
      <c r="BD39" s="637"/>
      <c r="BE39" s="637"/>
      <c r="BF39" s="647"/>
      <c r="BG39" s="648" t="s">
        <v>316</v>
      </c>
      <c r="BH39" s="649"/>
      <c r="BI39" s="649"/>
      <c r="BJ39" s="649"/>
      <c r="BK39" s="649"/>
      <c r="BL39" s="187"/>
      <c r="BM39" s="652" t="s">
        <v>317</v>
      </c>
      <c r="BN39" s="652"/>
      <c r="BO39" s="652"/>
      <c r="BP39" s="652"/>
      <c r="BQ39" s="652"/>
      <c r="BR39" s="652"/>
      <c r="BS39" s="652"/>
      <c r="BT39" s="652"/>
      <c r="BU39" s="653"/>
      <c r="BV39" s="618">
        <v>73</v>
      </c>
      <c r="BW39" s="619"/>
      <c r="BX39" s="619"/>
      <c r="BY39" s="619"/>
      <c r="BZ39" s="619"/>
      <c r="CA39" s="619"/>
      <c r="CB39" s="654"/>
      <c r="CD39" s="655" t="s">
        <v>318</v>
      </c>
      <c r="CE39" s="652"/>
      <c r="CF39" s="652"/>
      <c r="CG39" s="652"/>
      <c r="CH39" s="652"/>
      <c r="CI39" s="652"/>
      <c r="CJ39" s="652"/>
      <c r="CK39" s="652"/>
      <c r="CL39" s="652"/>
      <c r="CM39" s="652"/>
      <c r="CN39" s="652"/>
      <c r="CO39" s="652"/>
      <c r="CP39" s="652"/>
      <c r="CQ39" s="653"/>
      <c r="CR39" s="618">
        <v>308491</v>
      </c>
      <c r="CS39" s="637"/>
      <c r="CT39" s="637"/>
      <c r="CU39" s="637"/>
      <c r="CV39" s="637"/>
      <c r="CW39" s="637"/>
      <c r="CX39" s="637"/>
      <c r="CY39" s="638"/>
      <c r="CZ39" s="621">
        <v>16.600000000000001</v>
      </c>
      <c r="DA39" s="639"/>
      <c r="DB39" s="639"/>
      <c r="DC39" s="640"/>
      <c r="DD39" s="624">
        <v>264897</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319</v>
      </c>
      <c r="AR40" s="645"/>
      <c r="AS40" s="645"/>
      <c r="AT40" s="645"/>
      <c r="AU40" s="645"/>
      <c r="AV40" s="645"/>
      <c r="AW40" s="645"/>
      <c r="AX40" s="645"/>
      <c r="AY40" s="646"/>
      <c r="AZ40" s="618">
        <v>10583</v>
      </c>
      <c r="BA40" s="619"/>
      <c r="BB40" s="619"/>
      <c r="BC40" s="619"/>
      <c r="BD40" s="637"/>
      <c r="BE40" s="637"/>
      <c r="BF40" s="647"/>
      <c r="BG40" s="648"/>
      <c r="BH40" s="649"/>
      <c r="BI40" s="649"/>
      <c r="BJ40" s="649"/>
      <c r="BK40" s="649"/>
      <c r="BL40" s="187"/>
      <c r="BM40" s="652" t="s">
        <v>320</v>
      </c>
      <c r="BN40" s="652"/>
      <c r="BO40" s="652"/>
      <c r="BP40" s="652"/>
      <c r="BQ40" s="652"/>
      <c r="BR40" s="652"/>
      <c r="BS40" s="652"/>
      <c r="BT40" s="652"/>
      <c r="BU40" s="653"/>
      <c r="BV40" s="618">
        <v>94</v>
      </c>
      <c r="BW40" s="619"/>
      <c r="BX40" s="619"/>
      <c r="BY40" s="619"/>
      <c r="BZ40" s="619"/>
      <c r="CA40" s="619"/>
      <c r="CB40" s="654"/>
      <c r="CD40" s="655" t="s">
        <v>321</v>
      </c>
      <c r="CE40" s="652"/>
      <c r="CF40" s="652"/>
      <c r="CG40" s="652"/>
      <c r="CH40" s="652"/>
      <c r="CI40" s="652"/>
      <c r="CJ40" s="652"/>
      <c r="CK40" s="652"/>
      <c r="CL40" s="652"/>
      <c r="CM40" s="652"/>
      <c r="CN40" s="652"/>
      <c r="CO40" s="652"/>
      <c r="CP40" s="652"/>
      <c r="CQ40" s="653"/>
      <c r="CR40" s="618" t="s">
        <v>108</v>
      </c>
      <c r="CS40" s="619"/>
      <c r="CT40" s="619"/>
      <c r="CU40" s="619"/>
      <c r="CV40" s="619"/>
      <c r="CW40" s="619"/>
      <c r="CX40" s="619"/>
      <c r="CY40" s="620"/>
      <c r="CZ40" s="621" t="s">
        <v>108</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322</v>
      </c>
      <c r="AR41" s="657"/>
      <c r="AS41" s="657"/>
      <c r="AT41" s="657"/>
      <c r="AU41" s="657"/>
      <c r="AV41" s="657"/>
      <c r="AW41" s="657"/>
      <c r="AX41" s="657"/>
      <c r="AY41" s="658"/>
      <c r="AZ41" s="602">
        <v>26526</v>
      </c>
      <c r="BA41" s="659"/>
      <c r="BB41" s="659"/>
      <c r="BC41" s="659"/>
      <c r="BD41" s="603"/>
      <c r="BE41" s="603"/>
      <c r="BF41" s="660"/>
      <c r="BG41" s="650"/>
      <c r="BH41" s="651"/>
      <c r="BI41" s="651"/>
      <c r="BJ41" s="651"/>
      <c r="BK41" s="651"/>
      <c r="BL41" s="189"/>
      <c r="BM41" s="657" t="s">
        <v>323</v>
      </c>
      <c r="BN41" s="657"/>
      <c r="BO41" s="657"/>
      <c r="BP41" s="657"/>
      <c r="BQ41" s="657"/>
      <c r="BR41" s="657"/>
      <c r="BS41" s="657"/>
      <c r="BT41" s="657"/>
      <c r="BU41" s="658"/>
      <c r="BV41" s="602">
        <v>216</v>
      </c>
      <c r="BW41" s="659"/>
      <c r="BX41" s="659"/>
      <c r="BY41" s="659"/>
      <c r="BZ41" s="659"/>
      <c r="CA41" s="659"/>
      <c r="CB41" s="661"/>
      <c r="CD41" s="655" t="s">
        <v>324</v>
      </c>
      <c r="CE41" s="652"/>
      <c r="CF41" s="652"/>
      <c r="CG41" s="652"/>
      <c r="CH41" s="652"/>
      <c r="CI41" s="652"/>
      <c r="CJ41" s="652"/>
      <c r="CK41" s="652"/>
      <c r="CL41" s="652"/>
      <c r="CM41" s="652"/>
      <c r="CN41" s="652"/>
      <c r="CO41" s="652"/>
      <c r="CP41" s="652"/>
      <c r="CQ41" s="653"/>
      <c r="CR41" s="618" t="s">
        <v>210</v>
      </c>
      <c r="CS41" s="637"/>
      <c r="CT41" s="637"/>
      <c r="CU41" s="637"/>
      <c r="CV41" s="637"/>
      <c r="CW41" s="637"/>
      <c r="CX41" s="637"/>
      <c r="CY41" s="638"/>
      <c r="CZ41" s="621" t="s">
        <v>210</v>
      </c>
      <c r="DA41" s="639"/>
      <c r="DB41" s="639"/>
      <c r="DC41" s="640"/>
      <c r="DD41" s="624" t="s">
        <v>210</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c r="B42" s="181" t="s">
        <v>325</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326</v>
      </c>
      <c r="CE42" s="616"/>
      <c r="CF42" s="616"/>
      <c r="CG42" s="616"/>
      <c r="CH42" s="616"/>
      <c r="CI42" s="616"/>
      <c r="CJ42" s="616"/>
      <c r="CK42" s="616"/>
      <c r="CL42" s="616"/>
      <c r="CM42" s="616"/>
      <c r="CN42" s="616"/>
      <c r="CO42" s="616"/>
      <c r="CP42" s="616"/>
      <c r="CQ42" s="617"/>
      <c r="CR42" s="618">
        <v>441215</v>
      </c>
      <c r="CS42" s="619"/>
      <c r="CT42" s="619"/>
      <c r="CU42" s="619"/>
      <c r="CV42" s="619"/>
      <c r="CW42" s="619"/>
      <c r="CX42" s="619"/>
      <c r="CY42" s="620"/>
      <c r="CZ42" s="621">
        <v>23.7</v>
      </c>
      <c r="DA42" s="622"/>
      <c r="DB42" s="622"/>
      <c r="DC42" s="623"/>
      <c r="DD42" s="624">
        <v>27756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c r="B43" s="191" t="s">
        <v>327</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328</v>
      </c>
      <c r="CE43" s="616"/>
      <c r="CF43" s="616"/>
      <c r="CG43" s="616"/>
      <c r="CH43" s="616"/>
      <c r="CI43" s="616"/>
      <c r="CJ43" s="616"/>
      <c r="CK43" s="616"/>
      <c r="CL43" s="616"/>
      <c r="CM43" s="616"/>
      <c r="CN43" s="616"/>
      <c r="CO43" s="616"/>
      <c r="CP43" s="616"/>
      <c r="CQ43" s="617"/>
      <c r="CR43" s="618" t="s">
        <v>151</v>
      </c>
      <c r="CS43" s="637"/>
      <c r="CT43" s="637"/>
      <c r="CU43" s="637"/>
      <c r="CV43" s="637"/>
      <c r="CW43" s="637"/>
      <c r="CX43" s="637"/>
      <c r="CY43" s="638"/>
      <c r="CZ43" s="621" t="s">
        <v>151</v>
      </c>
      <c r="DA43" s="639"/>
      <c r="DB43" s="639"/>
      <c r="DC43" s="640"/>
      <c r="DD43" s="624" t="s">
        <v>151</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c r="B44" s="192" t="s">
        <v>329</v>
      </c>
      <c r="CD44" s="631" t="s">
        <v>282</v>
      </c>
      <c r="CE44" s="632"/>
      <c r="CF44" s="615" t="s">
        <v>330</v>
      </c>
      <c r="CG44" s="616"/>
      <c r="CH44" s="616"/>
      <c r="CI44" s="616"/>
      <c r="CJ44" s="616"/>
      <c r="CK44" s="616"/>
      <c r="CL44" s="616"/>
      <c r="CM44" s="616"/>
      <c r="CN44" s="616"/>
      <c r="CO44" s="616"/>
      <c r="CP44" s="616"/>
      <c r="CQ44" s="617"/>
      <c r="CR44" s="618">
        <v>441215</v>
      </c>
      <c r="CS44" s="619"/>
      <c r="CT44" s="619"/>
      <c r="CU44" s="619"/>
      <c r="CV44" s="619"/>
      <c r="CW44" s="619"/>
      <c r="CX44" s="619"/>
      <c r="CY44" s="620"/>
      <c r="CZ44" s="621">
        <v>23.7</v>
      </c>
      <c r="DA44" s="622"/>
      <c r="DB44" s="622"/>
      <c r="DC44" s="623"/>
      <c r="DD44" s="624">
        <v>27756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c r="CD45" s="633"/>
      <c r="CE45" s="634"/>
      <c r="CF45" s="615" t="s">
        <v>331</v>
      </c>
      <c r="CG45" s="616"/>
      <c r="CH45" s="616"/>
      <c r="CI45" s="616"/>
      <c r="CJ45" s="616"/>
      <c r="CK45" s="616"/>
      <c r="CL45" s="616"/>
      <c r="CM45" s="616"/>
      <c r="CN45" s="616"/>
      <c r="CO45" s="616"/>
      <c r="CP45" s="616"/>
      <c r="CQ45" s="617"/>
      <c r="CR45" s="618">
        <v>123550</v>
      </c>
      <c r="CS45" s="637"/>
      <c r="CT45" s="637"/>
      <c r="CU45" s="637"/>
      <c r="CV45" s="637"/>
      <c r="CW45" s="637"/>
      <c r="CX45" s="637"/>
      <c r="CY45" s="638"/>
      <c r="CZ45" s="621">
        <v>6.6</v>
      </c>
      <c r="DA45" s="639"/>
      <c r="DB45" s="639"/>
      <c r="DC45" s="640"/>
      <c r="DD45" s="624">
        <v>2603</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c r="CD46" s="633"/>
      <c r="CE46" s="634"/>
      <c r="CF46" s="615" t="s">
        <v>332</v>
      </c>
      <c r="CG46" s="616"/>
      <c r="CH46" s="616"/>
      <c r="CI46" s="616"/>
      <c r="CJ46" s="616"/>
      <c r="CK46" s="616"/>
      <c r="CL46" s="616"/>
      <c r="CM46" s="616"/>
      <c r="CN46" s="616"/>
      <c r="CO46" s="616"/>
      <c r="CP46" s="616"/>
      <c r="CQ46" s="617"/>
      <c r="CR46" s="618">
        <v>316665</v>
      </c>
      <c r="CS46" s="619"/>
      <c r="CT46" s="619"/>
      <c r="CU46" s="619"/>
      <c r="CV46" s="619"/>
      <c r="CW46" s="619"/>
      <c r="CX46" s="619"/>
      <c r="CY46" s="620"/>
      <c r="CZ46" s="621">
        <v>17</v>
      </c>
      <c r="DA46" s="622"/>
      <c r="DB46" s="622"/>
      <c r="DC46" s="623"/>
      <c r="DD46" s="624">
        <v>24153</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c r="CD47" s="633"/>
      <c r="CE47" s="634"/>
      <c r="CF47" s="615" t="s">
        <v>333</v>
      </c>
      <c r="CG47" s="616"/>
      <c r="CH47" s="616"/>
      <c r="CI47" s="616"/>
      <c r="CJ47" s="616"/>
      <c r="CK47" s="616"/>
      <c r="CL47" s="616"/>
      <c r="CM47" s="616"/>
      <c r="CN47" s="616"/>
      <c r="CO47" s="616"/>
      <c r="CP47" s="616"/>
      <c r="CQ47" s="617"/>
      <c r="CR47" s="618" t="s">
        <v>151</v>
      </c>
      <c r="CS47" s="637"/>
      <c r="CT47" s="637"/>
      <c r="CU47" s="637"/>
      <c r="CV47" s="637"/>
      <c r="CW47" s="637"/>
      <c r="CX47" s="637"/>
      <c r="CY47" s="638"/>
      <c r="CZ47" s="621" t="s">
        <v>151</v>
      </c>
      <c r="DA47" s="639"/>
      <c r="DB47" s="639"/>
      <c r="DC47" s="640"/>
      <c r="DD47" s="624" t="s">
        <v>151</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c r="CD48" s="635"/>
      <c r="CE48" s="636"/>
      <c r="CF48" s="615" t="s">
        <v>334</v>
      </c>
      <c r="CG48" s="616"/>
      <c r="CH48" s="616"/>
      <c r="CI48" s="616"/>
      <c r="CJ48" s="616"/>
      <c r="CK48" s="616"/>
      <c r="CL48" s="616"/>
      <c r="CM48" s="616"/>
      <c r="CN48" s="616"/>
      <c r="CO48" s="616"/>
      <c r="CP48" s="616"/>
      <c r="CQ48" s="617"/>
      <c r="CR48" s="618" t="s">
        <v>151</v>
      </c>
      <c r="CS48" s="619"/>
      <c r="CT48" s="619"/>
      <c r="CU48" s="619"/>
      <c r="CV48" s="619"/>
      <c r="CW48" s="619"/>
      <c r="CX48" s="619"/>
      <c r="CY48" s="620"/>
      <c r="CZ48" s="621" t="s">
        <v>151</v>
      </c>
      <c r="DA48" s="622"/>
      <c r="DB48" s="622"/>
      <c r="DC48" s="623"/>
      <c r="DD48" s="624" t="s">
        <v>151</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c r="CD49" s="599" t="s">
        <v>335</v>
      </c>
      <c r="CE49" s="600"/>
      <c r="CF49" s="600"/>
      <c r="CG49" s="600"/>
      <c r="CH49" s="600"/>
      <c r="CI49" s="600"/>
      <c r="CJ49" s="600"/>
      <c r="CK49" s="600"/>
      <c r="CL49" s="600"/>
      <c r="CM49" s="600"/>
      <c r="CN49" s="600"/>
      <c r="CO49" s="600"/>
      <c r="CP49" s="600"/>
      <c r="CQ49" s="601"/>
      <c r="CR49" s="602">
        <v>1861367</v>
      </c>
      <c r="CS49" s="603"/>
      <c r="CT49" s="603"/>
      <c r="CU49" s="603"/>
      <c r="CV49" s="603"/>
      <c r="CW49" s="603"/>
      <c r="CX49" s="603"/>
      <c r="CY49" s="604"/>
      <c r="CZ49" s="605">
        <v>100</v>
      </c>
      <c r="DA49" s="606"/>
      <c r="DB49" s="606"/>
      <c r="DC49" s="607"/>
      <c r="DD49" s="608">
        <v>1213634</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row r="51" spans="82:133" hidden="1"/>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election activeCell="AP80" sqref="AP80:AT80"/>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336</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6" t="s">
        <v>337</v>
      </c>
      <c r="DK2" s="1137"/>
      <c r="DL2" s="1137"/>
      <c r="DM2" s="1137"/>
      <c r="DN2" s="1137"/>
      <c r="DO2" s="1138"/>
      <c r="DP2" s="200"/>
      <c r="DQ2" s="1136" t="s">
        <v>338</v>
      </c>
      <c r="DR2" s="1137"/>
      <c r="DS2" s="1137"/>
      <c r="DT2" s="1137"/>
      <c r="DU2" s="1137"/>
      <c r="DV2" s="1137"/>
      <c r="DW2" s="1137"/>
      <c r="DX2" s="1137"/>
      <c r="DY2" s="1137"/>
      <c r="DZ2" s="1138"/>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1089" t="s">
        <v>339</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340</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1021" t="s">
        <v>341</v>
      </c>
      <c r="B5" s="1022"/>
      <c r="C5" s="1022"/>
      <c r="D5" s="1022"/>
      <c r="E5" s="1022"/>
      <c r="F5" s="1022"/>
      <c r="G5" s="1022"/>
      <c r="H5" s="1022"/>
      <c r="I5" s="1022"/>
      <c r="J5" s="1022"/>
      <c r="K5" s="1022"/>
      <c r="L5" s="1022"/>
      <c r="M5" s="1022"/>
      <c r="N5" s="1022"/>
      <c r="O5" s="1022"/>
      <c r="P5" s="1023"/>
      <c r="Q5" s="1027" t="s">
        <v>342</v>
      </c>
      <c r="R5" s="1028"/>
      <c r="S5" s="1028"/>
      <c r="T5" s="1028"/>
      <c r="U5" s="1029"/>
      <c r="V5" s="1027" t="s">
        <v>343</v>
      </c>
      <c r="W5" s="1028"/>
      <c r="X5" s="1028"/>
      <c r="Y5" s="1028"/>
      <c r="Z5" s="1029"/>
      <c r="AA5" s="1027" t="s">
        <v>344</v>
      </c>
      <c r="AB5" s="1028"/>
      <c r="AC5" s="1028"/>
      <c r="AD5" s="1028"/>
      <c r="AE5" s="1028"/>
      <c r="AF5" s="1139" t="s">
        <v>345</v>
      </c>
      <c r="AG5" s="1028"/>
      <c r="AH5" s="1028"/>
      <c r="AI5" s="1028"/>
      <c r="AJ5" s="1043"/>
      <c r="AK5" s="1028" t="s">
        <v>346</v>
      </c>
      <c r="AL5" s="1028"/>
      <c r="AM5" s="1028"/>
      <c r="AN5" s="1028"/>
      <c r="AO5" s="1029"/>
      <c r="AP5" s="1027" t="s">
        <v>347</v>
      </c>
      <c r="AQ5" s="1028"/>
      <c r="AR5" s="1028"/>
      <c r="AS5" s="1028"/>
      <c r="AT5" s="1029"/>
      <c r="AU5" s="1027" t="s">
        <v>348</v>
      </c>
      <c r="AV5" s="1028"/>
      <c r="AW5" s="1028"/>
      <c r="AX5" s="1028"/>
      <c r="AY5" s="1043"/>
      <c r="AZ5" s="207"/>
      <c r="BA5" s="207"/>
      <c r="BB5" s="207"/>
      <c r="BC5" s="207"/>
      <c r="BD5" s="207"/>
      <c r="BE5" s="208"/>
      <c r="BF5" s="208"/>
      <c r="BG5" s="208"/>
      <c r="BH5" s="208"/>
      <c r="BI5" s="208"/>
      <c r="BJ5" s="208"/>
      <c r="BK5" s="208"/>
      <c r="BL5" s="208"/>
      <c r="BM5" s="208"/>
      <c r="BN5" s="208"/>
      <c r="BO5" s="208"/>
      <c r="BP5" s="208"/>
      <c r="BQ5" s="1021" t="s">
        <v>349</v>
      </c>
      <c r="BR5" s="1022"/>
      <c r="BS5" s="1022"/>
      <c r="BT5" s="1022"/>
      <c r="BU5" s="1022"/>
      <c r="BV5" s="1022"/>
      <c r="BW5" s="1022"/>
      <c r="BX5" s="1022"/>
      <c r="BY5" s="1022"/>
      <c r="BZ5" s="1022"/>
      <c r="CA5" s="1022"/>
      <c r="CB5" s="1022"/>
      <c r="CC5" s="1022"/>
      <c r="CD5" s="1022"/>
      <c r="CE5" s="1022"/>
      <c r="CF5" s="1022"/>
      <c r="CG5" s="1023"/>
      <c r="CH5" s="1027" t="s">
        <v>350</v>
      </c>
      <c r="CI5" s="1028"/>
      <c r="CJ5" s="1028"/>
      <c r="CK5" s="1028"/>
      <c r="CL5" s="1029"/>
      <c r="CM5" s="1027" t="s">
        <v>351</v>
      </c>
      <c r="CN5" s="1028"/>
      <c r="CO5" s="1028"/>
      <c r="CP5" s="1028"/>
      <c r="CQ5" s="1029"/>
      <c r="CR5" s="1027" t="s">
        <v>352</v>
      </c>
      <c r="CS5" s="1028"/>
      <c r="CT5" s="1028"/>
      <c r="CU5" s="1028"/>
      <c r="CV5" s="1029"/>
      <c r="CW5" s="1027" t="s">
        <v>353</v>
      </c>
      <c r="CX5" s="1028"/>
      <c r="CY5" s="1028"/>
      <c r="CZ5" s="1028"/>
      <c r="DA5" s="1029"/>
      <c r="DB5" s="1027" t="s">
        <v>354</v>
      </c>
      <c r="DC5" s="1028"/>
      <c r="DD5" s="1028"/>
      <c r="DE5" s="1028"/>
      <c r="DF5" s="1029"/>
      <c r="DG5" s="1124" t="s">
        <v>355</v>
      </c>
      <c r="DH5" s="1125"/>
      <c r="DI5" s="1125"/>
      <c r="DJ5" s="1125"/>
      <c r="DK5" s="1126"/>
      <c r="DL5" s="1124" t="s">
        <v>356</v>
      </c>
      <c r="DM5" s="1125"/>
      <c r="DN5" s="1125"/>
      <c r="DO5" s="1125"/>
      <c r="DP5" s="1126"/>
      <c r="DQ5" s="1027" t="s">
        <v>357</v>
      </c>
      <c r="DR5" s="1028"/>
      <c r="DS5" s="1028"/>
      <c r="DT5" s="1028"/>
      <c r="DU5" s="1029"/>
      <c r="DV5" s="1027" t="s">
        <v>348</v>
      </c>
      <c r="DW5" s="1028"/>
      <c r="DX5" s="1028"/>
      <c r="DY5" s="1028"/>
      <c r="DZ5" s="1043"/>
      <c r="EA5" s="205"/>
    </row>
    <row r="6" spans="1:131" s="206" customFormat="1" ht="26.25" customHeight="1" thickBot="1">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0"/>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7"/>
      <c r="DH6" s="1128"/>
      <c r="DI6" s="1128"/>
      <c r="DJ6" s="1128"/>
      <c r="DK6" s="1129"/>
      <c r="DL6" s="1127"/>
      <c r="DM6" s="1128"/>
      <c r="DN6" s="1128"/>
      <c r="DO6" s="1128"/>
      <c r="DP6" s="1129"/>
      <c r="DQ6" s="1030"/>
      <c r="DR6" s="1031"/>
      <c r="DS6" s="1031"/>
      <c r="DT6" s="1031"/>
      <c r="DU6" s="1032"/>
      <c r="DV6" s="1030"/>
      <c r="DW6" s="1031"/>
      <c r="DX6" s="1031"/>
      <c r="DY6" s="1031"/>
      <c r="DZ6" s="1044"/>
      <c r="EA6" s="205"/>
    </row>
    <row r="7" spans="1:131" s="206" customFormat="1" ht="26.25" customHeight="1" thickTop="1">
      <c r="A7" s="209">
        <v>1</v>
      </c>
      <c r="B7" s="1076" t="s">
        <v>358</v>
      </c>
      <c r="C7" s="1077"/>
      <c r="D7" s="1077"/>
      <c r="E7" s="1077"/>
      <c r="F7" s="1077"/>
      <c r="G7" s="1077"/>
      <c r="H7" s="1077"/>
      <c r="I7" s="1077"/>
      <c r="J7" s="1077"/>
      <c r="K7" s="1077"/>
      <c r="L7" s="1077"/>
      <c r="M7" s="1077"/>
      <c r="N7" s="1077"/>
      <c r="O7" s="1077"/>
      <c r="P7" s="1078"/>
      <c r="Q7" s="1130"/>
      <c r="R7" s="1131"/>
      <c r="S7" s="1131"/>
      <c r="T7" s="1131"/>
      <c r="U7" s="1131"/>
      <c r="V7" s="1131"/>
      <c r="W7" s="1131"/>
      <c r="X7" s="1131"/>
      <c r="Y7" s="1131"/>
      <c r="Z7" s="1131"/>
      <c r="AA7" s="1131"/>
      <c r="AB7" s="1131"/>
      <c r="AC7" s="1131"/>
      <c r="AD7" s="1131"/>
      <c r="AE7" s="1132"/>
      <c r="AF7" s="1133">
        <v>90</v>
      </c>
      <c r="AG7" s="1134"/>
      <c r="AH7" s="1134"/>
      <c r="AI7" s="1134"/>
      <c r="AJ7" s="1135"/>
      <c r="AK7" s="1117"/>
      <c r="AL7" s="1118"/>
      <c r="AM7" s="1118"/>
      <c r="AN7" s="1118"/>
      <c r="AO7" s="1118"/>
      <c r="AP7" s="1118"/>
      <c r="AQ7" s="1118"/>
      <c r="AR7" s="1118"/>
      <c r="AS7" s="1118"/>
      <c r="AT7" s="1118"/>
      <c r="AU7" s="1119"/>
      <c r="AV7" s="1119"/>
      <c r="AW7" s="1119"/>
      <c r="AX7" s="1119"/>
      <c r="AY7" s="1120"/>
      <c r="AZ7" s="203"/>
      <c r="BA7" s="203"/>
      <c r="BB7" s="203"/>
      <c r="BC7" s="203"/>
      <c r="BD7" s="203"/>
      <c r="BE7" s="204"/>
      <c r="BF7" s="204"/>
      <c r="BG7" s="204"/>
      <c r="BH7" s="204"/>
      <c r="BI7" s="204"/>
      <c r="BJ7" s="204"/>
      <c r="BK7" s="204"/>
      <c r="BL7" s="204"/>
      <c r="BM7" s="204"/>
      <c r="BN7" s="204"/>
      <c r="BO7" s="204"/>
      <c r="BP7" s="204"/>
      <c r="BQ7" s="210">
        <v>1</v>
      </c>
      <c r="BR7" s="211"/>
      <c r="BS7" s="1121"/>
      <c r="BT7" s="1122"/>
      <c r="BU7" s="1122"/>
      <c r="BV7" s="1122"/>
      <c r="BW7" s="1122"/>
      <c r="BX7" s="1122"/>
      <c r="BY7" s="1122"/>
      <c r="BZ7" s="1122"/>
      <c r="CA7" s="1122"/>
      <c r="CB7" s="1122"/>
      <c r="CC7" s="1122"/>
      <c r="CD7" s="1122"/>
      <c r="CE7" s="1122"/>
      <c r="CF7" s="1122"/>
      <c r="CG7" s="1123"/>
      <c r="CH7" s="1114"/>
      <c r="CI7" s="1115"/>
      <c r="CJ7" s="1115"/>
      <c r="CK7" s="1115"/>
      <c r="CL7" s="1116"/>
      <c r="CM7" s="1114"/>
      <c r="CN7" s="1115"/>
      <c r="CO7" s="1115"/>
      <c r="CP7" s="1115"/>
      <c r="CQ7" s="1116"/>
      <c r="CR7" s="1114"/>
      <c r="CS7" s="1115"/>
      <c r="CT7" s="1115"/>
      <c r="CU7" s="1115"/>
      <c r="CV7" s="1116"/>
      <c r="CW7" s="1114"/>
      <c r="CX7" s="1115"/>
      <c r="CY7" s="1115"/>
      <c r="CZ7" s="1115"/>
      <c r="DA7" s="1116"/>
      <c r="DB7" s="1114"/>
      <c r="DC7" s="1115"/>
      <c r="DD7" s="1115"/>
      <c r="DE7" s="1115"/>
      <c r="DF7" s="1116"/>
      <c r="DG7" s="1114"/>
      <c r="DH7" s="1115"/>
      <c r="DI7" s="1115"/>
      <c r="DJ7" s="1115"/>
      <c r="DK7" s="1116"/>
      <c r="DL7" s="1114"/>
      <c r="DM7" s="1115"/>
      <c r="DN7" s="1115"/>
      <c r="DO7" s="1115"/>
      <c r="DP7" s="1116"/>
      <c r="DQ7" s="1114"/>
      <c r="DR7" s="1115"/>
      <c r="DS7" s="1115"/>
      <c r="DT7" s="1115"/>
      <c r="DU7" s="1116"/>
      <c r="DV7" s="1141"/>
      <c r="DW7" s="1142"/>
      <c r="DX7" s="1142"/>
      <c r="DY7" s="1142"/>
      <c r="DZ7" s="1143"/>
      <c r="EA7" s="205"/>
    </row>
    <row r="8" spans="1:131" s="206" customFormat="1" ht="26.25" customHeight="1">
      <c r="A8" s="212">
        <v>2</v>
      </c>
      <c r="B8" s="1063" t="s">
        <v>359</v>
      </c>
      <c r="C8" s="1064"/>
      <c r="D8" s="1064"/>
      <c r="E8" s="1064"/>
      <c r="F8" s="1064"/>
      <c r="G8" s="1064"/>
      <c r="H8" s="1064"/>
      <c r="I8" s="1064"/>
      <c r="J8" s="1064"/>
      <c r="K8" s="1064"/>
      <c r="L8" s="1064"/>
      <c r="M8" s="1064"/>
      <c r="N8" s="1064"/>
      <c r="O8" s="1064"/>
      <c r="P8" s="1065"/>
      <c r="Q8" s="1069"/>
      <c r="R8" s="1070"/>
      <c r="S8" s="1070"/>
      <c r="T8" s="1070"/>
      <c r="U8" s="1070"/>
      <c r="V8" s="1070"/>
      <c r="W8" s="1070"/>
      <c r="X8" s="1070"/>
      <c r="Y8" s="1070"/>
      <c r="Z8" s="1070"/>
      <c r="AA8" s="1070"/>
      <c r="AB8" s="1070"/>
      <c r="AC8" s="1070"/>
      <c r="AD8" s="1070"/>
      <c r="AE8" s="1071"/>
      <c r="AF8" s="1045" t="s">
        <v>108</v>
      </c>
      <c r="AG8" s="1046"/>
      <c r="AH8" s="1046"/>
      <c r="AI8" s="1046"/>
      <c r="AJ8" s="1047"/>
      <c r="AK8" s="1112"/>
      <c r="AL8" s="1113"/>
      <c r="AM8" s="1113"/>
      <c r="AN8" s="1113"/>
      <c r="AO8" s="1113"/>
      <c r="AP8" s="1113"/>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c r="BT8" s="1041"/>
      <c r="BU8" s="1041"/>
      <c r="BV8" s="1041"/>
      <c r="BW8" s="1041"/>
      <c r="BX8" s="1041"/>
      <c r="BY8" s="1041"/>
      <c r="BZ8" s="1041"/>
      <c r="CA8" s="1041"/>
      <c r="CB8" s="1041"/>
      <c r="CC8" s="1041"/>
      <c r="CD8" s="1041"/>
      <c r="CE8" s="1041"/>
      <c r="CF8" s="1041"/>
      <c r="CG8" s="1042"/>
      <c r="CH8" s="1015"/>
      <c r="CI8" s="1016"/>
      <c r="CJ8" s="1016"/>
      <c r="CK8" s="1016"/>
      <c r="CL8" s="1017"/>
      <c r="CM8" s="1015"/>
      <c r="CN8" s="1016"/>
      <c r="CO8" s="1016"/>
      <c r="CP8" s="1016"/>
      <c r="CQ8" s="1017"/>
      <c r="CR8" s="1015"/>
      <c r="CS8" s="1016"/>
      <c r="CT8" s="1016"/>
      <c r="CU8" s="1016"/>
      <c r="CV8" s="1017"/>
      <c r="CW8" s="1015"/>
      <c r="CX8" s="1016"/>
      <c r="CY8" s="1016"/>
      <c r="CZ8" s="1016"/>
      <c r="DA8" s="1017"/>
      <c r="DB8" s="1015"/>
      <c r="DC8" s="1016"/>
      <c r="DD8" s="1016"/>
      <c r="DE8" s="1016"/>
      <c r="DF8" s="1017"/>
      <c r="DG8" s="1015"/>
      <c r="DH8" s="1016"/>
      <c r="DI8" s="1016"/>
      <c r="DJ8" s="1016"/>
      <c r="DK8" s="1017"/>
      <c r="DL8" s="1015"/>
      <c r="DM8" s="1016"/>
      <c r="DN8" s="1016"/>
      <c r="DO8" s="1016"/>
      <c r="DP8" s="1017"/>
      <c r="DQ8" s="1015"/>
      <c r="DR8" s="1016"/>
      <c r="DS8" s="1016"/>
      <c r="DT8" s="1016"/>
      <c r="DU8" s="1017"/>
      <c r="DV8" s="1018"/>
      <c r="DW8" s="1019"/>
      <c r="DX8" s="1019"/>
      <c r="DY8" s="1019"/>
      <c r="DZ8" s="1020"/>
      <c r="EA8" s="205"/>
    </row>
    <row r="9" spans="1:131" s="206" customFormat="1" ht="26.25" customHeight="1">
      <c r="A9" s="212">
        <v>3</v>
      </c>
      <c r="B9" s="1063"/>
      <c r="C9" s="1064"/>
      <c r="D9" s="1064"/>
      <c r="E9" s="1064"/>
      <c r="F9" s="1064"/>
      <c r="G9" s="1064"/>
      <c r="H9" s="1064"/>
      <c r="I9" s="1064"/>
      <c r="J9" s="1064"/>
      <c r="K9" s="1064"/>
      <c r="L9" s="1064"/>
      <c r="M9" s="1064"/>
      <c r="N9" s="1064"/>
      <c r="O9" s="1064"/>
      <c r="P9" s="1065"/>
      <c r="Q9" s="1069"/>
      <c r="R9" s="1070"/>
      <c r="S9" s="1070"/>
      <c r="T9" s="1070"/>
      <c r="U9" s="1070"/>
      <c r="V9" s="1070"/>
      <c r="W9" s="1070"/>
      <c r="X9" s="1070"/>
      <c r="Y9" s="1070"/>
      <c r="Z9" s="1070"/>
      <c r="AA9" s="1070"/>
      <c r="AB9" s="1070"/>
      <c r="AC9" s="1070"/>
      <c r="AD9" s="1070"/>
      <c r="AE9" s="1071"/>
      <c r="AF9" s="1045"/>
      <c r="AG9" s="1046"/>
      <c r="AH9" s="1046"/>
      <c r="AI9" s="1046"/>
      <c r="AJ9" s="1047"/>
      <c r="AK9" s="1112"/>
      <c r="AL9" s="1113"/>
      <c r="AM9" s="1113"/>
      <c r="AN9" s="1113"/>
      <c r="AO9" s="1113"/>
      <c r="AP9" s="1113"/>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c r="BT9" s="1041"/>
      <c r="BU9" s="1041"/>
      <c r="BV9" s="1041"/>
      <c r="BW9" s="1041"/>
      <c r="BX9" s="1041"/>
      <c r="BY9" s="1041"/>
      <c r="BZ9" s="1041"/>
      <c r="CA9" s="1041"/>
      <c r="CB9" s="1041"/>
      <c r="CC9" s="1041"/>
      <c r="CD9" s="1041"/>
      <c r="CE9" s="1041"/>
      <c r="CF9" s="1041"/>
      <c r="CG9" s="1042"/>
      <c r="CH9" s="1015"/>
      <c r="CI9" s="1016"/>
      <c r="CJ9" s="1016"/>
      <c r="CK9" s="1016"/>
      <c r="CL9" s="1017"/>
      <c r="CM9" s="1015"/>
      <c r="CN9" s="1016"/>
      <c r="CO9" s="1016"/>
      <c r="CP9" s="1016"/>
      <c r="CQ9" s="1017"/>
      <c r="CR9" s="1015"/>
      <c r="CS9" s="1016"/>
      <c r="CT9" s="1016"/>
      <c r="CU9" s="1016"/>
      <c r="CV9" s="1017"/>
      <c r="CW9" s="1015"/>
      <c r="CX9" s="1016"/>
      <c r="CY9" s="1016"/>
      <c r="CZ9" s="1016"/>
      <c r="DA9" s="1017"/>
      <c r="DB9" s="1015"/>
      <c r="DC9" s="1016"/>
      <c r="DD9" s="1016"/>
      <c r="DE9" s="1016"/>
      <c r="DF9" s="1017"/>
      <c r="DG9" s="1015"/>
      <c r="DH9" s="1016"/>
      <c r="DI9" s="1016"/>
      <c r="DJ9" s="1016"/>
      <c r="DK9" s="1017"/>
      <c r="DL9" s="1015"/>
      <c r="DM9" s="1016"/>
      <c r="DN9" s="1016"/>
      <c r="DO9" s="1016"/>
      <c r="DP9" s="1017"/>
      <c r="DQ9" s="1015"/>
      <c r="DR9" s="1016"/>
      <c r="DS9" s="1016"/>
      <c r="DT9" s="1016"/>
      <c r="DU9" s="1017"/>
      <c r="DV9" s="1018"/>
      <c r="DW9" s="1019"/>
      <c r="DX9" s="1019"/>
      <c r="DY9" s="1019"/>
      <c r="DZ9" s="1020"/>
      <c r="EA9" s="205"/>
    </row>
    <row r="10" spans="1:131" s="206" customFormat="1" ht="26.25" customHeight="1">
      <c r="A10" s="212">
        <v>4</v>
      </c>
      <c r="B10" s="1063"/>
      <c r="C10" s="1064"/>
      <c r="D10" s="1064"/>
      <c r="E10" s="1064"/>
      <c r="F10" s="1064"/>
      <c r="G10" s="1064"/>
      <c r="H10" s="1064"/>
      <c r="I10" s="1064"/>
      <c r="J10" s="1064"/>
      <c r="K10" s="1064"/>
      <c r="L10" s="1064"/>
      <c r="M10" s="1064"/>
      <c r="N10" s="1064"/>
      <c r="O10" s="1064"/>
      <c r="P10" s="1065"/>
      <c r="Q10" s="1069"/>
      <c r="R10" s="1070"/>
      <c r="S10" s="1070"/>
      <c r="T10" s="1070"/>
      <c r="U10" s="1070"/>
      <c r="V10" s="1070"/>
      <c r="W10" s="1070"/>
      <c r="X10" s="1070"/>
      <c r="Y10" s="1070"/>
      <c r="Z10" s="1070"/>
      <c r="AA10" s="1070"/>
      <c r="AB10" s="1070"/>
      <c r="AC10" s="1070"/>
      <c r="AD10" s="1070"/>
      <c r="AE10" s="1071"/>
      <c r="AF10" s="1045"/>
      <c r="AG10" s="1046"/>
      <c r="AH10" s="1046"/>
      <c r="AI10" s="1046"/>
      <c r="AJ10" s="1047"/>
      <c r="AK10" s="1112"/>
      <c r="AL10" s="1113"/>
      <c r="AM10" s="1113"/>
      <c r="AN10" s="1113"/>
      <c r="AO10" s="1113"/>
      <c r="AP10" s="1113"/>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c r="BT10" s="1041"/>
      <c r="BU10" s="1041"/>
      <c r="BV10" s="1041"/>
      <c r="BW10" s="1041"/>
      <c r="BX10" s="1041"/>
      <c r="BY10" s="1041"/>
      <c r="BZ10" s="1041"/>
      <c r="CA10" s="1041"/>
      <c r="CB10" s="1041"/>
      <c r="CC10" s="1041"/>
      <c r="CD10" s="1041"/>
      <c r="CE10" s="1041"/>
      <c r="CF10" s="1041"/>
      <c r="CG10" s="1042"/>
      <c r="CH10" s="1015"/>
      <c r="CI10" s="1016"/>
      <c r="CJ10" s="1016"/>
      <c r="CK10" s="1016"/>
      <c r="CL10" s="1017"/>
      <c r="CM10" s="1015"/>
      <c r="CN10" s="1016"/>
      <c r="CO10" s="1016"/>
      <c r="CP10" s="1016"/>
      <c r="CQ10" s="1017"/>
      <c r="CR10" s="1015"/>
      <c r="CS10" s="1016"/>
      <c r="CT10" s="1016"/>
      <c r="CU10" s="1016"/>
      <c r="CV10" s="1017"/>
      <c r="CW10" s="1015"/>
      <c r="CX10" s="1016"/>
      <c r="CY10" s="1016"/>
      <c r="CZ10" s="1016"/>
      <c r="DA10" s="1017"/>
      <c r="DB10" s="1015"/>
      <c r="DC10" s="1016"/>
      <c r="DD10" s="1016"/>
      <c r="DE10" s="1016"/>
      <c r="DF10" s="1017"/>
      <c r="DG10" s="1015"/>
      <c r="DH10" s="1016"/>
      <c r="DI10" s="1016"/>
      <c r="DJ10" s="1016"/>
      <c r="DK10" s="1017"/>
      <c r="DL10" s="1015"/>
      <c r="DM10" s="1016"/>
      <c r="DN10" s="1016"/>
      <c r="DO10" s="1016"/>
      <c r="DP10" s="1017"/>
      <c r="DQ10" s="1015"/>
      <c r="DR10" s="1016"/>
      <c r="DS10" s="1016"/>
      <c r="DT10" s="1016"/>
      <c r="DU10" s="1017"/>
      <c r="DV10" s="1018"/>
      <c r="DW10" s="1019"/>
      <c r="DX10" s="1019"/>
      <c r="DY10" s="1019"/>
      <c r="DZ10" s="1020"/>
      <c r="EA10" s="205"/>
    </row>
    <row r="11" spans="1:131" s="206" customFormat="1" ht="26.25" customHeight="1">
      <c r="A11" s="212">
        <v>5</v>
      </c>
      <c r="B11" s="1063"/>
      <c r="C11" s="1064"/>
      <c r="D11" s="1064"/>
      <c r="E11" s="1064"/>
      <c r="F11" s="1064"/>
      <c r="G11" s="1064"/>
      <c r="H11" s="1064"/>
      <c r="I11" s="1064"/>
      <c r="J11" s="1064"/>
      <c r="K11" s="1064"/>
      <c r="L11" s="1064"/>
      <c r="M11" s="1064"/>
      <c r="N11" s="1064"/>
      <c r="O11" s="1064"/>
      <c r="P11" s="1065"/>
      <c r="Q11" s="1069"/>
      <c r="R11" s="1070"/>
      <c r="S11" s="1070"/>
      <c r="T11" s="1070"/>
      <c r="U11" s="1070"/>
      <c r="V11" s="1070"/>
      <c r="W11" s="1070"/>
      <c r="X11" s="1070"/>
      <c r="Y11" s="1070"/>
      <c r="Z11" s="1070"/>
      <c r="AA11" s="1070"/>
      <c r="AB11" s="1070"/>
      <c r="AC11" s="1070"/>
      <c r="AD11" s="1070"/>
      <c r="AE11" s="1071"/>
      <c r="AF11" s="1045"/>
      <c r="AG11" s="1046"/>
      <c r="AH11" s="1046"/>
      <c r="AI11" s="1046"/>
      <c r="AJ11" s="1047"/>
      <c r="AK11" s="1112"/>
      <c r="AL11" s="1113"/>
      <c r="AM11" s="1113"/>
      <c r="AN11" s="1113"/>
      <c r="AO11" s="1113"/>
      <c r="AP11" s="1113"/>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c r="BT11" s="1041"/>
      <c r="BU11" s="1041"/>
      <c r="BV11" s="1041"/>
      <c r="BW11" s="1041"/>
      <c r="BX11" s="1041"/>
      <c r="BY11" s="1041"/>
      <c r="BZ11" s="1041"/>
      <c r="CA11" s="1041"/>
      <c r="CB11" s="1041"/>
      <c r="CC11" s="1041"/>
      <c r="CD11" s="1041"/>
      <c r="CE11" s="1041"/>
      <c r="CF11" s="1041"/>
      <c r="CG11" s="1042"/>
      <c r="CH11" s="1015"/>
      <c r="CI11" s="1016"/>
      <c r="CJ11" s="1016"/>
      <c r="CK11" s="1016"/>
      <c r="CL11" s="1017"/>
      <c r="CM11" s="1015"/>
      <c r="CN11" s="1016"/>
      <c r="CO11" s="1016"/>
      <c r="CP11" s="1016"/>
      <c r="CQ11" s="1017"/>
      <c r="CR11" s="1015"/>
      <c r="CS11" s="1016"/>
      <c r="CT11" s="1016"/>
      <c r="CU11" s="1016"/>
      <c r="CV11" s="1017"/>
      <c r="CW11" s="1015"/>
      <c r="CX11" s="1016"/>
      <c r="CY11" s="1016"/>
      <c r="CZ11" s="1016"/>
      <c r="DA11" s="1017"/>
      <c r="DB11" s="1015"/>
      <c r="DC11" s="1016"/>
      <c r="DD11" s="1016"/>
      <c r="DE11" s="1016"/>
      <c r="DF11" s="1017"/>
      <c r="DG11" s="1015"/>
      <c r="DH11" s="1016"/>
      <c r="DI11" s="1016"/>
      <c r="DJ11" s="1016"/>
      <c r="DK11" s="1017"/>
      <c r="DL11" s="1015"/>
      <c r="DM11" s="1016"/>
      <c r="DN11" s="1016"/>
      <c r="DO11" s="1016"/>
      <c r="DP11" s="1017"/>
      <c r="DQ11" s="1015"/>
      <c r="DR11" s="1016"/>
      <c r="DS11" s="1016"/>
      <c r="DT11" s="1016"/>
      <c r="DU11" s="1017"/>
      <c r="DV11" s="1018"/>
      <c r="DW11" s="1019"/>
      <c r="DX11" s="1019"/>
      <c r="DY11" s="1019"/>
      <c r="DZ11" s="1020"/>
      <c r="EA11" s="205"/>
    </row>
    <row r="12" spans="1:131" s="206" customFormat="1" ht="26.25" customHeight="1">
      <c r="A12" s="212">
        <v>6</v>
      </c>
      <c r="B12" s="1063"/>
      <c r="C12" s="1064"/>
      <c r="D12" s="1064"/>
      <c r="E12" s="1064"/>
      <c r="F12" s="1064"/>
      <c r="G12" s="1064"/>
      <c r="H12" s="1064"/>
      <c r="I12" s="1064"/>
      <c r="J12" s="1064"/>
      <c r="K12" s="1064"/>
      <c r="L12" s="1064"/>
      <c r="M12" s="1064"/>
      <c r="N12" s="1064"/>
      <c r="O12" s="1064"/>
      <c r="P12" s="1065"/>
      <c r="Q12" s="1069"/>
      <c r="R12" s="1070"/>
      <c r="S12" s="1070"/>
      <c r="T12" s="1070"/>
      <c r="U12" s="1070"/>
      <c r="V12" s="1070"/>
      <c r="W12" s="1070"/>
      <c r="X12" s="1070"/>
      <c r="Y12" s="1070"/>
      <c r="Z12" s="1070"/>
      <c r="AA12" s="1070"/>
      <c r="AB12" s="1070"/>
      <c r="AC12" s="1070"/>
      <c r="AD12" s="1070"/>
      <c r="AE12" s="1071"/>
      <c r="AF12" s="1045"/>
      <c r="AG12" s="1046"/>
      <c r="AH12" s="1046"/>
      <c r="AI12" s="1046"/>
      <c r="AJ12" s="1047"/>
      <c r="AK12" s="1112"/>
      <c r="AL12" s="1113"/>
      <c r="AM12" s="1113"/>
      <c r="AN12" s="1113"/>
      <c r="AO12" s="1113"/>
      <c r="AP12" s="1113"/>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360</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c r="A23" s="215" t="s">
        <v>361</v>
      </c>
      <c r="B23" s="970" t="s">
        <v>362</v>
      </c>
      <c r="C23" s="971"/>
      <c r="D23" s="971"/>
      <c r="E23" s="971"/>
      <c r="F23" s="971"/>
      <c r="G23" s="971"/>
      <c r="H23" s="971"/>
      <c r="I23" s="971"/>
      <c r="J23" s="971"/>
      <c r="K23" s="971"/>
      <c r="L23" s="971"/>
      <c r="M23" s="971"/>
      <c r="N23" s="971"/>
      <c r="O23" s="971"/>
      <c r="P23" s="972"/>
      <c r="Q23" s="1094"/>
      <c r="R23" s="1095"/>
      <c r="S23" s="1095"/>
      <c r="T23" s="1095"/>
      <c r="U23" s="1095"/>
      <c r="V23" s="1095"/>
      <c r="W23" s="1095"/>
      <c r="X23" s="1095"/>
      <c r="Y23" s="1095"/>
      <c r="Z23" s="1095"/>
      <c r="AA23" s="1095"/>
      <c r="AB23" s="1095"/>
      <c r="AC23" s="1095"/>
      <c r="AD23" s="1095"/>
      <c r="AE23" s="1096"/>
      <c r="AF23" s="1097">
        <v>90</v>
      </c>
      <c r="AG23" s="1095"/>
      <c r="AH23" s="1095"/>
      <c r="AI23" s="1095"/>
      <c r="AJ23" s="1098"/>
      <c r="AK23" s="1099"/>
      <c r="AL23" s="1100"/>
      <c r="AM23" s="1100"/>
      <c r="AN23" s="1100"/>
      <c r="AO23" s="1100"/>
      <c r="AP23" s="1095"/>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c r="A24" s="1090" t="s">
        <v>363</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c r="A25" s="1089" t="s">
        <v>364</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c r="A26" s="1021" t="s">
        <v>341</v>
      </c>
      <c r="B26" s="1022"/>
      <c r="C26" s="1022"/>
      <c r="D26" s="1022"/>
      <c r="E26" s="1022"/>
      <c r="F26" s="1022"/>
      <c r="G26" s="1022"/>
      <c r="H26" s="1022"/>
      <c r="I26" s="1022"/>
      <c r="J26" s="1022"/>
      <c r="K26" s="1022"/>
      <c r="L26" s="1022"/>
      <c r="M26" s="1022"/>
      <c r="N26" s="1022"/>
      <c r="O26" s="1022"/>
      <c r="P26" s="1023"/>
      <c r="Q26" s="1027" t="s">
        <v>365</v>
      </c>
      <c r="R26" s="1028"/>
      <c r="S26" s="1028"/>
      <c r="T26" s="1028"/>
      <c r="U26" s="1029"/>
      <c r="V26" s="1027" t="s">
        <v>366</v>
      </c>
      <c r="W26" s="1028"/>
      <c r="X26" s="1028"/>
      <c r="Y26" s="1028"/>
      <c r="Z26" s="1029"/>
      <c r="AA26" s="1027" t="s">
        <v>367</v>
      </c>
      <c r="AB26" s="1028"/>
      <c r="AC26" s="1028"/>
      <c r="AD26" s="1028"/>
      <c r="AE26" s="1028"/>
      <c r="AF26" s="1085" t="s">
        <v>368</v>
      </c>
      <c r="AG26" s="1034"/>
      <c r="AH26" s="1034"/>
      <c r="AI26" s="1034"/>
      <c r="AJ26" s="1086"/>
      <c r="AK26" s="1028" t="s">
        <v>369</v>
      </c>
      <c r="AL26" s="1028"/>
      <c r="AM26" s="1028"/>
      <c r="AN26" s="1028"/>
      <c r="AO26" s="1029"/>
      <c r="AP26" s="1027" t="s">
        <v>370</v>
      </c>
      <c r="AQ26" s="1028"/>
      <c r="AR26" s="1028"/>
      <c r="AS26" s="1028"/>
      <c r="AT26" s="1029"/>
      <c r="AU26" s="1027" t="s">
        <v>371</v>
      </c>
      <c r="AV26" s="1028"/>
      <c r="AW26" s="1028"/>
      <c r="AX26" s="1028"/>
      <c r="AY26" s="1029"/>
      <c r="AZ26" s="1027" t="s">
        <v>372</v>
      </c>
      <c r="BA26" s="1028"/>
      <c r="BB26" s="1028"/>
      <c r="BC26" s="1028"/>
      <c r="BD26" s="1029"/>
      <c r="BE26" s="1027" t="s">
        <v>348</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c r="A28" s="217">
        <v>1</v>
      </c>
      <c r="B28" s="1076" t="s">
        <v>373</v>
      </c>
      <c r="C28" s="1077"/>
      <c r="D28" s="1077"/>
      <c r="E28" s="1077"/>
      <c r="F28" s="1077"/>
      <c r="G28" s="1077"/>
      <c r="H28" s="1077"/>
      <c r="I28" s="1077"/>
      <c r="J28" s="1077"/>
      <c r="K28" s="1077"/>
      <c r="L28" s="1077"/>
      <c r="M28" s="1077"/>
      <c r="N28" s="1077"/>
      <c r="O28" s="1077"/>
      <c r="P28" s="1078"/>
      <c r="Q28" s="1079"/>
      <c r="R28" s="1080"/>
      <c r="S28" s="1080"/>
      <c r="T28" s="1080"/>
      <c r="U28" s="1080"/>
      <c r="V28" s="1080"/>
      <c r="W28" s="1080"/>
      <c r="X28" s="1080"/>
      <c r="Y28" s="1080"/>
      <c r="Z28" s="1080"/>
      <c r="AA28" s="1080"/>
      <c r="AB28" s="1080"/>
      <c r="AC28" s="1080"/>
      <c r="AD28" s="1080"/>
      <c r="AE28" s="1081"/>
      <c r="AF28" s="1082">
        <v>12</v>
      </c>
      <c r="AG28" s="1080"/>
      <c r="AH28" s="1080"/>
      <c r="AI28" s="1080"/>
      <c r="AJ28" s="1083"/>
      <c r="AK28" s="1084"/>
      <c r="AL28" s="1072"/>
      <c r="AM28" s="1072"/>
      <c r="AN28" s="1072"/>
      <c r="AO28" s="1072"/>
      <c r="AP28" s="1072"/>
      <c r="AQ28" s="1072"/>
      <c r="AR28" s="1072"/>
      <c r="AS28" s="1072"/>
      <c r="AT28" s="1072"/>
      <c r="AU28" s="1072"/>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c r="A29" s="217">
        <v>2</v>
      </c>
      <c r="B29" s="1063" t="s">
        <v>374</v>
      </c>
      <c r="C29" s="1064"/>
      <c r="D29" s="1064"/>
      <c r="E29" s="1064"/>
      <c r="F29" s="1064"/>
      <c r="G29" s="1064"/>
      <c r="H29" s="1064"/>
      <c r="I29" s="1064"/>
      <c r="J29" s="1064"/>
      <c r="K29" s="1064"/>
      <c r="L29" s="1064"/>
      <c r="M29" s="1064"/>
      <c r="N29" s="1064"/>
      <c r="O29" s="1064"/>
      <c r="P29" s="1065"/>
      <c r="Q29" s="1069"/>
      <c r="R29" s="1070"/>
      <c r="S29" s="1070"/>
      <c r="T29" s="1070"/>
      <c r="U29" s="1070"/>
      <c r="V29" s="1070"/>
      <c r="W29" s="1070"/>
      <c r="X29" s="1070"/>
      <c r="Y29" s="1070"/>
      <c r="Z29" s="1070"/>
      <c r="AA29" s="1070"/>
      <c r="AB29" s="1070"/>
      <c r="AC29" s="1070"/>
      <c r="AD29" s="1070"/>
      <c r="AE29" s="1071"/>
      <c r="AF29" s="1045">
        <v>3</v>
      </c>
      <c r="AG29" s="1046"/>
      <c r="AH29" s="1046"/>
      <c r="AI29" s="1046"/>
      <c r="AJ29" s="1047"/>
      <c r="AK29" s="1006"/>
      <c r="AL29" s="997"/>
      <c r="AM29" s="997"/>
      <c r="AN29" s="997"/>
      <c r="AO29" s="997"/>
      <c r="AP29" s="997"/>
      <c r="AQ29" s="997"/>
      <c r="AR29" s="997"/>
      <c r="AS29" s="997"/>
      <c r="AT29" s="997"/>
      <c r="AU29" s="997"/>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c r="A30" s="217">
        <v>3</v>
      </c>
      <c r="B30" s="1063" t="s">
        <v>375</v>
      </c>
      <c r="C30" s="1064"/>
      <c r="D30" s="1064"/>
      <c r="E30" s="1064"/>
      <c r="F30" s="1064"/>
      <c r="G30" s="1064"/>
      <c r="H30" s="1064"/>
      <c r="I30" s="1064"/>
      <c r="J30" s="1064"/>
      <c r="K30" s="1064"/>
      <c r="L30" s="1064"/>
      <c r="M30" s="1064"/>
      <c r="N30" s="1064"/>
      <c r="O30" s="1064"/>
      <c r="P30" s="1065"/>
      <c r="Q30" s="1069"/>
      <c r="R30" s="1070"/>
      <c r="S30" s="1070"/>
      <c r="T30" s="1070"/>
      <c r="U30" s="1070"/>
      <c r="V30" s="1070"/>
      <c r="W30" s="1070"/>
      <c r="X30" s="1070"/>
      <c r="Y30" s="1070"/>
      <c r="Z30" s="1070"/>
      <c r="AA30" s="1070"/>
      <c r="AB30" s="1070"/>
      <c r="AC30" s="1070"/>
      <c r="AD30" s="1070"/>
      <c r="AE30" s="1071"/>
      <c r="AF30" s="1045" t="s">
        <v>376</v>
      </c>
      <c r="AG30" s="1046"/>
      <c r="AH30" s="1046"/>
      <c r="AI30" s="1046"/>
      <c r="AJ30" s="1047"/>
      <c r="AK30" s="1006"/>
      <c r="AL30" s="997"/>
      <c r="AM30" s="997"/>
      <c r="AN30" s="997"/>
      <c r="AO30" s="997"/>
      <c r="AP30" s="997"/>
      <c r="AQ30" s="997"/>
      <c r="AR30" s="997"/>
      <c r="AS30" s="997"/>
      <c r="AT30" s="997"/>
      <c r="AU30" s="997"/>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c r="A31" s="217">
        <v>4</v>
      </c>
      <c r="B31" s="1063" t="s">
        <v>377</v>
      </c>
      <c r="C31" s="1064"/>
      <c r="D31" s="1064"/>
      <c r="E31" s="1064"/>
      <c r="F31" s="1064"/>
      <c r="G31" s="1064"/>
      <c r="H31" s="1064"/>
      <c r="I31" s="1064"/>
      <c r="J31" s="1064"/>
      <c r="K31" s="1064"/>
      <c r="L31" s="1064"/>
      <c r="M31" s="1064"/>
      <c r="N31" s="1064"/>
      <c r="O31" s="1064"/>
      <c r="P31" s="1065"/>
      <c r="Q31" s="1069"/>
      <c r="R31" s="1070"/>
      <c r="S31" s="1070"/>
      <c r="T31" s="1070"/>
      <c r="U31" s="1070"/>
      <c r="V31" s="1070"/>
      <c r="W31" s="1070"/>
      <c r="X31" s="1070"/>
      <c r="Y31" s="1070"/>
      <c r="Z31" s="1070"/>
      <c r="AA31" s="1070"/>
      <c r="AB31" s="1070"/>
      <c r="AC31" s="1070"/>
      <c r="AD31" s="1070"/>
      <c r="AE31" s="1071"/>
      <c r="AF31" s="1045">
        <v>2</v>
      </c>
      <c r="AG31" s="1046"/>
      <c r="AH31" s="1046"/>
      <c r="AI31" s="1046"/>
      <c r="AJ31" s="1047"/>
      <c r="AK31" s="1006"/>
      <c r="AL31" s="997"/>
      <c r="AM31" s="997"/>
      <c r="AN31" s="997"/>
      <c r="AO31" s="997"/>
      <c r="AP31" s="997"/>
      <c r="AQ31" s="997"/>
      <c r="AR31" s="997"/>
      <c r="AS31" s="997"/>
      <c r="AT31" s="997"/>
      <c r="AU31" s="997"/>
      <c r="AV31" s="997"/>
      <c r="AW31" s="997"/>
      <c r="AX31" s="997"/>
      <c r="AY31" s="997"/>
      <c r="AZ31" s="1068"/>
      <c r="BA31" s="1068"/>
      <c r="BB31" s="1068"/>
      <c r="BC31" s="1068"/>
      <c r="BD31" s="1068"/>
      <c r="BE31" s="1058" t="s">
        <v>378</v>
      </c>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c r="A32" s="217">
        <v>5</v>
      </c>
      <c r="B32" s="1063" t="s">
        <v>379</v>
      </c>
      <c r="C32" s="1064"/>
      <c r="D32" s="1064"/>
      <c r="E32" s="1064"/>
      <c r="F32" s="1064"/>
      <c r="G32" s="1064"/>
      <c r="H32" s="1064"/>
      <c r="I32" s="1064"/>
      <c r="J32" s="1064"/>
      <c r="K32" s="1064"/>
      <c r="L32" s="1064"/>
      <c r="M32" s="1064"/>
      <c r="N32" s="1064"/>
      <c r="O32" s="1064"/>
      <c r="P32" s="1065"/>
      <c r="Q32" s="1069"/>
      <c r="R32" s="1070"/>
      <c r="S32" s="1070"/>
      <c r="T32" s="1070"/>
      <c r="U32" s="1070"/>
      <c r="V32" s="1070"/>
      <c r="W32" s="1070"/>
      <c r="X32" s="1070"/>
      <c r="Y32" s="1070"/>
      <c r="Z32" s="1070"/>
      <c r="AA32" s="1070"/>
      <c r="AB32" s="1070"/>
      <c r="AC32" s="1070"/>
      <c r="AD32" s="1070"/>
      <c r="AE32" s="1071"/>
      <c r="AF32" s="1045" t="s">
        <v>376</v>
      </c>
      <c r="AG32" s="1046"/>
      <c r="AH32" s="1046"/>
      <c r="AI32" s="1046"/>
      <c r="AJ32" s="1047"/>
      <c r="AK32" s="1006"/>
      <c r="AL32" s="997"/>
      <c r="AM32" s="997"/>
      <c r="AN32" s="997"/>
      <c r="AO32" s="997"/>
      <c r="AP32" s="997"/>
      <c r="AQ32" s="997"/>
      <c r="AR32" s="997"/>
      <c r="AS32" s="997"/>
      <c r="AT32" s="997"/>
      <c r="AU32" s="997"/>
      <c r="AV32" s="997"/>
      <c r="AW32" s="997"/>
      <c r="AX32" s="997"/>
      <c r="AY32" s="997"/>
      <c r="AZ32" s="1068"/>
      <c r="BA32" s="1068"/>
      <c r="BB32" s="1068"/>
      <c r="BC32" s="1068"/>
      <c r="BD32" s="1068"/>
      <c r="BE32" s="1058" t="s">
        <v>378</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c r="A33" s="217">
        <v>6</v>
      </c>
      <c r="B33" s="1063" t="s">
        <v>380</v>
      </c>
      <c r="C33" s="1064"/>
      <c r="D33" s="1064"/>
      <c r="E33" s="1064"/>
      <c r="F33" s="1064"/>
      <c r="G33" s="1064"/>
      <c r="H33" s="1064"/>
      <c r="I33" s="1064"/>
      <c r="J33" s="1064"/>
      <c r="K33" s="1064"/>
      <c r="L33" s="1064"/>
      <c r="M33" s="1064"/>
      <c r="N33" s="1064"/>
      <c r="O33" s="1064"/>
      <c r="P33" s="1065"/>
      <c r="Q33" s="1069"/>
      <c r="R33" s="1070"/>
      <c r="S33" s="1070"/>
      <c r="T33" s="1070"/>
      <c r="U33" s="1070"/>
      <c r="V33" s="1070"/>
      <c r="W33" s="1070"/>
      <c r="X33" s="1070"/>
      <c r="Y33" s="1070"/>
      <c r="Z33" s="1070"/>
      <c r="AA33" s="1070"/>
      <c r="AB33" s="1070"/>
      <c r="AC33" s="1070"/>
      <c r="AD33" s="1070"/>
      <c r="AE33" s="1071"/>
      <c r="AF33" s="1045" t="s">
        <v>376</v>
      </c>
      <c r="AG33" s="1046"/>
      <c r="AH33" s="1046"/>
      <c r="AI33" s="1046"/>
      <c r="AJ33" s="1047"/>
      <c r="AK33" s="1006"/>
      <c r="AL33" s="997"/>
      <c r="AM33" s="997"/>
      <c r="AN33" s="997"/>
      <c r="AO33" s="997"/>
      <c r="AP33" s="997"/>
      <c r="AQ33" s="997"/>
      <c r="AR33" s="997"/>
      <c r="AS33" s="997"/>
      <c r="AT33" s="997"/>
      <c r="AU33" s="997"/>
      <c r="AV33" s="997"/>
      <c r="AW33" s="997"/>
      <c r="AX33" s="997"/>
      <c r="AY33" s="997"/>
      <c r="AZ33" s="1068"/>
      <c r="BA33" s="1068"/>
      <c r="BB33" s="1068"/>
      <c r="BC33" s="1068"/>
      <c r="BD33" s="1068"/>
      <c r="BE33" s="1058" t="s">
        <v>378</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c r="A34" s="217">
        <v>7</v>
      </c>
      <c r="B34" s="1063" t="s">
        <v>381</v>
      </c>
      <c r="C34" s="1064"/>
      <c r="D34" s="1064"/>
      <c r="E34" s="1064"/>
      <c r="F34" s="1064"/>
      <c r="G34" s="1064"/>
      <c r="H34" s="1064"/>
      <c r="I34" s="1064"/>
      <c r="J34" s="1064"/>
      <c r="K34" s="1064"/>
      <c r="L34" s="1064"/>
      <c r="M34" s="1064"/>
      <c r="N34" s="1064"/>
      <c r="O34" s="1064"/>
      <c r="P34" s="1065"/>
      <c r="Q34" s="1069"/>
      <c r="R34" s="1070"/>
      <c r="S34" s="1070"/>
      <c r="T34" s="1070"/>
      <c r="U34" s="1070"/>
      <c r="V34" s="1070"/>
      <c r="W34" s="1070"/>
      <c r="X34" s="1070"/>
      <c r="Y34" s="1070"/>
      <c r="Z34" s="1070"/>
      <c r="AA34" s="1070"/>
      <c r="AB34" s="1070"/>
      <c r="AC34" s="1070"/>
      <c r="AD34" s="1070"/>
      <c r="AE34" s="1071"/>
      <c r="AF34" s="1045">
        <v>3</v>
      </c>
      <c r="AG34" s="1046"/>
      <c r="AH34" s="1046"/>
      <c r="AI34" s="1046"/>
      <c r="AJ34" s="1047"/>
      <c r="AK34" s="1006"/>
      <c r="AL34" s="997"/>
      <c r="AM34" s="997"/>
      <c r="AN34" s="997"/>
      <c r="AO34" s="997"/>
      <c r="AP34" s="997"/>
      <c r="AQ34" s="997"/>
      <c r="AR34" s="997"/>
      <c r="AS34" s="997"/>
      <c r="AT34" s="997"/>
      <c r="AU34" s="997"/>
      <c r="AV34" s="997"/>
      <c r="AW34" s="997"/>
      <c r="AX34" s="997"/>
      <c r="AY34" s="997"/>
      <c r="AZ34" s="1068"/>
      <c r="BA34" s="1068"/>
      <c r="BB34" s="1068"/>
      <c r="BC34" s="1068"/>
      <c r="BD34" s="1068"/>
      <c r="BE34" s="1058" t="s">
        <v>378</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c r="A35" s="217">
        <v>8</v>
      </c>
      <c r="B35" s="1063"/>
      <c r="C35" s="1064"/>
      <c r="D35" s="1064"/>
      <c r="E35" s="1064"/>
      <c r="F35" s="1064"/>
      <c r="G35" s="1064"/>
      <c r="H35" s="1064"/>
      <c r="I35" s="1064"/>
      <c r="J35" s="1064"/>
      <c r="K35" s="1064"/>
      <c r="L35" s="1064"/>
      <c r="M35" s="1064"/>
      <c r="N35" s="1064"/>
      <c r="O35" s="1064"/>
      <c r="P35" s="1065"/>
      <c r="Q35" s="1069"/>
      <c r="R35" s="1070"/>
      <c r="S35" s="1070"/>
      <c r="T35" s="1070"/>
      <c r="U35" s="1070"/>
      <c r="V35" s="1070"/>
      <c r="W35" s="1070"/>
      <c r="X35" s="1070"/>
      <c r="Y35" s="1070"/>
      <c r="Z35" s="1070"/>
      <c r="AA35" s="1070"/>
      <c r="AB35" s="1070"/>
      <c r="AC35" s="1070"/>
      <c r="AD35" s="1070"/>
      <c r="AE35" s="1071"/>
      <c r="AF35" s="1045"/>
      <c r="AG35" s="1046"/>
      <c r="AH35" s="1046"/>
      <c r="AI35" s="1046"/>
      <c r="AJ35" s="1047"/>
      <c r="AK35" s="1006"/>
      <c r="AL35" s="997"/>
      <c r="AM35" s="997"/>
      <c r="AN35" s="997"/>
      <c r="AO35" s="997"/>
      <c r="AP35" s="997"/>
      <c r="AQ35" s="997"/>
      <c r="AR35" s="997"/>
      <c r="AS35" s="997"/>
      <c r="AT35" s="997"/>
      <c r="AU35" s="997"/>
      <c r="AV35" s="997"/>
      <c r="AW35" s="997"/>
      <c r="AX35" s="997"/>
      <c r="AY35" s="997"/>
      <c r="AZ35" s="1068"/>
      <c r="BA35" s="1068"/>
      <c r="BB35" s="1068"/>
      <c r="BC35" s="1068"/>
      <c r="BD35" s="1068"/>
      <c r="BE35" s="1058"/>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c r="A36" s="217">
        <v>9</v>
      </c>
      <c r="B36" s="1063"/>
      <c r="C36" s="1064"/>
      <c r="D36" s="1064"/>
      <c r="E36" s="1064"/>
      <c r="F36" s="1064"/>
      <c r="G36" s="1064"/>
      <c r="H36" s="1064"/>
      <c r="I36" s="1064"/>
      <c r="J36" s="1064"/>
      <c r="K36" s="1064"/>
      <c r="L36" s="1064"/>
      <c r="M36" s="1064"/>
      <c r="N36" s="1064"/>
      <c r="O36" s="1064"/>
      <c r="P36" s="1065"/>
      <c r="Q36" s="1069"/>
      <c r="R36" s="1070"/>
      <c r="S36" s="1070"/>
      <c r="T36" s="1070"/>
      <c r="U36" s="1070"/>
      <c r="V36" s="1070"/>
      <c r="W36" s="1070"/>
      <c r="X36" s="1070"/>
      <c r="Y36" s="1070"/>
      <c r="Z36" s="1070"/>
      <c r="AA36" s="1070"/>
      <c r="AB36" s="1070"/>
      <c r="AC36" s="1070"/>
      <c r="AD36" s="1070"/>
      <c r="AE36" s="1071"/>
      <c r="AF36" s="1045"/>
      <c r="AG36" s="1046"/>
      <c r="AH36" s="1046"/>
      <c r="AI36" s="1046"/>
      <c r="AJ36" s="1047"/>
      <c r="AK36" s="1006"/>
      <c r="AL36" s="997"/>
      <c r="AM36" s="997"/>
      <c r="AN36" s="997"/>
      <c r="AO36" s="997"/>
      <c r="AP36" s="997"/>
      <c r="AQ36" s="997"/>
      <c r="AR36" s="997"/>
      <c r="AS36" s="997"/>
      <c r="AT36" s="997"/>
      <c r="AU36" s="997"/>
      <c r="AV36" s="997"/>
      <c r="AW36" s="997"/>
      <c r="AX36" s="997"/>
      <c r="AY36" s="997"/>
      <c r="AZ36" s="1068"/>
      <c r="BA36" s="1068"/>
      <c r="BB36" s="1068"/>
      <c r="BC36" s="1068"/>
      <c r="BD36" s="1068"/>
      <c r="BE36" s="1058"/>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c r="A37" s="217">
        <v>10</v>
      </c>
      <c r="B37" s="1063"/>
      <c r="C37" s="1064"/>
      <c r="D37" s="1064"/>
      <c r="E37" s="1064"/>
      <c r="F37" s="1064"/>
      <c r="G37" s="1064"/>
      <c r="H37" s="1064"/>
      <c r="I37" s="1064"/>
      <c r="J37" s="1064"/>
      <c r="K37" s="1064"/>
      <c r="L37" s="1064"/>
      <c r="M37" s="1064"/>
      <c r="N37" s="1064"/>
      <c r="O37" s="1064"/>
      <c r="P37" s="1065"/>
      <c r="Q37" s="1069"/>
      <c r="R37" s="1070"/>
      <c r="S37" s="1070"/>
      <c r="T37" s="1070"/>
      <c r="U37" s="1070"/>
      <c r="V37" s="1070"/>
      <c r="W37" s="1070"/>
      <c r="X37" s="1070"/>
      <c r="Y37" s="1070"/>
      <c r="Z37" s="1070"/>
      <c r="AA37" s="1070"/>
      <c r="AB37" s="1070"/>
      <c r="AC37" s="1070"/>
      <c r="AD37" s="1070"/>
      <c r="AE37" s="1071"/>
      <c r="AF37" s="1045"/>
      <c r="AG37" s="1046"/>
      <c r="AH37" s="1046"/>
      <c r="AI37" s="1046"/>
      <c r="AJ37" s="1047"/>
      <c r="AK37" s="1006"/>
      <c r="AL37" s="997"/>
      <c r="AM37" s="997"/>
      <c r="AN37" s="997"/>
      <c r="AO37" s="997"/>
      <c r="AP37" s="997"/>
      <c r="AQ37" s="997"/>
      <c r="AR37" s="997"/>
      <c r="AS37" s="997"/>
      <c r="AT37" s="997"/>
      <c r="AU37" s="997"/>
      <c r="AV37" s="997"/>
      <c r="AW37" s="997"/>
      <c r="AX37" s="997"/>
      <c r="AY37" s="997"/>
      <c r="AZ37" s="1068"/>
      <c r="BA37" s="1068"/>
      <c r="BB37" s="1068"/>
      <c r="BC37" s="1068"/>
      <c r="BD37" s="1068"/>
      <c r="BE37" s="1058"/>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382</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c r="A63" s="215" t="s">
        <v>361</v>
      </c>
      <c r="B63" s="970" t="s">
        <v>383</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20</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c r="A65" s="203" t="s">
        <v>384</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c r="A66" s="1021" t="s">
        <v>385</v>
      </c>
      <c r="B66" s="1022"/>
      <c r="C66" s="1022"/>
      <c r="D66" s="1022"/>
      <c r="E66" s="1022"/>
      <c r="F66" s="1022"/>
      <c r="G66" s="1022"/>
      <c r="H66" s="1022"/>
      <c r="I66" s="1022"/>
      <c r="J66" s="1022"/>
      <c r="K66" s="1022"/>
      <c r="L66" s="1022"/>
      <c r="M66" s="1022"/>
      <c r="N66" s="1022"/>
      <c r="O66" s="1022"/>
      <c r="P66" s="1023"/>
      <c r="Q66" s="1027" t="s">
        <v>365</v>
      </c>
      <c r="R66" s="1028"/>
      <c r="S66" s="1028"/>
      <c r="T66" s="1028"/>
      <c r="U66" s="1029"/>
      <c r="V66" s="1027" t="s">
        <v>366</v>
      </c>
      <c r="W66" s="1028"/>
      <c r="X66" s="1028"/>
      <c r="Y66" s="1028"/>
      <c r="Z66" s="1029"/>
      <c r="AA66" s="1027" t="s">
        <v>367</v>
      </c>
      <c r="AB66" s="1028"/>
      <c r="AC66" s="1028"/>
      <c r="AD66" s="1028"/>
      <c r="AE66" s="1029"/>
      <c r="AF66" s="1033" t="s">
        <v>368</v>
      </c>
      <c r="AG66" s="1034"/>
      <c r="AH66" s="1034"/>
      <c r="AI66" s="1034"/>
      <c r="AJ66" s="1035"/>
      <c r="AK66" s="1027" t="s">
        <v>369</v>
      </c>
      <c r="AL66" s="1022"/>
      <c r="AM66" s="1022"/>
      <c r="AN66" s="1022"/>
      <c r="AO66" s="1023"/>
      <c r="AP66" s="1027" t="s">
        <v>370</v>
      </c>
      <c r="AQ66" s="1028"/>
      <c r="AR66" s="1028"/>
      <c r="AS66" s="1028"/>
      <c r="AT66" s="1029"/>
      <c r="AU66" s="1027" t="s">
        <v>386</v>
      </c>
      <c r="AV66" s="1028"/>
      <c r="AW66" s="1028"/>
      <c r="AX66" s="1028"/>
      <c r="AY66" s="1029"/>
      <c r="AZ66" s="1027" t="s">
        <v>348</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c r="A68" s="209">
        <v>1</v>
      </c>
      <c r="B68" s="1011" t="s">
        <v>537</v>
      </c>
      <c r="C68" s="1012"/>
      <c r="D68" s="1012"/>
      <c r="E68" s="1012"/>
      <c r="F68" s="1012"/>
      <c r="G68" s="1012"/>
      <c r="H68" s="1012"/>
      <c r="I68" s="1012"/>
      <c r="J68" s="1012"/>
      <c r="K68" s="1012"/>
      <c r="L68" s="1012"/>
      <c r="M68" s="1012"/>
      <c r="N68" s="1012"/>
      <c r="O68" s="1012"/>
      <c r="P68" s="1013"/>
      <c r="Q68" s="1014">
        <f>SUM(Q69:U72)</f>
        <v>1289</v>
      </c>
      <c r="R68" s="1008"/>
      <c r="S68" s="1008"/>
      <c r="T68" s="1008"/>
      <c r="U68" s="1008"/>
      <c r="V68" s="1008">
        <f>SUM(V69:Z72)</f>
        <v>1263</v>
      </c>
      <c r="W68" s="1008"/>
      <c r="X68" s="1008"/>
      <c r="Y68" s="1008"/>
      <c r="Z68" s="1008"/>
      <c r="AA68" s="1008">
        <f>SUM(AA69:AE72)</f>
        <v>26</v>
      </c>
      <c r="AB68" s="1008"/>
      <c r="AC68" s="1008"/>
      <c r="AD68" s="1008"/>
      <c r="AE68" s="1008"/>
      <c r="AF68" s="1008">
        <f>SUM(AF69:AJ72)</f>
        <v>26</v>
      </c>
      <c r="AG68" s="1008"/>
      <c r="AH68" s="1008"/>
      <c r="AI68" s="1008"/>
      <c r="AJ68" s="1008"/>
      <c r="AK68" s="1008">
        <f>SUM(AK69:AO72)</f>
        <v>7</v>
      </c>
      <c r="AL68" s="1008"/>
      <c r="AM68" s="1008"/>
      <c r="AN68" s="1008"/>
      <c r="AO68" s="1008"/>
      <c r="AP68" s="1008"/>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c r="A69" s="212">
        <v>2</v>
      </c>
      <c r="B69" s="1000" t="s">
        <v>538</v>
      </c>
      <c r="C69" s="1001"/>
      <c r="D69" s="1001"/>
      <c r="E69" s="1001"/>
      <c r="F69" s="1001"/>
      <c r="G69" s="1001"/>
      <c r="H69" s="1001"/>
      <c r="I69" s="1001"/>
      <c r="J69" s="1001"/>
      <c r="K69" s="1001"/>
      <c r="L69" s="1001"/>
      <c r="M69" s="1001"/>
      <c r="N69" s="1001"/>
      <c r="O69" s="1001"/>
      <c r="P69" s="1002"/>
      <c r="Q69" s="1003">
        <v>1233</v>
      </c>
      <c r="R69" s="997"/>
      <c r="S69" s="997"/>
      <c r="T69" s="997"/>
      <c r="U69" s="997"/>
      <c r="V69" s="997">
        <v>1213</v>
      </c>
      <c r="W69" s="997"/>
      <c r="X69" s="997"/>
      <c r="Y69" s="997"/>
      <c r="Z69" s="997"/>
      <c r="AA69" s="997">
        <f>Q69-V69</f>
        <v>20</v>
      </c>
      <c r="AB69" s="997"/>
      <c r="AC69" s="997"/>
      <c r="AD69" s="997"/>
      <c r="AE69" s="997"/>
      <c r="AF69" s="997">
        <f>AA69</f>
        <v>20</v>
      </c>
      <c r="AG69" s="997"/>
      <c r="AH69" s="997"/>
      <c r="AI69" s="997"/>
      <c r="AJ69" s="997"/>
      <c r="AK69" s="997">
        <v>5</v>
      </c>
      <c r="AL69" s="997"/>
      <c r="AM69" s="997"/>
      <c r="AN69" s="997"/>
      <c r="AO69" s="997"/>
      <c r="AP69" s="997"/>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c r="A70" s="212">
        <v>3</v>
      </c>
      <c r="B70" s="1000" t="s">
        <v>539</v>
      </c>
      <c r="C70" s="1001"/>
      <c r="D70" s="1001"/>
      <c r="E70" s="1001"/>
      <c r="F70" s="1001"/>
      <c r="G70" s="1001"/>
      <c r="H70" s="1001"/>
      <c r="I70" s="1001"/>
      <c r="J70" s="1001"/>
      <c r="K70" s="1001"/>
      <c r="L70" s="1001"/>
      <c r="M70" s="1001"/>
      <c r="N70" s="1001"/>
      <c r="O70" s="1001"/>
      <c r="P70" s="1002"/>
      <c r="Q70" s="1003">
        <v>6</v>
      </c>
      <c r="R70" s="997"/>
      <c r="S70" s="997"/>
      <c r="T70" s="997"/>
      <c r="U70" s="997"/>
      <c r="V70" s="997">
        <v>6</v>
      </c>
      <c r="W70" s="997"/>
      <c r="X70" s="997"/>
      <c r="Y70" s="997"/>
      <c r="Z70" s="997"/>
      <c r="AA70" s="997"/>
      <c r="AB70" s="997"/>
      <c r="AC70" s="997"/>
      <c r="AD70" s="997"/>
      <c r="AE70" s="997"/>
      <c r="AF70" s="997"/>
      <c r="AG70" s="997"/>
      <c r="AH70" s="997"/>
      <c r="AI70" s="997"/>
      <c r="AJ70" s="997"/>
      <c r="AK70" s="997"/>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c r="A71" s="212">
        <v>4</v>
      </c>
      <c r="B71" s="1000" t="s">
        <v>540</v>
      </c>
      <c r="C71" s="1001"/>
      <c r="D71" s="1001"/>
      <c r="E71" s="1001"/>
      <c r="F71" s="1001"/>
      <c r="G71" s="1001"/>
      <c r="H71" s="1001"/>
      <c r="I71" s="1001"/>
      <c r="J71" s="1001"/>
      <c r="K71" s="1001"/>
      <c r="L71" s="1001"/>
      <c r="M71" s="1001"/>
      <c r="N71" s="1001"/>
      <c r="O71" s="1001"/>
      <c r="P71" s="1002"/>
      <c r="Q71" s="1003">
        <v>46</v>
      </c>
      <c r="R71" s="997"/>
      <c r="S71" s="997"/>
      <c r="T71" s="997"/>
      <c r="U71" s="997"/>
      <c r="V71" s="997">
        <v>40</v>
      </c>
      <c r="W71" s="997"/>
      <c r="X71" s="997"/>
      <c r="Y71" s="997"/>
      <c r="Z71" s="997"/>
      <c r="AA71" s="997">
        <f t="shared" ref="AA71" si="0">Q71-V71</f>
        <v>6</v>
      </c>
      <c r="AB71" s="997"/>
      <c r="AC71" s="997"/>
      <c r="AD71" s="997"/>
      <c r="AE71" s="997"/>
      <c r="AF71" s="997">
        <f t="shared" ref="AF71" si="1">AA71</f>
        <v>6</v>
      </c>
      <c r="AG71" s="997"/>
      <c r="AH71" s="997"/>
      <c r="AI71" s="997"/>
      <c r="AJ71" s="997"/>
      <c r="AK71" s="997"/>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c r="A72" s="212">
        <v>5</v>
      </c>
      <c r="B72" s="1000" t="s">
        <v>541</v>
      </c>
      <c r="C72" s="1001"/>
      <c r="D72" s="1001"/>
      <c r="E72" s="1001"/>
      <c r="F72" s="1001"/>
      <c r="G72" s="1001"/>
      <c r="H72" s="1001"/>
      <c r="I72" s="1001"/>
      <c r="J72" s="1001"/>
      <c r="K72" s="1001"/>
      <c r="L72" s="1001"/>
      <c r="M72" s="1001"/>
      <c r="N72" s="1001"/>
      <c r="O72" s="1001"/>
      <c r="P72" s="1002"/>
      <c r="Q72" s="1003">
        <v>4</v>
      </c>
      <c r="R72" s="997"/>
      <c r="S72" s="997"/>
      <c r="T72" s="997"/>
      <c r="U72" s="997"/>
      <c r="V72" s="997">
        <v>4</v>
      </c>
      <c r="W72" s="997"/>
      <c r="X72" s="997"/>
      <c r="Y72" s="997"/>
      <c r="Z72" s="997"/>
      <c r="AA72" s="997"/>
      <c r="AB72" s="997"/>
      <c r="AC72" s="997"/>
      <c r="AD72" s="997"/>
      <c r="AE72" s="997"/>
      <c r="AF72" s="997"/>
      <c r="AG72" s="997"/>
      <c r="AH72" s="997"/>
      <c r="AI72" s="997"/>
      <c r="AJ72" s="997"/>
      <c r="AK72" s="997">
        <v>2</v>
      </c>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c r="A73" s="212">
        <v>6</v>
      </c>
      <c r="B73" s="1000" t="s">
        <v>542</v>
      </c>
      <c r="C73" s="1001"/>
      <c r="D73" s="1001"/>
      <c r="E73" s="1001"/>
      <c r="F73" s="1001"/>
      <c r="G73" s="1001"/>
      <c r="H73" s="1001"/>
      <c r="I73" s="1001"/>
      <c r="J73" s="1001"/>
      <c r="K73" s="1001"/>
      <c r="L73" s="1001"/>
      <c r="M73" s="1001"/>
      <c r="N73" s="1001"/>
      <c r="O73" s="1001"/>
      <c r="P73" s="1002"/>
      <c r="Q73" s="1003">
        <f>SUM(Q74:U75)</f>
        <v>251672</v>
      </c>
      <c r="R73" s="997"/>
      <c r="S73" s="997"/>
      <c r="T73" s="997"/>
      <c r="U73" s="997"/>
      <c r="V73" s="997">
        <f t="shared" ref="V73" si="2">SUM(V74:Z75)</f>
        <v>240066</v>
      </c>
      <c r="W73" s="997"/>
      <c r="X73" s="997"/>
      <c r="Y73" s="997"/>
      <c r="Z73" s="997"/>
      <c r="AA73" s="997">
        <f t="shared" ref="AA73" si="3">SUM(AA74:AE75)</f>
        <v>11606</v>
      </c>
      <c r="AB73" s="997"/>
      <c r="AC73" s="997"/>
      <c r="AD73" s="997"/>
      <c r="AE73" s="997"/>
      <c r="AF73" s="997">
        <f t="shared" ref="AF73" si="4">SUM(AF74:AJ75)</f>
        <v>11606</v>
      </c>
      <c r="AG73" s="997"/>
      <c r="AH73" s="997"/>
      <c r="AI73" s="997"/>
      <c r="AJ73" s="997"/>
      <c r="AK73" s="997">
        <f t="shared" ref="AK73" si="5">SUM(AK74:AO75)</f>
        <v>726</v>
      </c>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c r="A74" s="212">
        <v>7</v>
      </c>
      <c r="B74" s="1000" t="s">
        <v>538</v>
      </c>
      <c r="C74" s="1001"/>
      <c r="D74" s="1001"/>
      <c r="E74" s="1001"/>
      <c r="F74" s="1001"/>
      <c r="G74" s="1001"/>
      <c r="H74" s="1001"/>
      <c r="I74" s="1001"/>
      <c r="J74" s="1001"/>
      <c r="K74" s="1001"/>
      <c r="L74" s="1001"/>
      <c r="M74" s="1001"/>
      <c r="N74" s="1001"/>
      <c r="O74" s="1001"/>
      <c r="P74" s="1002"/>
      <c r="Q74" s="1003">
        <v>729</v>
      </c>
      <c r="R74" s="997"/>
      <c r="S74" s="997"/>
      <c r="T74" s="997"/>
      <c r="U74" s="997"/>
      <c r="V74" s="997">
        <v>688</v>
      </c>
      <c r="W74" s="997"/>
      <c r="X74" s="997"/>
      <c r="Y74" s="997"/>
      <c r="Z74" s="997"/>
      <c r="AA74" s="997">
        <f>+Q74-V74</f>
        <v>41</v>
      </c>
      <c r="AB74" s="997"/>
      <c r="AC74" s="997"/>
      <c r="AD74" s="997"/>
      <c r="AE74" s="997"/>
      <c r="AF74" s="997">
        <f>+Q74-V74</f>
        <v>41</v>
      </c>
      <c r="AG74" s="997"/>
      <c r="AH74" s="997"/>
      <c r="AI74" s="997"/>
      <c r="AJ74" s="997"/>
      <c r="AK74" s="997">
        <v>0</v>
      </c>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c r="A75" s="212">
        <v>8</v>
      </c>
      <c r="B75" s="1000" t="s">
        <v>543</v>
      </c>
      <c r="C75" s="1001"/>
      <c r="D75" s="1001"/>
      <c r="E75" s="1001"/>
      <c r="F75" s="1001"/>
      <c r="G75" s="1001"/>
      <c r="H75" s="1001"/>
      <c r="I75" s="1001"/>
      <c r="J75" s="1001"/>
      <c r="K75" s="1001"/>
      <c r="L75" s="1001"/>
      <c r="M75" s="1001"/>
      <c r="N75" s="1001"/>
      <c r="O75" s="1001"/>
      <c r="P75" s="1002"/>
      <c r="Q75" s="1004">
        <v>250943</v>
      </c>
      <c r="R75" s="1005"/>
      <c r="S75" s="1005"/>
      <c r="T75" s="1005"/>
      <c r="U75" s="1006"/>
      <c r="V75" s="1007">
        <v>239378</v>
      </c>
      <c r="W75" s="1005"/>
      <c r="X75" s="1005"/>
      <c r="Y75" s="1005"/>
      <c r="Z75" s="1006"/>
      <c r="AA75" s="1007">
        <f>+Q75-V75</f>
        <v>11565</v>
      </c>
      <c r="AB75" s="1005"/>
      <c r="AC75" s="1005"/>
      <c r="AD75" s="1005"/>
      <c r="AE75" s="1006"/>
      <c r="AF75" s="1007">
        <f>+Q75-V75</f>
        <v>11565</v>
      </c>
      <c r="AG75" s="1005"/>
      <c r="AH75" s="1005"/>
      <c r="AI75" s="1005"/>
      <c r="AJ75" s="1006"/>
      <c r="AK75" s="1007">
        <v>726</v>
      </c>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c r="A76" s="212">
        <v>9</v>
      </c>
      <c r="B76" s="1000" t="s">
        <v>544</v>
      </c>
      <c r="C76" s="1001"/>
      <c r="D76" s="1001"/>
      <c r="E76" s="1001"/>
      <c r="F76" s="1001"/>
      <c r="G76" s="1001"/>
      <c r="H76" s="1001"/>
      <c r="I76" s="1001"/>
      <c r="J76" s="1001"/>
      <c r="K76" s="1001"/>
      <c r="L76" s="1001"/>
      <c r="M76" s="1001"/>
      <c r="N76" s="1001"/>
      <c r="O76" s="1001"/>
      <c r="P76" s="1002"/>
      <c r="Q76" s="1004">
        <f>SUM(Q77:U81)</f>
        <v>11505</v>
      </c>
      <c r="R76" s="1005"/>
      <c r="S76" s="1005"/>
      <c r="T76" s="1005"/>
      <c r="U76" s="1006"/>
      <c r="V76" s="1007">
        <f t="shared" ref="V76" si="6">SUM(V77:Z81)</f>
        <v>10199</v>
      </c>
      <c r="W76" s="1005"/>
      <c r="X76" s="1005"/>
      <c r="Y76" s="1005"/>
      <c r="Z76" s="1006"/>
      <c r="AA76" s="1007">
        <f t="shared" ref="AA76" si="7">SUM(AA77:AE81)</f>
        <v>1306</v>
      </c>
      <c r="AB76" s="1005"/>
      <c r="AC76" s="1005"/>
      <c r="AD76" s="1005"/>
      <c r="AE76" s="1006"/>
      <c r="AF76" s="1007"/>
      <c r="AG76" s="1005"/>
      <c r="AH76" s="1005"/>
      <c r="AI76" s="1005"/>
      <c r="AJ76" s="1006"/>
      <c r="AK76" s="1007">
        <f t="shared" ref="AK76" si="8">SUM(AK77:AO81)</f>
        <v>28</v>
      </c>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c r="A77" s="212">
        <v>10</v>
      </c>
      <c r="B77" s="1000" t="s">
        <v>538</v>
      </c>
      <c r="C77" s="1001"/>
      <c r="D77" s="1001"/>
      <c r="E77" s="1001"/>
      <c r="F77" s="1001"/>
      <c r="G77" s="1001"/>
      <c r="H77" s="1001"/>
      <c r="I77" s="1001"/>
      <c r="J77" s="1001"/>
      <c r="K77" s="1001"/>
      <c r="L77" s="1001"/>
      <c r="M77" s="1001"/>
      <c r="N77" s="1001"/>
      <c r="O77" s="1001"/>
      <c r="P77" s="1002"/>
      <c r="Q77" s="1004">
        <v>10258</v>
      </c>
      <c r="R77" s="1005"/>
      <c r="S77" s="1005"/>
      <c r="T77" s="1005"/>
      <c r="U77" s="1006"/>
      <c r="V77" s="1007">
        <v>8973</v>
      </c>
      <c r="W77" s="1005"/>
      <c r="X77" s="1005"/>
      <c r="Y77" s="1005"/>
      <c r="Z77" s="1006"/>
      <c r="AA77" s="1007">
        <v>1285</v>
      </c>
      <c r="AB77" s="1005"/>
      <c r="AC77" s="1005"/>
      <c r="AD77" s="1005"/>
      <c r="AE77" s="1006"/>
      <c r="AF77" s="1007"/>
      <c r="AG77" s="1005"/>
      <c r="AH77" s="1005"/>
      <c r="AI77" s="1005"/>
      <c r="AJ77" s="1006"/>
      <c r="AK77" s="1007">
        <v>16</v>
      </c>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c r="A78" s="212">
        <v>11</v>
      </c>
      <c r="B78" s="1000" t="s">
        <v>545</v>
      </c>
      <c r="C78" s="1001"/>
      <c r="D78" s="1001"/>
      <c r="E78" s="1001"/>
      <c r="F78" s="1001"/>
      <c r="G78" s="1001"/>
      <c r="H78" s="1001"/>
      <c r="I78" s="1001"/>
      <c r="J78" s="1001"/>
      <c r="K78" s="1001"/>
      <c r="L78" s="1001"/>
      <c r="M78" s="1001"/>
      <c r="N78" s="1001"/>
      <c r="O78" s="1001"/>
      <c r="P78" s="1002"/>
      <c r="Q78" s="1004">
        <v>1171</v>
      </c>
      <c r="R78" s="1005"/>
      <c r="S78" s="1005"/>
      <c r="T78" s="1005"/>
      <c r="U78" s="1006"/>
      <c r="V78" s="1007">
        <v>1170</v>
      </c>
      <c r="W78" s="1005"/>
      <c r="X78" s="1005"/>
      <c r="Y78" s="1005"/>
      <c r="Z78" s="1006"/>
      <c r="AA78" s="1007">
        <v>1</v>
      </c>
      <c r="AB78" s="1005"/>
      <c r="AC78" s="1005"/>
      <c r="AD78" s="1005"/>
      <c r="AE78" s="1006"/>
      <c r="AF78" s="1007"/>
      <c r="AG78" s="1005"/>
      <c r="AH78" s="1005"/>
      <c r="AI78" s="1005"/>
      <c r="AJ78" s="1006"/>
      <c r="AK78" s="1007"/>
      <c r="AL78" s="1005"/>
      <c r="AM78" s="1005"/>
      <c r="AN78" s="1005"/>
      <c r="AO78" s="1006"/>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c r="A79" s="212">
        <v>12</v>
      </c>
      <c r="B79" s="1000" t="s">
        <v>546</v>
      </c>
      <c r="C79" s="1001"/>
      <c r="D79" s="1001"/>
      <c r="E79" s="1001"/>
      <c r="F79" s="1001"/>
      <c r="G79" s="1001"/>
      <c r="H79" s="1001"/>
      <c r="I79" s="1001"/>
      <c r="J79" s="1001"/>
      <c r="K79" s="1001"/>
      <c r="L79" s="1001"/>
      <c r="M79" s="1001"/>
      <c r="N79" s="1001"/>
      <c r="O79" s="1001"/>
      <c r="P79" s="1002"/>
      <c r="Q79" s="1004">
        <v>1</v>
      </c>
      <c r="R79" s="1005"/>
      <c r="S79" s="1005"/>
      <c r="T79" s="1005"/>
      <c r="U79" s="1006"/>
      <c r="V79" s="1007">
        <v>0</v>
      </c>
      <c r="W79" s="1005"/>
      <c r="X79" s="1005"/>
      <c r="Y79" s="1005"/>
      <c r="Z79" s="1006"/>
      <c r="AA79" s="1007">
        <v>1</v>
      </c>
      <c r="AB79" s="1005"/>
      <c r="AC79" s="1005"/>
      <c r="AD79" s="1005"/>
      <c r="AE79" s="1006"/>
      <c r="AF79" s="1007"/>
      <c r="AG79" s="1005"/>
      <c r="AH79" s="1005"/>
      <c r="AI79" s="1005"/>
      <c r="AJ79" s="1006"/>
      <c r="AK79" s="1007"/>
      <c r="AL79" s="1005"/>
      <c r="AM79" s="1005"/>
      <c r="AN79" s="1005"/>
      <c r="AO79" s="1006"/>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c r="A80" s="212">
        <v>13</v>
      </c>
      <c r="B80" s="1000" t="s">
        <v>547</v>
      </c>
      <c r="C80" s="1001"/>
      <c r="D80" s="1001"/>
      <c r="E80" s="1001"/>
      <c r="F80" s="1001"/>
      <c r="G80" s="1001"/>
      <c r="H80" s="1001"/>
      <c r="I80" s="1001"/>
      <c r="J80" s="1001"/>
      <c r="K80" s="1001"/>
      <c r="L80" s="1001"/>
      <c r="M80" s="1001"/>
      <c r="N80" s="1001"/>
      <c r="O80" s="1001"/>
      <c r="P80" s="1002"/>
      <c r="Q80" s="1004">
        <v>47</v>
      </c>
      <c r="R80" s="1005"/>
      <c r="S80" s="1005"/>
      <c r="T80" s="1005"/>
      <c r="U80" s="1006"/>
      <c r="V80" s="1007">
        <v>34</v>
      </c>
      <c r="W80" s="1005"/>
      <c r="X80" s="1005"/>
      <c r="Y80" s="1005"/>
      <c r="Z80" s="1006"/>
      <c r="AA80" s="1007">
        <v>13</v>
      </c>
      <c r="AB80" s="1005"/>
      <c r="AC80" s="1005"/>
      <c r="AD80" s="1005"/>
      <c r="AE80" s="1006"/>
      <c r="AF80" s="1007"/>
      <c r="AG80" s="1005"/>
      <c r="AH80" s="1005"/>
      <c r="AI80" s="1005"/>
      <c r="AJ80" s="1006"/>
      <c r="AK80" s="1007"/>
      <c r="AL80" s="1005"/>
      <c r="AM80" s="1005"/>
      <c r="AN80" s="1005"/>
      <c r="AO80" s="1006"/>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c r="A81" s="212">
        <v>14</v>
      </c>
      <c r="B81" s="1000" t="s">
        <v>548</v>
      </c>
      <c r="C81" s="1001"/>
      <c r="D81" s="1001"/>
      <c r="E81" s="1001"/>
      <c r="F81" s="1001"/>
      <c r="G81" s="1001"/>
      <c r="H81" s="1001"/>
      <c r="I81" s="1001"/>
      <c r="J81" s="1001"/>
      <c r="K81" s="1001"/>
      <c r="L81" s="1001"/>
      <c r="M81" s="1001"/>
      <c r="N81" s="1001"/>
      <c r="O81" s="1001"/>
      <c r="P81" s="1002"/>
      <c r="Q81" s="1004">
        <v>28</v>
      </c>
      <c r="R81" s="1005"/>
      <c r="S81" s="1005"/>
      <c r="T81" s="1005"/>
      <c r="U81" s="1006"/>
      <c r="V81" s="1007">
        <v>22</v>
      </c>
      <c r="W81" s="1005"/>
      <c r="X81" s="1005"/>
      <c r="Y81" s="1005"/>
      <c r="Z81" s="1006"/>
      <c r="AA81" s="1007">
        <v>6</v>
      </c>
      <c r="AB81" s="1005"/>
      <c r="AC81" s="1005"/>
      <c r="AD81" s="1005"/>
      <c r="AE81" s="1006"/>
      <c r="AF81" s="1007"/>
      <c r="AG81" s="1005"/>
      <c r="AH81" s="1005"/>
      <c r="AI81" s="1005"/>
      <c r="AJ81" s="1006"/>
      <c r="AK81" s="1007">
        <v>12</v>
      </c>
      <c r="AL81" s="1005"/>
      <c r="AM81" s="1005"/>
      <c r="AN81" s="1005"/>
      <c r="AO81" s="1006"/>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c r="A88" s="215" t="s">
        <v>361</v>
      </c>
      <c r="B88" s="970" t="s">
        <v>387</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361</v>
      </c>
      <c r="BR102" s="970" t="s">
        <v>388</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389</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390</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391</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392</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64" t="s">
        <v>393</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394</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c r="A109" s="917" t="s">
        <v>395</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396</v>
      </c>
      <c r="AB109" s="918"/>
      <c r="AC109" s="918"/>
      <c r="AD109" s="918"/>
      <c r="AE109" s="919"/>
      <c r="AF109" s="920" t="s">
        <v>281</v>
      </c>
      <c r="AG109" s="918"/>
      <c r="AH109" s="918"/>
      <c r="AI109" s="918"/>
      <c r="AJ109" s="919"/>
      <c r="AK109" s="920" t="s">
        <v>280</v>
      </c>
      <c r="AL109" s="918"/>
      <c r="AM109" s="918"/>
      <c r="AN109" s="918"/>
      <c r="AO109" s="919"/>
      <c r="AP109" s="920" t="s">
        <v>397</v>
      </c>
      <c r="AQ109" s="918"/>
      <c r="AR109" s="918"/>
      <c r="AS109" s="918"/>
      <c r="AT109" s="949"/>
      <c r="AU109" s="917" t="s">
        <v>395</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396</v>
      </c>
      <c r="BR109" s="918"/>
      <c r="BS109" s="918"/>
      <c r="BT109" s="918"/>
      <c r="BU109" s="919"/>
      <c r="BV109" s="920" t="s">
        <v>281</v>
      </c>
      <c r="BW109" s="918"/>
      <c r="BX109" s="918"/>
      <c r="BY109" s="918"/>
      <c r="BZ109" s="919"/>
      <c r="CA109" s="920" t="s">
        <v>280</v>
      </c>
      <c r="CB109" s="918"/>
      <c r="CC109" s="918"/>
      <c r="CD109" s="918"/>
      <c r="CE109" s="919"/>
      <c r="CF109" s="958" t="s">
        <v>397</v>
      </c>
      <c r="CG109" s="958"/>
      <c r="CH109" s="958"/>
      <c r="CI109" s="958"/>
      <c r="CJ109" s="958"/>
      <c r="CK109" s="920" t="s">
        <v>398</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396</v>
      </c>
      <c r="DH109" s="918"/>
      <c r="DI109" s="918"/>
      <c r="DJ109" s="918"/>
      <c r="DK109" s="919"/>
      <c r="DL109" s="920" t="s">
        <v>281</v>
      </c>
      <c r="DM109" s="918"/>
      <c r="DN109" s="918"/>
      <c r="DO109" s="918"/>
      <c r="DP109" s="919"/>
      <c r="DQ109" s="920" t="s">
        <v>280</v>
      </c>
      <c r="DR109" s="918"/>
      <c r="DS109" s="918"/>
      <c r="DT109" s="918"/>
      <c r="DU109" s="919"/>
      <c r="DV109" s="920" t="s">
        <v>397</v>
      </c>
      <c r="DW109" s="918"/>
      <c r="DX109" s="918"/>
      <c r="DY109" s="918"/>
      <c r="DZ109" s="949"/>
    </row>
    <row r="110" spans="1:131" s="197" customFormat="1" ht="26.25" customHeight="1">
      <c r="A110" s="787" t="s">
        <v>399</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76848</v>
      </c>
      <c r="AB110" s="903"/>
      <c r="AC110" s="903"/>
      <c r="AD110" s="903"/>
      <c r="AE110" s="904"/>
      <c r="AF110" s="905">
        <v>69657</v>
      </c>
      <c r="AG110" s="903"/>
      <c r="AH110" s="903"/>
      <c r="AI110" s="903"/>
      <c r="AJ110" s="904"/>
      <c r="AK110" s="905">
        <v>81777</v>
      </c>
      <c r="AL110" s="903"/>
      <c r="AM110" s="903"/>
      <c r="AN110" s="903"/>
      <c r="AO110" s="904"/>
      <c r="AP110" s="906">
        <v>9.1</v>
      </c>
      <c r="AQ110" s="907"/>
      <c r="AR110" s="907"/>
      <c r="AS110" s="907"/>
      <c r="AT110" s="908"/>
      <c r="AU110" s="950" t="s">
        <v>60</v>
      </c>
      <c r="AV110" s="951"/>
      <c r="AW110" s="951"/>
      <c r="AX110" s="951"/>
      <c r="AY110" s="952"/>
      <c r="AZ110" s="846" t="s">
        <v>400</v>
      </c>
      <c r="BA110" s="788"/>
      <c r="BB110" s="788"/>
      <c r="BC110" s="788"/>
      <c r="BD110" s="788"/>
      <c r="BE110" s="788"/>
      <c r="BF110" s="788"/>
      <c r="BG110" s="788"/>
      <c r="BH110" s="788"/>
      <c r="BI110" s="788"/>
      <c r="BJ110" s="788"/>
      <c r="BK110" s="788"/>
      <c r="BL110" s="788"/>
      <c r="BM110" s="788"/>
      <c r="BN110" s="788"/>
      <c r="BO110" s="788"/>
      <c r="BP110" s="789"/>
      <c r="BQ110" s="829">
        <v>1468899</v>
      </c>
      <c r="BR110" s="830"/>
      <c r="BS110" s="830"/>
      <c r="BT110" s="830"/>
      <c r="BU110" s="830"/>
      <c r="BV110" s="830">
        <v>1721499</v>
      </c>
      <c r="BW110" s="830"/>
      <c r="BX110" s="830"/>
      <c r="BY110" s="830"/>
      <c r="BZ110" s="830"/>
      <c r="CA110" s="830">
        <v>2109533</v>
      </c>
      <c r="CB110" s="830"/>
      <c r="CC110" s="830"/>
      <c r="CD110" s="830"/>
      <c r="CE110" s="830"/>
      <c r="CF110" s="891">
        <v>235</v>
      </c>
      <c r="CG110" s="892"/>
      <c r="CH110" s="892"/>
      <c r="CI110" s="892"/>
      <c r="CJ110" s="892"/>
      <c r="CK110" s="946" t="s">
        <v>401</v>
      </c>
      <c r="CL110" s="894"/>
      <c r="CM110" s="899" t="s">
        <v>402</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c r="A111" s="808" t="s">
        <v>403</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404</v>
      </c>
      <c r="AB111" s="939"/>
      <c r="AC111" s="939"/>
      <c r="AD111" s="939"/>
      <c r="AE111" s="940"/>
      <c r="AF111" s="941" t="s">
        <v>404</v>
      </c>
      <c r="AG111" s="939"/>
      <c r="AH111" s="939"/>
      <c r="AI111" s="939"/>
      <c r="AJ111" s="940"/>
      <c r="AK111" s="941" t="s">
        <v>404</v>
      </c>
      <c r="AL111" s="939"/>
      <c r="AM111" s="939"/>
      <c r="AN111" s="939"/>
      <c r="AO111" s="940"/>
      <c r="AP111" s="942" t="s">
        <v>404</v>
      </c>
      <c r="AQ111" s="943"/>
      <c r="AR111" s="943"/>
      <c r="AS111" s="943"/>
      <c r="AT111" s="944"/>
      <c r="AU111" s="953"/>
      <c r="AV111" s="954"/>
      <c r="AW111" s="954"/>
      <c r="AX111" s="954"/>
      <c r="AY111" s="955"/>
      <c r="AZ111" s="797" t="s">
        <v>405</v>
      </c>
      <c r="BA111" s="798"/>
      <c r="BB111" s="798"/>
      <c r="BC111" s="798"/>
      <c r="BD111" s="798"/>
      <c r="BE111" s="798"/>
      <c r="BF111" s="798"/>
      <c r="BG111" s="798"/>
      <c r="BH111" s="798"/>
      <c r="BI111" s="798"/>
      <c r="BJ111" s="798"/>
      <c r="BK111" s="798"/>
      <c r="BL111" s="798"/>
      <c r="BM111" s="798"/>
      <c r="BN111" s="798"/>
      <c r="BO111" s="798"/>
      <c r="BP111" s="799"/>
      <c r="BQ111" s="800" t="s">
        <v>404</v>
      </c>
      <c r="BR111" s="801"/>
      <c r="BS111" s="801"/>
      <c r="BT111" s="801"/>
      <c r="BU111" s="801"/>
      <c r="BV111" s="801" t="s">
        <v>404</v>
      </c>
      <c r="BW111" s="801"/>
      <c r="BX111" s="801"/>
      <c r="BY111" s="801"/>
      <c r="BZ111" s="801"/>
      <c r="CA111" s="801" t="s">
        <v>404</v>
      </c>
      <c r="CB111" s="801"/>
      <c r="CC111" s="801"/>
      <c r="CD111" s="801"/>
      <c r="CE111" s="801"/>
      <c r="CF111" s="878" t="s">
        <v>404</v>
      </c>
      <c r="CG111" s="879"/>
      <c r="CH111" s="879"/>
      <c r="CI111" s="879"/>
      <c r="CJ111" s="879"/>
      <c r="CK111" s="947"/>
      <c r="CL111" s="896"/>
      <c r="CM111" s="833" t="s">
        <v>406</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404</v>
      </c>
      <c r="DH111" s="801"/>
      <c r="DI111" s="801"/>
      <c r="DJ111" s="801"/>
      <c r="DK111" s="801"/>
      <c r="DL111" s="801" t="s">
        <v>404</v>
      </c>
      <c r="DM111" s="801"/>
      <c r="DN111" s="801"/>
      <c r="DO111" s="801"/>
      <c r="DP111" s="801"/>
      <c r="DQ111" s="801" t="s">
        <v>404</v>
      </c>
      <c r="DR111" s="801"/>
      <c r="DS111" s="801"/>
      <c r="DT111" s="801"/>
      <c r="DU111" s="801"/>
      <c r="DV111" s="853" t="s">
        <v>404</v>
      </c>
      <c r="DW111" s="853"/>
      <c r="DX111" s="853"/>
      <c r="DY111" s="853"/>
      <c r="DZ111" s="854"/>
    </row>
    <row r="112" spans="1:131" s="197" customFormat="1" ht="26.25" customHeight="1">
      <c r="A112" s="932" t="s">
        <v>407</v>
      </c>
      <c r="B112" s="933"/>
      <c r="C112" s="798" t="s">
        <v>408</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409</v>
      </c>
      <c r="AB112" s="814"/>
      <c r="AC112" s="814"/>
      <c r="AD112" s="814"/>
      <c r="AE112" s="815"/>
      <c r="AF112" s="816" t="s">
        <v>409</v>
      </c>
      <c r="AG112" s="814"/>
      <c r="AH112" s="814"/>
      <c r="AI112" s="814"/>
      <c r="AJ112" s="815"/>
      <c r="AK112" s="816" t="s">
        <v>409</v>
      </c>
      <c r="AL112" s="814"/>
      <c r="AM112" s="814"/>
      <c r="AN112" s="814"/>
      <c r="AO112" s="815"/>
      <c r="AP112" s="784" t="s">
        <v>409</v>
      </c>
      <c r="AQ112" s="785"/>
      <c r="AR112" s="785"/>
      <c r="AS112" s="785"/>
      <c r="AT112" s="786"/>
      <c r="AU112" s="953"/>
      <c r="AV112" s="954"/>
      <c r="AW112" s="954"/>
      <c r="AX112" s="954"/>
      <c r="AY112" s="955"/>
      <c r="AZ112" s="797" t="s">
        <v>410</v>
      </c>
      <c r="BA112" s="798"/>
      <c r="BB112" s="798"/>
      <c r="BC112" s="798"/>
      <c r="BD112" s="798"/>
      <c r="BE112" s="798"/>
      <c r="BF112" s="798"/>
      <c r="BG112" s="798"/>
      <c r="BH112" s="798"/>
      <c r="BI112" s="798"/>
      <c r="BJ112" s="798"/>
      <c r="BK112" s="798"/>
      <c r="BL112" s="798"/>
      <c r="BM112" s="798"/>
      <c r="BN112" s="798"/>
      <c r="BO112" s="798"/>
      <c r="BP112" s="799"/>
      <c r="BQ112" s="800">
        <v>274904</v>
      </c>
      <c r="BR112" s="801"/>
      <c r="BS112" s="801"/>
      <c r="BT112" s="801"/>
      <c r="BU112" s="801"/>
      <c r="BV112" s="801">
        <v>250380</v>
      </c>
      <c r="BW112" s="801"/>
      <c r="BX112" s="801"/>
      <c r="BY112" s="801"/>
      <c r="BZ112" s="801"/>
      <c r="CA112" s="801">
        <v>206918</v>
      </c>
      <c r="CB112" s="801"/>
      <c r="CC112" s="801"/>
      <c r="CD112" s="801"/>
      <c r="CE112" s="801"/>
      <c r="CF112" s="878">
        <v>23</v>
      </c>
      <c r="CG112" s="879"/>
      <c r="CH112" s="879"/>
      <c r="CI112" s="879"/>
      <c r="CJ112" s="879"/>
      <c r="CK112" s="947"/>
      <c r="CL112" s="896"/>
      <c r="CM112" s="833" t="s">
        <v>411</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409</v>
      </c>
      <c r="DH112" s="801"/>
      <c r="DI112" s="801"/>
      <c r="DJ112" s="801"/>
      <c r="DK112" s="801"/>
      <c r="DL112" s="801" t="s">
        <v>409</v>
      </c>
      <c r="DM112" s="801"/>
      <c r="DN112" s="801"/>
      <c r="DO112" s="801"/>
      <c r="DP112" s="801"/>
      <c r="DQ112" s="801" t="s">
        <v>409</v>
      </c>
      <c r="DR112" s="801"/>
      <c r="DS112" s="801"/>
      <c r="DT112" s="801"/>
      <c r="DU112" s="801"/>
      <c r="DV112" s="853" t="s">
        <v>409</v>
      </c>
      <c r="DW112" s="853"/>
      <c r="DX112" s="853"/>
      <c r="DY112" s="853"/>
      <c r="DZ112" s="854"/>
    </row>
    <row r="113" spans="1:130" s="197" customFormat="1" ht="26.25" customHeight="1">
      <c r="A113" s="934"/>
      <c r="B113" s="935"/>
      <c r="C113" s="798" t="s">
        <v>412</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55502</v>
      </c>
      <c r="AB113" s="939"/>
      <c r="AC113" s="939"/>
      <c r="AD113" s="939"/>
      <c r="AE113" s="940"/>
      <c r="AF113" s="941">
        <v>43590</v>
      </c>
      <c r="AG113" s="939"/>
      <c r="AH113" s="939"/>
      <c r="AI113" s="939"/>
      <c r="AJ113" s="940"/>
      <c r="AK113" s="941">
        <v>17347</v>
      </c>
      <c r="AL113" s="939"/>
      <c r="AM113" s="939"/>
      <c r="AN113" s="939"/>
      <c r="AO113" s="940"/>
      <c r="AP113" s="942">
        <v>1.9</v>
      </c>
      <c r="AQ113" s="943"/>
      <c r="AR113" s="943"/>
      <c r="AS113" s="943"/>
      <c r="AT113" s="944"/>
      <c r="AU113" s="953"/>
      <c r="AV113" s="954"/>
      <c r="AW113" s="954"/>
      <c r="AX113" s="954"/>
      <c r="AY113" s="955"/>
      <c r="AZ113" s="797" t="s">
        <v>413</v>
      </c>
      <c r="BA113" s="798"/>
      <c r="BB113" s="798"/>
      <c r="BC113" s="798"/>
      <c r="BD113" s="798"/>
      <c r="BE113" s="798"/>
      <c r="BF113" s="798"/>
      <c r="BG113" s="798"/>
      <c r="BH113" s="798"/>
      <c r="BI113" s="798"/>
      <c r="BJ113" s="798"/>
      <c r="BK113" s="798"/>
      <c r="BL113" s="798"/>
      <c r="BM113" s="798"/>
      <c r="BN113" s="798"/>
      <c r="BO113" s="798"/>
      <c r="BP113" s="799"/>
      <c r="BQ113" s="800" t="s">
        <v>409</v>
      </c>
      <c r="BR113" s="801"/>
      <c r="BS113" s="801"/>
      <c r="BT113" s="801"/>
      <c r="BU113" s="801"/>
      <c r="BV113" s="801" t="s">
        <v>409</v>
      </c>
      <c r="BW113" s="801"/>
      <c r="BX113" s="801"/>
      <c r="BY113" s="801"/>
      <c r="BZ113" s="801"/>
      <c r="CA113" s="801" t="s">
        <v>409</v>
      </c>
      <c r="CB113" s="801"/>
      <c r="CC113" s="801"/>
      <c r="CD113" s="801"/>
      <c r="CE113" s="801"/>
      <c r="CF113" s="878" t="s">
        <v>409</v>
      </c>
      <c r="CG113" s="879"/>
      <c r="CH113" s="879"/>
      <c r="CI113" s="879"/>
      <c r="CJ113" s="879"/>
      <c r="CK113" s="947"/>
      <c r="CL113" s="896"/>
      <c r="CM113" s="833" t="s">
        <v>414</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409</v>
      </c>
      <c r="DH113" s="814"/>
      <c r="DI113" s="814"/>
      <c r="DJ113" s="814"/>
      <c r="DK113" s="815"/>
      <c r="DL113" s="816" t="s">
        <v>409</v>
      </c>
      <c r="DM113" s="814"/>
      <c r="DN113" s="814"/>
      <c r="DO113" s="814"/>
      <c r="DP113" s="815"/>
      <c r="DQ113" s="816" t="s">
        <v>409</v>
      </c>
      <c r="DR113" s="814"/>
      <c r="DS113" s="814"/>
      <c r="DT113" s="814"/>
      <c r="DU113" s="815"/>
      <c r="DV113" s="784" t="s">
        <v>409</v>
      </c>
      <c r="DW113" s="785"/>
      <c r="DX113" s="785"/>
      <c r="DY113" s="785"/>
      <c r="DZ113" s="786"/>
    </row>
    <row r="114" spans="1:130" s="197" customFormat="1" ht="26.25" customHeight="1">
      <c r="A114" s="934"/>
      <c r="B114" s="935"/>
      <c r="C114" s="798" t="s">
        <v>415</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409</v>
      </c>
      <c r="AB114" s="814"/>
      <c r="AC114" s="814"/>
      <c r="AD114" s="814"/>
      <c r="AE114" s="815"/>
      <c r="AF114" s="816" t="s">
        <v>409</v>
      </c>
      <c r="AG114" s="814"/>
      <c r="AH114" s="814"/>
      <c r="AI114" s="814"/>
      <c r="AJ114" s="815"/>
      <c r="AK114" s="816" t="s">
        <v>409</v>
      </c>
      <c r="AL114" s="814"/>
      <c r="AM114" s="814"/>
      <c r="AN114" s="814"/>
      <c r="AO114" s="815"/>
      <c r="AP114" s="784" t="s">
        <v>409</v>
      </c>
      <c r="AQ114" s="785"/>
      <c r="AR114" s="785"/>
      <c r="AS114" s="785"/>
      <c r="AT114" s="786"/>
      <c r="AU114" s="953"/>
      <c r="AV114" s="954"/>
      <c r="AW114" s="954"/>
      <c r="AX114" s="954"/>
      <c r="AY114" s="955"/>
      <c r="AZ114" s="797" t="s">
        <v>416</v>
      </c>
      <c r="BA114" s="798"/>
      <c r="BB114" s="798"/>
      <c r="BC114" s="798"/>
      <c r="BD114" s="798"/>
      <c r="BE114" s="798"/>
      <c r="BF114" s="798"/>
      <c r="BG114" s="798"/>
      <c r="BH114" s="798"/>
      <c r="BI114" s="798"/>
      <c r="BJ114" s="798"/>
      <c r="BK114" s="798"/>
      <c r="BL114" s="798"/>
      <c r="BM114" s="798"/>
      <c r="BN114" s="798"/>
      <c r="BO114" s="798"/>
      <c r="BP114" s="799"/>
      <c r="BQ114" s="800">
        <v>109274</v>
      </c>
      <c r="BR114" s="801"/>
      <c r="BS114" s="801"/>
      <c r="BT114" s="801"/>
      <c r="BU114" s="801"/>
      <c r="BV114" s="801">
        <v>265630</v>
      </c>
      <c r="BW114" s="801"/>
      <c r="BX114" s="801"/>
      <c r="BY114" s="801"/>
      <c r="BZ114" s="801"/>
      <c r="CA114" s="801">
        <v>43079</v>
      </c>
      <c r="CB114" s="801"/>
      <c r="CC114" s="801"/>
      <c r="CD114" s="801"/>
      <c r="CE114" s="801"/>
      <c r="CF114" s="878">
        <v>4.8</v>
      </c>
      <c r="CG114" s="879"/>
      <c r="CH114" s="879"/>
      <c r="CI114" s="879"/>
      <c r="CJ114" s="879"/>
      <c r="CK114" s="947"/>
      <c r="CL114" s="896"/>
      <c r="CM114" s="833" t="s">
        <v>417</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409</v>
      </c>
      <c r="DH114" s="814"/>
      <c r="DI114" s="814"/>
      <c r="DJ114" s="814"/>
      <c r="DK114" s="815"/>
      <c r="DL114" s="816" t="s">
        <v>409</v>
      </c>
      <c r="DM114" s="814"/>
      <c r="DN114" s="814"/>
      <c r="DO114" s="814"/>
      <c r="DP114" s="815"/>
      <c r="DQ114" s="816" t="s">
        <v>409</v>
      </c>
      <c r="DR114" s="814"/>
      <c r="DS114" s="814"/>
      <c r="DT114" s="814"/>
      <c r="DU114" s="815"/>
      <c r="DV114" s="784" t="s">
        <v>409</v>
      </c>
      <c r="DW114" s="785"/>
      <c r="DX114" s="785"/>
      <c r="DY114" s="785"/>
      <c r="DZ114" s="786"/>
    </row>
    <row r="115" spans="1:130" s="197" customFormat="1" ht="26.25" customHeight="1">
      <c r="A115" s="934"/>
      <c r="B115" s="935"/>
      <c r="C115" s="798" t="s">
        <v>418</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t="s">
        <v>409</v>
      </c>
      <c r="AB115" s="939"/>
      <c r="AC115" s="939"/>
      <c r="AD115" s="939"/>
      <c r="AE115" s="940"/>
      <c r="AF115" s="941" t="s">
        <v>409</v>
      </c>
      <c r="AG115" s="939"/>
      <c r="AH115" s="939"/>
      <c r="AI115" s="939"/>
      <c r="AJ115" s="940"/>
      <c r="AK115" s="941" t="s">
        <v>409</v>
      </c>
      <c r="AL115" s="939"/>
      <c r="AM115" s="939"/>
      <c r="AN115" s="939"/>
      <c r="AO115" s="940"/>
      <c r="AP115" s="942" t="s">
        <v>409</v>
      </c>
      <c r="AQ115" s="943"/>
      <c r="AR115" s="943"/>
      <c r="AS115" s="943"/>
      <c r="AT115" s="944"/>
      <c r="AU115" s="953"/>
      <c r="AV115" s="954"/>
      <c r="AW115" s="954"/>
      <c r="AX115" s="954"/>
      <c r="AY115" s="955"/>
      <c r="AZ115" s="797" t="s">
        <v>419</v>
      </c>
      <c r="BA115" s="798"/>
      <c r="BB115" s="798"/>
      <c r="BC115" s="798"/>
      <c r="BD115" s="798"/>
      <c r="BE115" s="798"/>
      <c r="BF115" s="798"/>
      <c r="BG115" s="798"/>
      <c r="BH115" s="798"/>
      <c r="BI115" s="798"/>
      <c r="BJ115" s="798"/>
      <c r="BK115" s="798"/>
      <c r="BL115" s="798"/>
      <c r="BM115" s="798"/>
      <c r="BN115" s="798"/>
      <c r="BO115" s="798"/>
      <c r="BP115" s="799"/>
      <c r="BQ115" s="800" t="s">
        <v>409</v>
      </c>
      <c r="BR115" s="801"/>
      <c r="BS115" s="801"/>
      <c r="BT115" s="801"/>
      <c r="BU115" s="801"/>
      <c r="BV115" s="801" t="s">
        <v>409</v>
      </c>
      <c r="BW115" s="801"/>
      <c r="BX115" s="801"/>
      <c r="BY115" s="801"/>
      <c r="BZ115" s="801"/>
      <c r="CA115" s="801" t="s">
        <v>409</v>
      </c>
      <c r="CB115" s="801"/>
      <c r="CC115" s="801"/>
      <c r="CD115" s="801"/>
      <c r="CE115" s="801"/>
      <c r="CF115" s="878" t="s">
        <v>409</v>
      </c>
      <c r="CG115" s="879"/>
      <c r="CH115" s="879"/>
      <c r="CI115" s="879"/>
      <c r="CJ115" s="879"/>
      <c r="CK115" s="947"/>
      <c r="CL115" s="896"/>
      <c r="CM115" s="797" t="s">
        <v>420</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409</v>
      </c>
      <c r="DH115" s="814"/>
      <c r="DI115" s="814"/>
      <c r="DJ115" s="814"/>
      <c r="DK115" s="815"/>
      <c r="DL115" s="816" t="s">
        <v>409</v>
      </c>
      <c r="DM115" s="814"/>
      <c r="DN115" s="814"/>
      <c r="DO115" s="814"/>
      <c r="DP115" s="815"/>
      <c r="DQ115" s="816" t="s">
        <v>409</v>
      </c>
      <c r="DR115" s="814"/>
      <c r="DS115" s="814"/>
      <c r="DT115" s="814"/>
      <c r="DU115" s="815"/>
      <c r="DV115" s="784" t="s">
        <v>409</v>
      </c>
      <c r="DW115" s="785"/>
      <c r="DX115" s="785"/>
      <c r="DY115" s="785"/>
      <c r="DZ115" s="786"/>
    </row>
    <row r="116" spans="1:130" s="197" customFormat="1" ht="26.25" customHeight="1">
      <c r="A116" s="936"/>
      <c r="B116" s="937"/>
      <c r="C116" s="876" t="s">
        <v>421</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409</v>
      </c>
      <c r="AB116" s="814"/>
      <c r="AC116" s="814"/>
      <c r="AD116" s="814"/>
      <c r="AE116" s="815"/>
      <c r="AF116" s="816" t="s">
        <v>409</v>
      </c>
      <c r="AG116" s="814"/>
      <c r="AH116" s="814"/>
      <c r="AI116" s="814"/>
      <c r="AJ116" s="815"/>
      <c r="AK116" s="816" t="s">
        <v>409</v>
      </c>
      <c r="AL116" s="814"/>
      <c r="AM116" s="814"/>
      <c r="AN116" s="814"/>
      <c r="AO116" s="815"/>
      <c r="AP116" s="784" t="s">
        <v>409</v>
      </c>
      <c r="AQ116" s="785"/>
      <c r="AR116" s="785"/>
      <c r="AS116" s="785"/>
      <c r="AT116" s="786"/>
      <c r="AU116" s="953"/>
      <c r="AV116" s="954"/>
      <c r="AW116" s="954"/>
      <c r="AX116" s="954"/>
      <c r="AY116" s="955"/>
      <c r="AZ116" s="797" t="s">
        <v>422</v>
      </c>
      <c r="BA116" s="798"/>
      <c r="BB116" s="798"/>
      <c r="BC116" s="798"/>
      <c r="BD116" s="798"/>
      <c r="BE116" s="798"/>
      <c r="BF116" s="798"/>
      <c r="BG116" s="798"/>
      <c r="BH116" s="798"/>
      <c r="BI116" s="798"/>
      <c r="BJ116" s="798"/>
      <c r="BK116" s="798"/>
      <c r="BL116" s="798"/>
      <c r="BM116" s="798"/>
      <c r="BN116" s="798"/>
      <c r="BO116" s="798"/>
      <c r="BP116" s="799"/>
      <c r="BQ116" s="800" t="s">
        <v>409</v>
      </c>
      <c r="BR116" s="801"/>
      <c r="BS116" s="801"/>
      <c r="BT116" s="801"/>
      <c r="BU116" s="801"/>
      <c r="BV116" s="801" t="s">
        <v>409</v>
      </c>
      <c r="BW116" s="801"/>
      <c r="BX116" s="801"/>
      <c r="BY116" s="801"/>
      <c r="BZ116" s="801"/>
      <c r="CA116" s="801" t="s">
        <v>409</v>
      </c>
      <c r="CB116" s="801"/>
      <c r="CC116" s="801"/>
      <c r="CD116" s="801"/>
      <c r="CE116" s="801"/>
      <c r="CF116" s="878" t="s">
        <v>409</v>
      </c>
      <c r="CG116" s="879"/>
      <c r="CH116" s="879"/>
      <c r="CI116" s="879"/>
      <c r="CJ116" s="879"/>
      <c r="CK116" s="947"/>
      <c r="CL116" s="896"/>
      <c r="CM116" s="833" t="s">
        <v>423</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409</v>
      </c>
      <c r="DH116" s="814"/>
      <c r="DI116" s="814"/>
      <c r="DJ116" s="814"/>
      <c r="DK116" s="815"/>
      <c r="DL116" s="816" t="s">
        <v>409</v>
      </c>
      <c r="DM116" s="814"/>
      <c r="DN116" s="814"/>
      <c r="DO116" s="814"/>
      <c r="DP116" s="815"/>
      <c r="DQ116" s="816" t="s">
        <v>409</v>
      </c>
      <c r="DR116" s="814"/>
      <c r="DS116" s="814"/>
      <c r="DT116" s="814"/>
      <c r="DU116" s="815"/>
      <c r="DV116" s="784" t="s">
        <v>409</v>
      </c>
      <c r="DW116" s="785"/>
      <c r="DX116" s="785"/>
      <c r="DY116" s="785"/>
      <c r="DZ116" s="786"/>
    </row>
    <row r="117" spans="1:130" s="197" customFormat="1" ht="26.25" customHeight="1">
      <c r="A117" s="917" t="s">
        <v>164</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424</v>
      </c>
      <c r="Z117" s="919"/>
      <c r="AA117" s="924">
        <v>132350</v>
      </c>
      <c r="AB117" s="925"/>
      <c r="AC117" s="925"/>
      <c r="AD117" s="925"/>
      <c r="AE117" s="926"/>
      <c r="AF117" s="928">
        <v>113247</v>
      </c>
      <c r="AG117" s="925"/>
      <c r="AH117" s="925"/>
      <c r="AI117" s="925"/>
      <c r="AJ117" s="926"/>
      <c r="AK117" s="928">
        <v>99124</v>
      </c>
      <c r="AL117" s="925"/>
      <c r="AM117" s="925"/>
      <c r="AN117" s="925"/>
      <c r="AO117" s="926"/>
      <c r="AP117" s="929"/>
      <c r="AQ117" s="930"/>
      <c r="AR117" s="930"/>
      <c r="AS117" s="930"/>
      <c r="AT117" s="931"/>
      <c r="AU117" s="953"/>
      <c r="AV117" s="954"/>
      <c r="AW117" s="954"/>
      <c r="AX117" s="954"/>
      <c r="AY117" s="955"/>
      <c r="AZ117" s="875" t="s">
        <v>425</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426</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c r="A118" s="917" t="s">
        <v>398</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396</v>
      </c>
      <c r="AB118" s="918"/>
      <c r="AC118" s="918"/>
      <c r="AD118" s="918"/>
      <c r="AE118" s="919"/>
      <c r="AF118" s="920" t="s">
        <v>281</v>
      </c>
      <c r="AG118" s="918"/>
      <c r="AH118" s="918"/>
      <c r="AI118" s="918"/>
      <c r="AJ118" s="919"/>
      <c r="AK118" s="920" t="s">
        <v>280</v>
      </c>
      <c r="AL118" s="918"/>
      <c r="AM118" s="918"/>
      <c r="AN118" s="918"/>
      <c r="AO118" s="919"/>
      <c r="AP118" s="921" t="s">
        <v>397</v>
      </c>
      <c r="AQ118" s="922"/>
      <c r="AR118" s="922"/>
      <c r="AS118" s="922"/>
      <c r="AT118" s="923"/>
      <c r="AU118" s="956"/>
      <c r="AV118" s="957"/>
      <c r="AW118" s="957"/>
      <c r="AX118" s="957"/>
      <c r="AY118" s="957"/>
      <c r="AZ118" s="228" t="s">
        <v>164</v>
      </c>
      <c r="BA118" s="228"/>
      <c r="BB118" s="228"/>
      <c r="BC118" s="228"/>
      <c r="BD118" s="228"/>
      <c r="BE118" s="228"/>
      <c r="BF118" s="228"/>
      <c r="BG118" s="228"/>
      <c r="BH118" s="228"/>
      <c r="BI118" s="228"/>
      <c r="BJ118" s="228"/>
      <c r="BK118" s="228"/>
      <c r="BL118" s="228"/>
      <c r="BM118" s="228"/>
      <c r="BN118" s="228"/>
      <c r="BO118" s="867" t="s">
        <v>427</v>
      </c>
      <c r="BP118" s="868"/>
      <c r="BQ118" s="887">
        <v>1853077</v>
      </c>
      <c r="BR118" s="888"/>
      <c r="BS118" s="888"/>
      <c r="BT118" s="888"/>
      <c r="BU118" s="888"/>
      <c r="BV118" s="888">
        <v>2237509</v>
      </c>
      <c r="BW118" s="888"/>
      <c r="BX118" s="888"/>
      <c r="BY118" s="888"/>
      <c r="BZ118" s="888"/>
      <c r="CA118" s="888">
        <v>2359530</v>
      </c>
      <c r="CB118" s="888"/>
      <c r="CC118" s="888"/>
      <c r="CD118" s="888"/>
      <c r="CE118" s="888"/>
      <c r="CF118" s="773"/>
      <c r="CG118" s="774"/>
      <c r="CH118" s="774"/>
      <c r="CI118" s="774"/>
      <c r="CJ118" s="871"/>
      <c r="CK118" s="947"/>
      <c r="CL118" s="896"/>
      <c r="CM118" s="833" t="s">
        <v>428</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c r="A119" s="893" t="s">
        <v>401</v>
      </c>
      <c r="B119" s="894"/>
      <c r="C119" s="899" t="s">
        <v>402</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429</v>
      </c>
      <c r="AV119" s="910"/>
      <c r="AW119" s="910"/>
      <c r="AX119" s="910"/>
      <c r="AY119" s="911"/>
      <c r="AZ119" s="846" t="s">
        <v>430</v>
      </c>
      <c r="BA119" s="788"/>
      <c r="BB119" s="788"/>
      <c r="BC119" s="788"/>
      <c r="BD119" s="788"/>
      <c r="BE119" s="788"/>
      <c r="BF119" s="788"/>
      <c r="BG119" s="788"/>
      <c r="BH119" s="788"/>
      <c r="BI119" s="788"/>
      <c r="BJ119" s="788"/>
      <c r="BK119" s="788"/>
      <c r="BL119" s="788"/>
      <c r="BM119" s="788"/>
      <c r="BN119" s="788"/>
      <c r="BO119" s="788"/>
      <c r="BP119" s="789"/>
      <c r="BQ119" s="829">
        <v>4204125</v>
      </c>
      <c r="BR119" s="830"/>
      <c r="BS119" s="830"/>
      <c r="BT119" s="830"/>
      <c r="BU119" s="830"/>
      <c r="BV119" s="830">
        <v>4261193</v>
      </c>
      <c r="BW119" s="830"/>
      <c r="BX119" s="830"/>
      <c r="BY119" s="830"/>
      <c r="BZ119" s="830"/>
      <c r="CA119" s="830">
        <v>4906896</v>
      </c>
      <c r="CB119" s="830"/>
      <c r="CC119" s="830"/>
      <c r="CD119" s="830"/>
      <c r="CE119" s="830"/>
      <c r="CF119" s="891">
        <v>546.5</v>
      </c>
      <c r="CG119" s="892"/>
      <c r="CH119" s="892"/>
      <c r="CI119" s="892"/>
      <c r="CJ119" s="892"/>
      <c r="CK119" s="948"/>
      <c r="CL119" s="898"/>
      <c r="CM119" s="855" t="s">
        <v>431</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c r="A120" s="895"/>
      <c r="B120" s="896"/>
      <c r="C120" s="833" t="s">
        <v>406</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108</v>
      </c>
      <c r="AB120" s="814"/>
      <c r="AC120" s="814"/>
      <c r="AD120" s="814"/>
      <c r="AE120" s="815"/>
      <c r="AF120" s="816" t="s">
        <v>108</v>
      </c>
      <c r="AG120" s="814"/>
      <c r="AH120" s="814"/>
      <c r="AI120" s="814"/>
      <c r="AJ120" s="815"/>
      <c r="AK120" s="816" t="s">
        <v>108</v>
      </c>
      <c r="AL120" s="814"/>
      <c r="AM120" s="814"/>
      <c r="AN120" s="814"/>
      <c r="AO120" s="815"/>
      <c r="AP120" s="784" t="s">
        <v>108</v>
      </c>
      <c r="AQ120" s="785"/>
      <c r="AR120" s="785"/>
      <c r="AS120" s="785"/>
      <c r="AT120" s="786"/>
      <c r="AU120" s="912"/>
      <c r="AV120" s="913"/>
      <c r="AW120" s="913"/>
      <c r="AX120" s="913"/>
      <c r="AY120" s="914"/>
      <c r="AZ120" s="797" t="s">
        <v>432</v>
      </c>
      <c r="BA120" s="798"/>
      <c r="BB120" s="798"/>
      <c r="BC120" s="798"/>
      <c r="BD120" s="798"/>
      <c r="BE120" s="798"/>
      <c r="BF120" s="798"/>
      <c r="BG120" s="798"/>
      <c r="BH120" s="798"/>
      <c r="BI120" s="798"/>
      <c r="BJ120" s="798"/>
      <c r="BK120" s="798"/>
      <c r="BL120" s="798"/>
      <c r="BM120" s="798"/>
      <c r="BN120" s="798"/>
      <c r="BO120" s="798"/>
      <c r="BP120" s="799"/>
      <c r="BQ120" s="800">
        <v>3426</v>
      </c>
      <c r="BR120" s="801"/>
      <c r="BS120" s="801"/>
      <c r="BT120" s="801"/>
      <c r="BU120" s="801"/>
      <c r="BV120" s="801">
        <v>1563</v>
      </c>
      <c r="BW120" s="801"/>
      <c r="BX120" s="801"/>
      <c r="BY120" s="801"/>
      <c r="BZ120" s="801"/>
      <c r="CA120" s="801" t="s">
        <v>108</v>
      </c>
      <c r="CB120" s="801"/>
      <c r="CC120" s="801"/>
      <c r="CD120" s="801"/>
      <c r="CE120" s="801"/>
      <c r="CF120" s="878" t="s">
        <v>108</v>
      </c>
      <c r="CG120" s="879"/>
      <c r="CH120" s="879"/>
      <c r="CI120" s="879"/>
      <c r="CJ120" s="879"/>
      <c r="CK120" s="880" t="s">
        <v>433</v>
      </c>
      <c r="CL120" s="840"/>
      <c r="CM120" s="840"/>
      <c r="CN120" s="840"/>
      <c r="CO120" s="841"/>
      <c r="CP120" s="884" t="s">
        <v>434</v>
      </c>
      <c r="CQ120" s="885"/>
      <c r="CR120" s="885"/>
      <c r="CS120" s="885"/>
      <c r="CT120" s="885"/>
      <c r="CU120" s="885"/>
      <c r="CV120" s="885"/>
      <c r="CW120" s="885"/>
      <c r="CX120" s="885"/>
      <c r="CY120" s="885"/>
      <c r="CZ120" s="885"/>
      <c r="DA120" s="885"/>
      <c r="DB120" s="885"/>
      <c r="DC120" s="885"/>
      <c r="DD120" s="885"/>
      <c r="DE120" s="885"/>
      <c r="DF120" s="886"/>
      <c r="DG120" s="829">
        <v>233592</v>
      </c>
      <c r="DH120" s="830"/>
      <c r="DI120" s="830"/>
      <c r="DJ120" s="830"/>
      <c r="DK120" s="830"/>
      <c r="DL120" s="830">
        <v>209068</v>
      </c>
      <c r="DM120" s="830"/>
      <c r="DN120" s="830"/>
      <c r="DO120" s="830"/>
      <c r="DP120" s="830"/>
      <c r="DQ120" s="830">
        <v>206918</v>
      </c>
      <c r="DR120" s="830"/>
      <c r="DS120" s="830"/>
      <c r="DT120" s="830"/>
      <c r="DU120" s="830"/>
      <c r="DV120" s="831">
        <v>23</v>
      </c>
      <c r="DW120" s="831"/>
      <c r="DX120" s="831"/>
      <c r="DY120" s="831"/>
      <c r="DZ120" s="832"/>
    </row>
    <row r="121" spans="1:130" s="197" customFormat="1" ht="26.25" customHeight="1">
      <c r="A121" s="895"/>
      <c r="B121" s="896"/>
      <c r="C121" s="872" t="s">
        <v>435</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436</v>
      </c>
      <c r="BA121" s="876"/>
      <c r="BB121" s="876"/>
      <c r="BC121" s="876"/>
      <c r="BD121" s="876"/>
      <c r="BE121" s="876"/>
      <c r="BF121" s="876"/>
      <c r="BG121" s="876"/>
      <c r="BH121" s="876"/>
      <c r="BI121" s="876"/>
      <c r="BJ121" s="876"/>
      <c r="BK121" s="876"/>
      <c r="BL121" s="876"/>
      <c r="BM121" s="876"/>
      <c r="BN121" s="876"/>
      <c r="BO121" s="876"/>
      <c r="BP121" s="877"/>
      <c r="BQ121" s="887">
        <v>1686200</v>
      </c>
      <c r="BR121" s="888"/>
      <c r="BS121" s="888"/>
      <c r="BT121" s="888"/>
      <c r="BU121" s="888"/>
      <c r="BV121" s="888">
        <v>1719008</v>
      </c>
      <c r="BW121" s="888"/>
      <c r="BX121" s="888"/>
      <c r="BY121" s="888"/>
      <c r="BZ121" s="888"/>
      <c r="CA121" s="888">
        <v>2184265</v>
      </c>
      <c r="CB121" s="888"/>
      <c r="CC121" s="888"/>
      <c r="CD121" s="888"/>
      <c r="CE121" s="888"/>
      <c r="CF121" s="889">
        <v>243.3</v>
      </c>
      <c r="CG121" s="890"/>
      <c r="CH121" s="890"/>
      <c r="CI121" s="890"/>
      <c r="CJ121" s="890"/>
      <c r="CK121" s="881"/>
      <c r="CL121" s="842"/>
      <c r="CM121" s="842"/>
      <c r="CN121" s="842"/>
      <c r="CO121" s="843"/>
      <c r="CP121" s="858" t="s">
        <v>437</v>
      </c>
      <c r="CQ121" s="859"/>
      <c r="CR121" s="859"/>
      <c r="CS121" s="859"/>
      <c r="CT121" s="859"/>
      <c r="CU121" s="859"/>
      <c r="CV121" s="859"/>
      <c r="CW121" s="859"/>
      <c r="CX121" s="859"/>
      <c r="CY121" s="859"/>
      <c r="CZ121" s="859"/>
      <c r="DA121" s="859"/>
      <c r="DB121" s="859"/>
      <c r="DC121" s="859"/>
      <c r="DD121" s="859"/>
      <c r="DE121" s="859"/>
      <c r="DF121" s="860"/>
      <c r="DG121" s="800">
        <v>41312</v>
      </c>
      <c r="DH121" s="801"/>
      <c r="DI121" s="801"/>
      <c r="DJ121" s="801"/>
      <c r="DK121" s="801"/>
      <c r="DL121" s="801">
        <v>41312</v>
      </c>
      <c r="DM121" s="801"/>
      <c r="DN121" s="801"/>
      <c r="DO121" s="801"/>
      <c r="DP121" s="801"/>
      <c r="DQ121" s="801" t="s">
        <v>108</v>
      </c>
      <c r="DR121" s="801"/>
      <c r="DS121" s="801"/>
      <c r="DT121" s="801"/>
      <c r="DU121" s="801"/>
      <c r="DV121" s="853" t="s">
        <v>108</v>
      </c>
      <c r="DW121" s="853"/>
      <c r="DX121" s="853"/>
      <c r="DY121" s="853"/>
      <c r="DZ121" s="854"/>
    </row>
    <row r="122" spans="1:130" s="197" customFormat="1" ht="26.25" customHeight="1">
      <c r="A122" s="895"/>
      <c r="B122" s="896"/>
      <c r="C122" s="833" t="s">
        <v>417</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164</v>
      </c>
      <c r="BA122" s="228"/>
      <c r="BB122" s="228"/>
      <c r="BC122" s="228"/>
      <c r="BD122" s="228"/>
      <c r="BE122" s="228"/>
      <c r="BF122" s="228"/>
      <c r="BG122" s="228"/>
      <c r="BH122" s="228"/>
      <c r="BI122" s="228"/>
      <c r="BJ122" s="228"/>
      <c r="BK122" s="228"/>
      <c r="BL122" s="228"/>
      <c r="BM122" s="228"/>
      <c r="BN122" s="228"/>
      <c r="BO122" s="867" t="s">
        <v>438</v>
      </c>
      <c r="BP122" s="868"/>
      <c r="BQ122" s="869">
        <v>5893751</v>
      </c>
      <c r="BR122" s="870"/>
      <c r="BS122" s="870"/>
      <c r="BT122" s="870"/>
      <c r="BU122" s="870"/>
      <c r="BV122" s="870">
        <v>5981764</v>
      </c>
      <c r="BW122" s="870"/>
      <c r="BX122" s="870"/>
      <c r="BY122" s="870"/>
      <c r="BZ122" s="870"/>
      <c r="CA122" s="870">
        <v>7091161</v>
      </c>
      <c r="CB122" s="870"/>
      <c r="CC122" s="870"/>
      <c r="CD122" s="870"/>
      <c r="CE122" s="870"/>
      <c r="CF122" s="773"/>
      <c r="CG122" s="774"/>
      <c r="CH122" s="774"/>
      <c r="CI122" s="774"/>
      <c r="CJ122" s="871"/>
      <c r="CK122" s="881"/>
      <c r="CL122" s="842"/>
      <c r="CM122" s="842"/>
      <c r="CN122" s="842"/>
      <c r="CO122" s="843"/>
      <c r="CP122" s="858" t="s">
        <v>439</v>
      </c>
      <c r="CQ122" s="859"/>
      <c r="CR122" s="859"/>
      <c r="CS122" s="859"/>
      <c r="CT122" s="859"/>
      <c r="CU122" s="859"/>
      <c r="CV122" s="859"/>
      <c r="CW122" s="859"/>
      <c r="CX122" s="859"/>
      <c r="CY122" s="859"/>
      <c r="CZ122" s="859"/>
      <c r="DA122" s="859"/>
      <c r="DB122" s="859"/>
      <c r="DC122" s="859"/>
      <c r="DD122" s="859"/>
      <c r="DE122" s="859"/>
      <c r="DF122" s="860"/>
      <c r="DG122" s="800" t="s">
        <v>108</v>
      </c>
      <c r="DH122" s="801"/>
      <c r="DI122" s="801"/>
      <c r="DJ122" s="801"/>
      <c r="DK122" s="801"/>
      <c r="DL122" s="801" t="s">
        <v>108</v>
      </c>
      <c r="DM122" s="801"/>
      <c r="DN122" s="801"/>
      <c r="DO122" s="801"/>
      <c r="DP122" s="801"/>
      <c r="DQ122" s="801" t="s">
        <v>108</v>
      </c>
      <c r="DR122" s="801"/>
      <c r="DS122" s="801"/>
      <c r="DT122" s="801"/>
      <c r="DU122" s="801"/>
      <c r="DV122" s="853" t="s">
        <v>108</v>
      </c>
      <c r="DW122" s="853"/>
      <c r="DX122" s="853"/>
      <c r="DY122" s="853"/>
      <c r="DZ122" s="854"/>
    </row>
    <row r="123" spans="1:130" s="197" customFormat="1" ht="26.25" customHeight="1" thickBot="1">
      <c r="A123" s="895"/>
      <c r="B123" s="896"/>
      <c r="C123" s="833" t="s">
        <v>423</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440</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t="s">
        <v>108</v>
      </c>
      <c r="BR123" s="862"/>
      <c r="BS123" s="862"/>
      <c r="BT123" s="862"/>
      <c r="BU123" s="862"/>
      <c r="BV123" s="862" t="s">
        <v>108</v>
      </c>
      <c r="BW123" s="862"/>
      <c r="BX123" s="862"/>
      <c r="BY123" s="862"/>
      <c r="BZ123" s="862"/>
      <c r="CA123" s="862" t="s">
        <v>108</v>
      </c>
      <c r="CB123" s="862"/>
      <c r="CC123" s="862"/>
      <c r="CD123" s="862"/>
      <c r="CE123" s="862"/>
      <c r="CF123" s="760"/>
      <c r="CG123" s="761"/>
      <c r="CH123" s="761"/>
      <c r="CI123" s="761"/>
      <c r="CJ123" s="863"/>
      <c r="CK123" s="881"/>
      <c r="CL123" s="842"/>
      <c r="CM123" s="842"/>
      <c r="CN123" s="842"/>
      <c r="CO123" s="843"/>
      <c r="CP123" s="858" t="s">
        <v>441</v>
      </c>
      <c r="CQ123" s="859"/>
      <c r="CR123" s="859"/>
      <c r="CS123" s="859"/>
      <c r="CT123" s="859"/>
      <c r="CU123" s="859"/>
      <c r="CV123" s="859"/>
      <c r="CW123" s="859"/>
      <c r="CX123" s="859"/>
      <c r="CY123" s="859"/>
      <c r="CZ123" s="859"/>
      <c r="DA123" s="859"/>
      <c r="DB123" s="859"/>
      <c r="DC123" s="859"/>
      <c r="DD123" s="859"/>
      <c r="DE123" s="859"/>
      <c r="DF123" s="860"/>
      <c r="DG123" s="813" t="s">
        <v>442</v>
      </c>
      <c r="DH123" s="814"/>
      <c r="DI123" s="814"/>
      <c r="DJ123" s="814"/>
      <c r="DK123" s="815"/>
      <c r="DL123" s="816" t="s">
        <v>442</v>
      </c>
      <c r="DM123" s="814"/>
      <c r="DN123" s="814"/>
      <c r="DO123" s="814"/>
      <c r="DP123" s="815"/>
      <c r="DQ123" s="816" t="s">
        <v>442</v>
      </c>
      <c r="DR123" s="814"/>
      <c r="DS123" s="814"/>
      <c r="DT123" s="814"/>
      <c r="DU123" s="815"/>
      <c r="DV123" s="784" t="s">
        <v>442</v>
      </c>
      <c r="DW123" s="785"/>
      <c r="DX123" s="785"/>
      <c r="DY123" s="785"/>
      <c r="DZ123" s="786"/>
    </row>
    <row r="124" spans="1:130" s="197" customFormat="1" ht="26.25" customHeight="1">
      <c r="A124" s="895"/>
      <c r="B124" s="896"/>
      <c r="C124" s="833" t="s">
        <v>426</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442</v>
      </c>
      <c r="AB124" s="814"/>
      <c r="AC124" s="814"/>
      <c r="AD124" s="814"/>
      <c r="AE124" s="815"/>
      <c r="AF124" s="816" t="s">
        <v>442</v>
      </c>
      <c r="AG124" s="814"/>
      <c r="AH124" s="814"/>
      <c r="AI124" s="814"/>
      <c r="AJ124" s="815"/>
      <c r="AK124" s="816" t="s">
        <v>442</v>
      </c>
      <c r="AL124" s="814"/>
      <c r="AM124" s="814"/>
      <c r="AN124" s="814"/>
      <c r="AO124" s="815"/>
      <c r="AP124" s="784" t="s">
        <v>442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443</v>
      </c>
      <c r="CQ124" s="859"/>
      <c r="CR124" s="859"/>
      <c r="CS124" s="859"/>
      <c r="CT124" s="859"/>
      <c r="CU124" s="859"/>
      <c r="CV124" s="859"/>
      <c r="CW124" s="859"/>
      <c r="CX124" s="859"/>
      <c r="CY124" s="859"/>
      <c r="CZ124" s="859"/>
      <c r="DA124" s="859"/>
      <c r="DB124" s="859"/>
      <c r="DC124" s="859"/>
      <c r="DD124" s="859"/>
      <c r="DE124" s="859"/>
      <c r="DF124" s="860"/>
      <c r="DG124" s="746" t="s">
        <v>442</v>
      </c>
      <c r="DH124" s="747"/>
      <c r="DI124" s="747"/>
      <c r="DJ124" s="747"/>
      <c r="DK124" s="748"/>
      <c r="DL124" s="749" t="s">
        <v>442</v>
      </c>
      <c r="DM124" s="747"/>
      <c r="DN124" s="747"/>
      <c r="DO124" s="747"/>
      <c r="DP124" s="748"/>
      <c r="DQ124" s="749" t="s">
        <v>442</v>
      </c>
      <c r="DR124" s="747"/>
      <c r="DS124" s="747"/>
      <c r="DT124" s="747"/>
      <c r="DU124" s="748"/>
      <c r="DV124" s="837" t="s">
        <v>442</v>
      </c>
      <c r="DW124" s="838"/>
      <c r="DX124" s="838"/>
      <c r="DY124" s="838"/>
      <c r="DZ124" s="839"/>
    </row>
    <row r="125" spans="1:130" s="197" customFormat="1" ht="26.25" customHeight="1" thickBot="1">
      <c r="A125" s="895"/>
      <c r="B125" s="896"/>
      <c r="C125" s="833" t="s">
        <v>428</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442</v>
      </c>
      <c r="AB125" s="814"/>
      <c r="AC125" s="814"/>
      <c r="AD125" s="814"/>
      <c r="AE125" s="815"/>
      <c r="AF125" s="816" t="s">
        <v>442</v>
      </c>
      <c r="AG125" s="814"/>
      <c r="AH125" s="814"/>
      <c r="AI125" s="814"/>
      <c r="AJ125" s="815"/>
      <c r="AK125" s="816" t="s">
        <v>442</v>
      </c>
      <c r="AL125" s="814"/>
      <c r="AM125" s="814"/>
      <c r="AN125" s="814"/>
      <c r="AO125" s="815"/>
      <c r="AP125" s="784" t="s">
        <v>442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444</v>
      </c>
      <c r="CL125" s="840"/>
      <c r="CM125" s="840"/>
      <c r="CN125" s="840"/>
      <c r="CO125" s="841"/>
      <c r="CP125" s="846" t="s">
        <v>445</v>
      </c>
      <c r="CQ125" s="788"/>
      <c r="CR125" s="788"/>
      <c r="CS125" s="788"/>
      <c r="CT125" s="788"/>
      <c r="CU125" s="788"/>
      <c r="CV125" s="788"/>
      <c r="CW125" s="788"/>
      <c r="CX125" s="788"/>
      <c r="CY125" s="788"/>
      <c r="CZ125" s="788"/>
      <c r="DA125" s="788"/>
      <c r="DB125" s="788"/>
      <c r="DC125" s="788"/>
      <c r="DD125" s="788"/>
      <c r="DE125" s="788"/>
      <c r="DF125" s="789"/>
      <c r="DG125" s="829" t="s">
        <v>442</v>
      </c>
      <c r="DH125" s="830"/>
      <c r="DI125" s="830"/>
      <c r="DJ125" s="830"/>
      <c r="DK125" s="830"/>
      <c r="DL125" s="830" t="s">
        <v>442</v>
      </c>
      <c r="DM125" s="830"/>
      <c r="DN125" s="830"/>
      <c r="DO125" s="830"/>
      <c r="DP125" s="830"/>
      <c r="DQ125" s="830" t="s">
        <v>442</v>
      </c>
      <c r="DR125" s="830"/>
      <c r="DS125" s="830"/>
      <c r="DT125" s="830"/>
      <c r="DU125" s="830"/>
      <c r="DV125" s="831" t="s">
        <v>442</v>
      </c>
      <c r="DW125" s="831"/>
      <c r="DX125" s="831"/>
      <c r="DY125" s="831"/>
      <c r="DZ125" s="832"/>
    </row>
    <row r="126" spans="1:130" s="197" customFormat="1" ht="26.25" customHeight="1">
      <c r="A126" s="895"/>
      <c r="B126" s="896"/>
      <c r="C126" s="833" t="s">
        <v>431</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442</v>
      </c>
      <c r="AB126" s="814"/>
      <c r="AC126" s="814"/>
      <c r="AD126" s="814"/>
      <c r="AE126" s="815"/>
      <c r="AF126" s="816" t="s">
        <v>442</v>
      </c>
      <c r="AG126" s="814"/>
      <c r="AH126" s="814"/>
      <c r="AI126" s="814"/>
      <c r="AJ126" s="815"/>
      <c r="AK126" s="816" t="s">
        <v>442</v>
      </c>
      <c r="AL126" s="814"/>
      <c r="AM126" s="814"/>
      <c r="AN126" s="814"/>
      <c r="AO126" s="815"/>
      <c r="AP126" s="784" t="s">
        <v>442</v>
      </c>
      <c r="AQ126" s="785"/>
      <c r="AR126" s="785"/>
      <c r="AS126" s="785"/>
      <c r="AT126" s="786"/>
      <c r="AU126" s="233"/>
      <c r="AV126" s="233"/>
      <c r="AW126" s="233"/>
      <c r="AX126" s="836" t="s">
        <v>446</v>
      </c>
      <c r="AY126" s="794"/>
      <c r="AZ126" s="794"/>
      <c r="BA126" s="794"/>
      <c r="BB126" s="794"/>
      <c r="BC126" s="794"/>
      <c r="BD126" s="794"/>
      <c r="BE126" s="795"/>
      <c r="BF126" s="793" t="s">
        <v>447</v>
      </c>
      <c r="BG126" s="794"/>
      <c r="BH126" s="794"/>
      <c r="BI126" s="794"/>
      <c r="BJ126" s="794"/>
      <c r="BK126" s="794"/>
      <c r="BL126" s="795"/>
      <c r="BM126" s="793" t="s">
        <v>448</v>
      </c>
      <c r="BN126" s="794"/>
      <c r="BO126" s="794"/>
      <c r="BP126" s="794"/>
      <c r="BQ126" s="794"/>
      <c r="BR126" s="794"/>
      <c r="BS126" s="795"/>
      <c r="BT126" s="793" t="s">
        <v>449</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450</v>
      </c>
      <c r="CQ126" s="798"/>
      <c r="CR126" s="798"/>
      <c r="CS126" s="798"/>
      <c r="CT126" s="798"/>
      <c r="CU126" s="798"/>
      <c r="CV126" s="798"/>
      <c r="CW126" s="798"/>
      <c r="CX126" s="798"/>
      <c r="CY126" s="798"/>
      <c r="CZ126" s="798"/>
      <c r="DA126" s="798"/>
      <c r="DB126" s="798"/>
      <c r="DC126" s="798"/>
      <c r="DD126" s="798"/>
      <c r="DE126" s="798"/>
      <c r="DF126" s="799"/>
      <c r="DG126" s="800" t="s">
        <v>442</v>
      </c>
      <c r="DH126" s="801"/>
      <c r="DI126" s="801"/>
      <c r="DJ126" s="801"/>
      <c r="DK126" s="801"/>
      <c r="DL126" s="801" t="s">
        <v>442</v>
      </c>
      <c r="DM126" s="801"/>
      <c r="DN126" s="801"/>
      <c r="DO126" s="801"/>
      <c r="DP126" s="801"/>
      <c r="DQ126" s="801" t="s">
        <v>442</v>
      </c>
      <c r="DR126" s="801"/>
      <c r="DS126" s="801"/>
      <c r="DT126" s="801"/>
      <c r="DU126" s="801"/>
      <c r="DV126" s="853" t="s">
        <v>442</v>
      </c>
      <c r="DW126" s="853"/>
      <c r="DX126" s="853"/>
      <c r="DY126" s="853"/>
      <c r="DZ126" s="854"/>
    </row>
    <row r="127" spans="1:130" s="197" customFormat="1" ht="26.25" customHeight="1" thickBot="1">
      <c r="A127" s="897"/>
      <c r="B127" s="898"/>
      <c r="C127" s="855" t="s">
        <v>451</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442</v>
      </c>
      <c r="AB127" s="814"/>
      <c r="AC127" s="814"/>
      <c r="AD127" s="814"/>
      <c r="AE127" s="815"/>
      <c r="AF127" s="816" t="s">
        <v>442</v>
      </c>
      <c r="AG127" s="814"/>
      <c r="AH127" s="814"/>
      <c r="AI127" s="814"/>
      <c r="AJ127" s="815"/>
      <c r="AK127" s="816" t="s">
        <v>442</v>
      </c>
      <c r="AL127" s="814"/>
      <c r="AM127" s="814"/>
      <c r="AN127" s="814"/>
      <c r="AO127" s="815"/>
      <c r="AP127" s="784" t="s">
        <v>442</v>
      </c>
      <c r="AQ127" s="785"/>
      <c r="AR127" s="785"/>
      <c r="AS127" s="785"/>
      <c r="AT127" s="786"/>
      <c r="AU127" s="233"/>
      <c r="AV127" s="233"/>
      <c r="AW127" s="233"/>
      <c r="AX127" s="787" t="s">
        <v>452</v>
      </c>
      <c r="AY127" s="788"/>
      <c r="AZ127" s="788"/>
      <c r="BA127" s="788"/>
      <c r="BB127" s="788"/>
      <c r="BC127" s="788"/>
      <c r="BD127" s="788"/>
      <c r="BE127" s="789"/>
      <c r="BF127" s="790" t="s">
        <v>442</v>
      </c>
      <c r="BG127" s="791"/>
      <c r="BH127" s="791"/>
      <c r="BI127" s="791"/>
      <c r="BJ127" s="791"/>
      <c r="BK127" s="791"/>
      <c r="BL127" s="792"/>
      <c r="BM127" s="790">
        <v>15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453</v>
      </c>
      <c r="CQ127" s="782"/>
      <c r="CR127" s="782"/>
      <c r="CS127" s="782"/>
      <c r="CT127" s="782"/>
      <c r="CU127" s="782"/>
      <c r="CV127" s="782"/>
      <c r="CW127" s="782"/>
      <c r="CX127" s="782"/>
      <c r="CY127" s="782"/>
      <c r="CZ127" s="782"/>
      <c r="DA127" s="782"/>
      <c r="DB127" s="782"/>
      <c r="DC127" s="782"/>
      <c r="DD127" s="782"/>
      <c r="DE127" s="782"/>
      <c r="DF127" s="783"/>
      <c r="DG127" s="849" t="s">
        <v>454</v>
      </c>
      <c r="DH127" s="850"/>
      <c r="DI127" s="850"/>
      <c r="DJ127" s="850"/>
      <c r="DK127" s="850"/>
      <c r="DL127" s="850" t="s">
        <v>455</v>
      </c>
      <c r="DM127" s="850"/>
      <c r="DN127" s="850"/>
      <c r="DO127" s="850"/>
      <c r="DP127" s="850"/>
      <c r="DQ127" s="850" t="s">
        <v>455</v>
      </c>
      <c r="DR127" s="850"/>
      <c r="DS127" s="850"/>
      <c r="DT127" s="850"/>
      <c r="DU127" s="850"/>
      <c r="DV127" s="851" t="s">
        <v>455</v>
      </c>
      <c r="DW127" s="851"/>
      <c r="DX127" s="851"/>
      <c r="DY127" s="851"/>
      <c r="DZ127" s="852"/>
    </row>
    <row r="128" spans="1:130" s="197" customFormat="1" ht="26.25" customHeight="1">
      <c r="A128" s="825" t="s">
        <v>456</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457</v>
      </c>
      <c r="X128" s="827"/>
      <c r="Y128" s="827"/>
      <c r="Z128" s="828"/>
      <c r="AA128" s="753">
        <v>1474</v>
      </c>
      <c r="AB128" s="754"/>
      <c r="AC128" s="754"/>
      <c r="AD128" s="754"/>
      <c r="AE128" s="755"/>
      <c r="AF128" s="756">
        <v>1375</v>
      </c>
      <c r="AG128" s="754"/>
      <c r="AH128" s="754"/>
      <c r="AI128" s="754"/>
      <c r="AJ128" s="755"/>
      <c r="AK128" s="756">
        <v>310</v>
      </c>
      <c r="AL128" s="754"/>
      <c r="AM128" s="754"/>
      <c r="AN128" s="754"/>
      <c r="AO128" s="755"/>
      <c r="AP128" s="757"/>
      <c r="AQ128" s="758"/>
      <c r="AR128" s="758"/>
      <c r="AS128" s="758"/>
      <c r="AT128" s="759"/>
      <c r="AU128" s="235"/>
      <c r="AV128" s="235"/>
      <c r="AW128" s="235"/>
      <c r="AX128" s="802" t="s">
        <v>458</v>
      </c>
      <c r="AY128" s="798"/>
      <c r="AZ128" s="798"/>
      <c r="BA128" s="798"/>
      <c r="BB128" s="798"/>
      <c r="BC128" s="798"/>
      <c r="BD128" s="798"/>
      <c r="BE128" s="799"/>
      <c r="BF128" s="820" t="s">
        <v>442</v>
      </c>
      <c r="BG128" s="821"/>
      <c r="BH128" s="821"/>
      <c r="BI128" s="821"/>
      <c r="BJ128" s="821"/>
      <c r="BK128" s="821"/>
      <c r="BL128" s="822"/>
      <c r="BM128" s="820">
        <v>20</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459</v>
      </c>
      <c r="X129" s="811"/>
      <c r="Y129" s="811"/>
      <c r="Z129" s="812"/>
      <c r="AA129" s="813">
        <v>1211614</v>
      </c>
      <c r="AB129" s="814"/>
      <c r="AC129" s="814"/>
      <c r="AD129" s="814"/>
      <c r="AE129" s="815"/>
      <c r="AF129" s="816">
        <v>1020550</v>
      </c>
      <c r="AG129" s="814"/>
      <c r="AH129" s="814"/>
      <c r="AI129" s="814"/>
      <c r="AJ129" s="815"/>
      <c r="AK129" s="816">
        <v>1029175</v>
      </c>
      <c r="AL129" s="814"/>
      <c r="AM129" s="814"/>
      <c r="AN129" s="814"/>
      <c r="AO129" s="815"/>
      <c r="AP129" s="817"/>
      <c r="AQ129" s="818"/>
      <c r="AR129" s="818"/>
      <c r="AS129" s="818"/>
      <c r="AT129" s="819"/>
      <c r="AU129" s="235"/>
      <c r="AV129" s="235"/>
      <c r="AW129" s="235"/>
      <c r="AX129" s="802" t="s">
        <v>460</v>
      </c>
      <c r="AY129" s="798"/>
      <c r="AZ129" s="798"/>
      <c r="BA129" s="798"/>
      <c r="BB129" s="798"/>
      <c r="BC129" s="798"/>
      <c r="BD129" s="798"/>
      <c r="BE129" s="799"/>
      <c r="BF129" s="803">
        <v>-2.5</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808" t="s">
        <v>461</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462</v>
      </c>
      <c r="X130" s="811"/>
      <c r="Y130" s="811"/>
      <c r="Z130" s="812"/>
      <c r="AA130" s="813">
        <v>143888</v>
      </c>
      <c r="AB130" s="814"/>
      <c r="AC130" s="814"/>
      <c r="AD130" s="814"/>
      <c r="AE130" s="815"/>
      <c r="AF130" s="816">
        <v>135749</v>
      </c>
      <c r="AG130" s="814"/>
      <c r="AH130" s="814"/>
      <c r="AI130" s="814"/>
      <c r="AJ130" s="815"/>
      <c r="AK130" s="816">
        <v>131349</v>
      </c>
      <c r="AL130" s="814"/>
      <c r="AM130" s="814"/>
      <c r="AN130" s="814"/>
      <c r="AO130" s="815"/>
      <c r="AP130" s="817"/>
      <c r="AQ130" s="818"/>
      <c r="AR130" s="818"/>
      <c r="AS130" s="818"/>
      <c r="AT130" s="819"/>
      <c r="AU130" s="235"/>
      <c r="AV130" s="235"/>
      <c r="AW130" s="235"/>
      <c r="AX130" s="781" t="s">
        <v>463</v>
      </c>
      <c r="AY130" s="782"/>
      <c r="AZ130" s="782"/>
      <c r="BA130" s="782"/>
      <c r="BB130" s="782"/>
      <c r="BC130" s="782"/>
      <c r="BD130" s="782"/>
      <c r="BE130" s="783"/>
      <c r="BF130" s="735" t="s">
        <v>464</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465</v>
      </c>
      <c r="X131" s="744"/>
      <c r="Y131" s="744"/>
      <c r="Z131" s="745"/>
      <c r="AA131" s="746">
        <v>1067726</v>
      </c>
      <c r="AB131" s="747"/>
      <c r="AC131" s="747"/>
      <c r="AD131" s="747"/>
      <c r="AE131" s="748"/>
      <c r="AF131" s="749">
        <v>884801</v>
      </c>
      <c r="AG131" s="747"/>
      <c r="AH131" s="747"/>
      <c r="AI131" s="747"/>
      <c r="AJ131" s="748"/>
      <c r="AK131" s="749">
        <v>897826</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763" t="s">
        <v>466</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467</v>
      </c>
      <c r="W132" s="767"/>
      <c r="X132" s="767"/>
      <c r="Y132" s="767"/>
      <c r="Z132" s="768"/>
      <c r="AA132" s="769">
        <v>-1.218664714</v>
      </c>
      <c r="AB132" s="770"/>
      <c r="AC132" s="770"/>
      <c r="AD132" s="770"/>
      <c r="AE132" s="771"/>
      <c r="AF132" s="772">
        <v>-2.6985728990000002</v>
      </c>
      <c r="AG132" s="770"/>
      <c r="AH132" s="770"/>
      <c r="AI132" s="770"/>
      <c r="AJ132" s="771"/>
      <c r="AK132" s="772">
        <v>-3.623753378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468</v>
      </c>
      <c r="W133" s="776"/>
      <c r="X133" s="776"/>
      <c r="Y133" s="776"/>
      <c r="Z133" s="777"/>
      <c r="AA133" s="778">
        <v>1.1000000000000001</v>
      </c>
      <c r="AB133" s="779"/>
      <c r="AC133" s="779"/>
      <c r="AD133" s="779"/>
      <c r="AE133" s="780"/>
      <c r="AF133" s="778">
        <v>-1.2</v>
      </c>
      <c r="AG133" s="779"/>
      <c r="AH133" s="779"/>
      <c r="AI133" s="779"/>
      <c r="AJ133" s="780"/>
      <c r="AK133" s="778">
        <v>-2.5</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N95" sqref="N95"/>
    </sheetView>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election activeCell="A47" sqref="A47"/>
    </sheetView>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469</v>
      </c>
      <c r="B5" s="246"/>
      <c r="C5" s="246"/>
      <c r="D5" s="246"/>
      <c r="E5" s="246"/>
      <c r="F5" s="246"/>
      <c r="G5" s="246"/>
      <c r="H5" s="246"/>
      <c r="I5" s="246"/>
      <c r="J5" s="246"/>
      <c r="K5" s="246"/>
      <c r="L5" s="246"/>
      <c r="M5" s="246"/>
      <c r="N5" s="246"/>
      <c r="O5" s="247"/>
    </row>
    <row r="6" spans="1:16">
      <c r="A6" s="248"/>
      <c r="B6" s="244"/>
      <c r="C6" s="244"/>
      <c r="D6" s="244"/>
      <c r="E6" s="244"/>
      <c r="F6" s="244"/>
      <c r="G6" s="249" t="s">
        <v>470</v>
      </c>
      <c r="H6" s="249"/>
      <c r="I6" s="249"/>
      <c r="J6" s="249"/>
      <c r="K6" s="244"/>
      <c r="L6" s="244"/>
      <c r="M6" s="244"/>
      <c r="N6" s="244"/>
    </row>
    <row r="7" spans="1:16">
      <c r="A7" s="248"/>
      <c r="B7" s="244"/>
      <c r="C7" s="244"/>
      <c r="D7" s="244"/>
      <c r="E7" s="244"/>
      <c r="F7" s="244"/>
      <c r="G7" s="251"/>
      <c r="H7" s="252"/>
      <c r="I7" s="252"/>
      <c r="J7" s="253"/>
      <c r="K7" s="1149" t="s">
        <v>471</v>
      </c>
      <c r="L7" s="254"/>
      <c r="M7" s="255" t="s">
        <v>472</v>
      </c>
      <c r="N7" s="256"/>
    </row>
    <row r="8" spans="1:16">
      <c r="A8" s="248"/>
      <c r="B8" s="244"/>
      <c r="C8" s="244"/>
      <c r="D8" s="244"/>
      <c r="E8" s="244"/>
      <c r="F8" s="244"/>
      <c r="G8" s="257"/>
      <c r="H8" s="258"/>
      <c r="I8" s="258"/>
      <c r="J8" s="259"/>
      <c r="K8" s="1150"/>
      <c r="L8" s="260" t="s">
        <v>473</v>
      </c>
      <c r="M8" s="261" t="s">
        <v>474</v>
      </c>
      <c r="N8" s="262" t="s">
        <v>475</v>
      </c>
    </row>
    <row r="9" spans="1:16">
      <c r="A9" s="248"/>
      <c r="B9" s="244"/>
      <c r="C9" s="244"/>
      <c r="D9" s="244"/>
      <c r="E9" s="244"/>
      <c r="F9" s="244"/>
      <c r="G9" s="1163" t="s">
        <v>476</v>
      </c>
      <c r="H9" s="1164"/>
      <c r="I9" s="1164"/>
      <c r="J9" s="1165"/>
      <c r="K9" s="263">
        <v>349520</v>
      </c>
      <c r="L9" s="264">
        <v>594422</v>
      </c>
      <c r="M9" s="265">
        <v>199380</v>
      </c>
      <c r="N9" s="266">
        <v>198.1</v>
      </c>
    </row>
    <row r="10" spans="1:16">
      <c r="A10" s="248"/>
      <c r="B10" s="244"/>
      <c r="C10" s="244"/>
      <c r="D10" s="244"/>
      <c r="E10" s="244"/>
      <c r="F10" s="244"/>
      <c r="G10" s="1163" t="s">
        <v>477</v>
      </c>
      <c r="H10" s="1164"/>
      <c r="I10" s="1164"/>
      <c r="J10" s="1165"/>
      <c r="K10" s="267">
        <v>29869</v>
      </c>
      <c r="L10" s="268">
        <v>50798</v>
      </c>
      <c r="M10" s="269">
        <v>22805</v>
      </c>
      <c r="N10" s="270">
        <v>122.7</v>
      </c>
    </row>
    <row r="11" spans="1:16" ht="13.5" customHeight="1">
      <c r="A11" s="248"/>
      <c r="B11" s="244"/>
      <c r="C11" s="244"/>
      <c r="D11" s="244"/>
      <c r="E11" s="244"/>
      <c r="F11" s="244"/>
      <c r="G11" s="1163" t="s">
        <v>478</v>
      </c>
      <c r="H11" s="1164"/>
      <c r="I11" s="1164"/>
      <c r="J11" s="1165"/>
      <c r="K11" s="267">
        <v>41485</v>
      </c>
      <c r="L11" s="268">
        <v>70553</v>
      </c>
      <c r="M11" s="269">
        <v>22815</v>
      </c>
      <c r="N11" s="270">
        <v>209.2</v>
      </c>
    </row>
    <row r="12" spans="1:16" ht="13.5" customHeight="1">
      <c r="A12" s="248"/>
      <c r="B12" s="244"/>
      <c r="C12" s="244"/>
      <c r="D12" s="244"/>
      <c r="E12" s="244"/>
      <c r="F12" s="244"/>
      <c r="G12" s="1163" t="s">
        <v>479</v>
      </c>
      <c r="H12" s="1164"/>
      <c r="I12" s="1164"/>
      <c r="J12" s="1165"/>
      <c r="K12" s="267" t="s">
        <v>480</v>
      </c>
      <c r="L12" s="268" t="s">
        <v>480</v>
      </c>
      <c r="M12" s="269">
        <v>3768</v>
      </c>
      <c r="N12" s="270" t="s">
        <v>480</v>
      </c>
    </row>
    <row r="13" spans="1:16" ht="13.5" customHeight="1">
      <c r="A13" s="248"/>
      <c r="B13" s="244"/>
      <c r="C13" s="244"/>
      <c r="D13" s="244"/>
      <c r="E13" s="244"/>
      <c r="F13" s="244"/>
      <c r="G13" s="1163" t="s">
        <v>481</v>
      </c>
      <c r="H13" s="1164"/>
      <c r="I13" s="1164"/>
      <c r="J13" s="1165"/>
      <c r="K13" s="267" t="s">
        <v>480</v>
      </c>
      <c r="L13" s="268" t="s">
        <v>480</v>
      </c>
      <c r="M13" s="269" t="s">
        <v>480</v>
      </c>
      <c r="N13" s="270" t="s">
        <v>480</v>
      </c>
    </row>
    <row r="14" spans="1:16" ht="13.5" customHeight="1">
      <c r="A14" s="248"/>
      <c r="B14" s="244"/>
      <c r="C14" s="244"/>
      <c r="D14" s="244"/>
      <c r="E14" s="244"/>
      <c r="F14" s="244"/>
      <c r="G14" s="1163" t="s">
        <v>482</v>
      </c>
      <c r="H14" s="1164"/>
      <c r="I14" s="1164"/>
      <c r="J14" s="1165"/>
      <c r="K14" s="267">
        <v>51616</v>
      </c>
      <c r="L14" s="268">
        <v>87782</v>
      </c>
      <c r="M14" s="269">
        <v>8560</v>
      </c>
      <c r="N14" s="270">
        <v>925.5</v>
      </c>
    </row>
    <row r="15" spans="1:16" ht="13.5" customHeight="1">
      <c r="A15" s="248"/>
      <c r="B15" s="244"/>
      <c r="C15" s="244"/>
      <c r="D15" s="244"/>
      <c r="E15" s="244"/>
      <c r="F15" s="244"/>
      <c r="G15" s="1163" t="s">
        <v>483</v>
      </c>
      <c r="H15" s="1164"/>
      <c r="I15" s="1164"/>
      <c r="J15" s="1165"/>
      <c r="K15" s="267" t="s">
        <v>480</v>
      </c>
      <c r="L15" s="268" t="s">
        <v>480</v>
      </c>
      <c r="M15" s="269">
        <v>4570</v>
      </c>
      <c r="N15" s="270" t="s">
        <v>480</v>
      </c>
    </row>
    <row r="16" spans="1:16">
      <c r="A16" s="248"/>
      <c r="B16" s="244"/>
      <c r="C16" s="244"/>
      <c r="D16" s="244"/>
      <c r="E16" s="244"/>
      <c r="F16" s="244"/>
      <c r="G16" s="1166" t="s">
        <v>484</v>
      </c>
      <c r="H16" s="1167"/>
      <c r="I16" s="1167"/>
      <c r="J16" s="1168"/>
      <c r="K16" s="268">
        <v>-34139</v>
      </c>
      <c r="L16" s="268">
        <v>-58060</v>
      </c>
      <c r="M16" s="269">
        <v>-19939</v>
      </c>
      <c r="N16" s="270">
        <v>191.2</v>
      </c>
    </row>
    <row r="17" spans="1:16">
      <c r="A17" s="248"/>
      <c r="B17" s="244"/>
      <c r="C17" s="244"/>
      <c r="D17" s="244"/>
      <c r="E17" s="244"/>
      <c r="F17" s="244"/>
      <c r="G17" s="1166" t="s">
        <v>164</v>
      </c>
      <c r="H17" s="1167"/>
      <c r="I17" s="1167"/>
      <c r="J17" s="1168"/>
      <c r="K17" s="268">
        <v>438351</v>
      </c>
      <c r="L17" s="268">
        <v>745495</v>
      </c>
      <c r="M17" s="269">
        <v>241959</v>
      </c>
      <c r="N17" s="270">
        <v>208.1</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485</v>
      </c>
      <c r="H19" s="244"/>
      <c r="I19" s="244"/>
      <c r="J19" s="244"/>
      <c r="K19" s="244"/>
      <c r="L19" s="244"/>
      <c r="M19" s="244"/>
      <c r="N19" s="244"/>
    </row>
    <row r="20" spans="1:16">
      <c r="A20" s="248"/>
      <c r="B20" s="244"/>
      <c r="C20" s="244"/>
      <c r="D20" s="244"/>
      <c r="E20" s="244"/>
      <c r="F20" s="244"/>
      <c r="G20" s="272"/>
      <c r="H20" s="273"/>
      <c r="I20" s="273"/>
      <c r="J20" s="274"/>
      <c r="K20" s="275" t="s">
        <v>486</v>
      </c>
      <c r="L20" s="276" t="s">
        <v>487</v>
      </c>
      <c r="M20" s="277" t="s">
        <v>488</v>
      </c>
      <c r="N20" s="278"/>
    </row>
    <row r="21" spans="1:16" s="284" customFormat="1">
      <c r="A21" s="279"/>
      <c r="B21" s="249"/>
      <c r="C21" s="249"/>
      <c r="D21" s="249"/>
      <c r="E21" s="249"/>
      <c r="F21" s="249"/>
      <c r="G21" s="1160" t="s">
        <v>489</v>
      </c>
      <c r="H21" s="1161"/>
      <c r="I21" s="1161"/>
      <c r="J21" s="1162"/>
      <c r="K21" s="280">
        <v>61.22</v>
      </c>
      <c r="L21" s="281">
        <v>22.44</v>
      </c>
      <c r="M21" s="282">
        <v>38.78</v>
      </c>
      <c r="N21" s="249"/>
      <c r="O21" s="283"/>
      <c r="P21" s="279"/>
    </row>
    <row r="22" spans="1:16" s="284" customFormat="1">
      <c r="A22" s="279"/>
      <c r="B22" s="249"/>
      <c r="C22" s="249"/>
      <c r="D22" s="249"/>
      <c r="E22" s="249"/>
      <c r="F22" s="249"/>
      <c r="G22" s="1160" t="s">
        <v>490</v>
      </c>
      <c r="H22" s="1161"/>
      <c r="I22" s="1161"/>
      <c r="J22" s="1162"/>
      <c r="K22" s="285">
        <v>95.1</v>
      </c>
      <c r="L22" s="286">
        <v>94.5</v>
      </c>
      <c r="M22" s="287">
        <v>0.6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491</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492</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493</v>
      </c>
      <c r="H29" s="249"/>
      <c r="I29" s="249"/>
      <c r="J29" s="249"/>
      <c r="K29" s="244"/>
      <c r="L29" s="244"/>
      <c r="M29" s="244"/>
      <c r="N29" s="244"/>
      <c r="O29" s="293"/>
    </row>
    <row r="30" spans="1:16">
      <c r="A30" s="248"/>
      <c r="B30" s="244"/>
      <c r="C30" s="244"/>
      <c r="D30" s="244"/>
      <c r="E30" s="244"/>
      <c r="F30" s="244"/>
      <c r="G30" s="251"/>
      <c r="H30" s="252"/>
      <c r="I30" s="252"/>
      <c r="J30" s="253"/>
      <c r="K30" s="1149" t="s">
        <v>471</v>
      </c>
      <c r="L30" s="254"/>
      <c r="M30" s="255" t="s">
        <v>472</v>
      </c>
      <c r="N30" s="256"/>
    </row>
    <row r="31" spans="1:16">
      <c r="A31" s="248"/>
      <c r="B31" s="244"/>
      <c r="C31" s="244"/>
      <c r="D31" s="244"/>
      <c r="E31" s="244"/>
      <c r="F31" s="244"/>
      <c r="G31" s="257"/>
      <c r="H31" s="258"/>
      <c r="I31" s="258"/>
      <c r="J31" s="259"/>
      <c r="K31" s="1150"/>
      <c r="L31" s="260" t="s">
        <v>473</v>
      </c>
      <c r="M31" s="261" t="s">
        <v>474</v>
      </c>
      <c r="N31" s="262" t="s">
        <v>475</v>
      </c>
    </row>
    <row r="32" spans="1:16" ht="27" customHeight="1">
      <c r="A32" s="248"/>
      <c r="B32" s="244"/>
      <c r="C32" s="244"/>
      <c r="D32" s="244"/>
      <c r="E32" s="244"/>
      <c r="F32" s="244"/>
      <c r="G32" s="1151" t="s">
        <v>494</v>
      </c>
      <c r="H32" s="1152"/>
      <c r="I32" s="1152"/>
      <c r="J32" s="1153"/>
      <c r="K32" s="294">
        <v>81777</v>
      </c>
      <c r="L32" s="294">
        <v>139077</v>
      </c>
      <c r="M32" s="295">
        <v>119365</v>
      </c>
      <c r="N32" s="296">
        <v>16.5</v>
      </c>
    </row>
    <row r="33" spans="1:16" ht="13.5" customHeight="1">
      <c r="A33" s="248"/>
      <c r="B33" s="244"/>
      <c r="C33" s="244"/>
      <c r="D33" s="244"/>
      <c r="E33" s="244"/>
      <c r="F33" s="244"/>
      <c r="G33" s="1151" t="s">
        <v>495</v>
      </c>
      <c r="H33" s="1152"/>
      <c r="I33" s="1152"/>
      <c r="J33" s="1153"/>
      <c r="K33" s="294" t="s">
        <v>480</v>
      </c>
      <c r="L33" s="294" t="s">
        <v>480</v>
      </c>
      <c r="M33" s="295" t="s">
        <v>480</v>
      </c>
      <c r="N33" s="296" t="s">
        <v>480</v>
      </c>
    </row>
    <row r="34" spans="1:16" ht="27" customHeight="1">
      <c r="A34" s="248"/>
      <c r="B34" s="244"/>
      <c r="C34" s="244"/>
      <c r="D34" s="244"/>
      <c r="E34" s="244"/>
      <c r="F34" s="244"/>
      <c r="G34" s="1151" t="s">
        <v>496</v>
      </c>
      <c r="H34" s="1152"/>
      <c r="I34" s="1152"/>
      <c r="J34" s="1153"/>
      <c r="K34" s="294" t="s">
        <v>480</v>
      </c>
      <c r="L34" s="294" t="s">
        <v>480</v>
      </c>
      <c r="M34" s="295">
        <v>50</v>
      </c>
      <c r="N34" s="296" t="s">
        <v>480</v>
      </c>
    </row>
    <row r="35" spans="1:16" ht="27" customHeight="1">
      <c r="A35" s="248"/>
      <c r="B35" s="244"/>
      <c r="C35" s="244"/>
      <c r="D35" s="244"/>
      <c r="E35" s="244"/>
      <c r="F35" s="244"/>
      <c r="G35" s="1151" t="s">
        <v>497</v>
      </c>
      <c r="H35" s="1152"/>
      <c r="I35" s="1152"/>
      <c r="J35" s="1153"/>
      <c r="K35" s="294">
        <v>17347</v>
      </c>
      <c r="L35" s="294">
        <v>29502</v>
      </c>
      <c r="M35" s="295">
        <v>29529</v>
      </c>
      <c r="N35" s="296">
        <v>-0.1</v>
      </c>
    </row>
    <row r="36" spans="1:16" ht="27" customHeight="1">
      <c r="A36" s="248"/>
      <c r="B36" s="244"/>
      <c r="C36" s="244"/>
      <c r="D36" s="244"/>
      <c r="E36" s="244"/>
      <c r="F36" s="244"/>
      <c r="G36" s="1151" t="s">
        <v>498</v>
      </c>
      <c r="H36" s="1152"/>
      <c r="I36" s="1152"/>
      <c r="J36" s="1153"/>
      <c r="K36" s="294" t="s">
        <v>480</v>
      </c>
      <c r="L36" s="294" t="s">
        <v>480</v>
      </c>
      <c r="M36" s="295">
        <v>4818</v>
      </c>
      <c r="N36" s="296" t="s">
        <v>480</v>
      </c>
    </row>
    <row r="37" spans="1:16" ht="13.5" customHeight="1">
      <c r="A37" s="248"/>
      <c r="B37" s="244"/>
      <c r="C37" s="244"/>
      <c r="D37" s="244"/>
      <c r="E37" s="244"/>
      <c r="F37" s="244"/>
      <c r="G37" s="1151" t="s">
        <v>499</v>
      </c>
      <c r="H37" s="1152"/>
      <c r="I37" s="1152"/>
      <c r="J37" s="1153"/>
      <c r="K37" s="294" t="s">
        <v>480</v>
      </c>
      <c r="L37" s="294" t="s">
        <v>480</v>
      </c>
      <c r="M37" s="295">
        <v>1119</v>
      </c>
      <c r="N37" s="296" t="s">
        <v>480</v>
      </c>
    </row>
    <row r="38" spans="1:16" ht="27" customHeight="1">
      <c r="A38" s="248"/>
      <c r="B38" s="244"/>
      <c r="C38" s="244"/>
      <c r="D38" s="244"/>
      <c r="E38" s="244"/>
      <c r="F38" s="244"/>
      <c r="G38" s="1154" t="s">
        <v>500</v>
      </c>
      <c r="H38" s="1155"/>
      <c r="I38" s="1155"/>
      <c r="J38" s="1156"/>
      <c r="K38" s="297" t="s">
        <v>480</v>
      </c>
      <c r="L38" s="297" t="s">
        <v>480</v>
      </c>
      <c r="M38" s="298">
        <v>49</v>
      </c>
      <c r="N38" s="299" t="s">
        <v>480</v>
      </c>
      <c r="O38" s="293"/>
    </row>
    <row r="39" spans="1:16">
      <c r="A39" s="248"/>
      <c r="B39" s="244"/>
      <c r="C39" s="244"/>
      <c r="D39" s="244"/>
      <c r="E39" s="244"/>
      <c r="F39" s="244"/>
      <c r="G39" s="1154" t="s">
        <v>501</v>
      </c>
      <c r="H39" s="1155"/>
      <c r="I39" s="1155"/>
      <c r="J39" s="1156"/>
      <c r="K39" s="300">
        <v>-310</v>
      </c>
      <c r="L39" s="300">
        <v>-527</v>
      </c>
      <c r="M39" s="301">
        <v>-6027</v>
      </c>
      <c r="N39" s="302">
        <v>-91.3</v>
      </c>
      <c r="O39" s="293"/>
    </row>
    <row r="40" spans="1:16" ht="27" customHeight="1">
      <c r="A40" s="248"/>
      <c r="B40" s="244"/>
      <c r="C40" s="244"/>
      <c r="D40" s="244"/>
      <c r="E40" s="244"/>
      <c r="F40" s="244"/>
      <c r="G40" s="1151" t="s">
        <v>502</v>
      </c>
      <c r="H40" s="1152"/>
      <c r="I40" s="1152"/>
      <c r="J40" s="1153"/>
      <c r="K40" s="300">
        <v>-131349</v>
      </c>
      <c r="L40" s="300">
        <v>-223383</v>
      </c>
      <c r="M40" s="301">
        <v>-114844</v>
      </c>
      <c r="N40" s="302">
        <v>94.5</v>
      </c>
      <c r="O40" s="293"/>
    </row>
    <row r="41" spans="1:16">
      <c r="A41" s="248"/>
      <c r="B41" s="244"/>
      <c r="C41" s="244"/>
      <c r="D41" s="244"/>
      <c r="E41" s="244"/>
      <c r="F41" s="244"/>
      <c r="G41" s="1157" t="s">
        <v>275</v>
      </c>
      <c r="H41" s="1158"/>
      <c r="I41" s="1158"/>
      <c r="J41" s="1159"/>
      <c r="K41" s="294">
        <v>-32535</v>
      </c>
      <c r="L41" s="300">
        <v>-55332</v>
      </c>
      <c r="M41" s="301">
        <v>34058</v>
      </c>
      <c r="N41" s="302">
        <v>-262.5</v>
      </c>
      <c r="O41" s="293"/>
    </row>
    <row r="42" spans="1:16">
      <c r="A42" s="248"/>
      <c r="B42" s="244"/>
      <c r="C42" s="244"/>
      <c r="D42" s="244"/>
      <c r="E42" s="244"/>
      <c r="F42" s="244"/>
      <c r="G42" s="303" t="s">
        <v>503</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504</v>
      </c>
      <c r="B47" s="244"/>
      <c r="C47" s="244"/>
      <c r="D47" s="244"/>
      <c r="E47" s="244"/>
      <c r="F47" s="244"/>
      <c r="G47" s="244"/>
      <c r="H47" s="244"/>
      <c r="I47" s="244"/>
      <c r="J47" s="244"/>
      <c r="K47" s="244"/>
      <c r="L47" s="244"/>
      <c r="M47" s="244"/>
      <c r="N47" s="244"/>
    </row>
    <row r="48" spans="1:16">
      <c r="A48" s="248"/>
      <c r="B48" s="244"/>
      <c r="C48" s="244"/>
      <c r="D48" s="244"/>
      <c r="E48" s="244"/>
      <c r="F48" s="244"/>
      <c r="G48" s="308" t="s">
        <v>505</v>
      </c>
      <c r="H48" s="308"/>
      <c r="I48" s="308"/>
      <c r="J48" s="308"/>
      <c r="K48" s="308"/>
      <c r="L48" s="308"/>
      <c r="M48" s="309"/>
      <c r="N48" s="308"/>
    </row>
    <row r="49" spans="1:14" ht="13.5" customHeight="1">
      <c r="A49" s="248"/>
      <c r="B49" s="244"/>
      <c r="C49" s="244"/>
      <c r="D49" s="244"/>
      <c r="E49" s="244"/>
      <c r="F49" s="244"/>
      <c r="G49" s="310"/>
      <c r="H49" s="311"/>
      <c r="I49" s="1144" t="s">
        <v>471</v>
      </c>
      <c r="J49" s="1146" t="s">
        <v>506</v>
      </c>
      <c r="K49" s="1147"/>
      <c r="L49" s="1147"/>
      <c r="M49" s="1147"/>
      <c r="N49" s="1148"/>
    </row>
    <row r="50" spans="1:14">
      <c r="A50" s="248"/>
      <c r="B50" s="244"/>
      <c r="C50" s="244"/>
      <c r="D50" s="244"/>
      <c r="E50" s="244"/>
      <c r="F50" s="244"/>
      <c r="G50" s="312"/>
      <c r="H50" s="313"/>
      <c r="I50" s="1145"/>
      <c r="J50" s="314" t="s">
        <v>507</v>
      </c>
      <c r="K50" s="315" t="s">
        <v>508</v>
      </c>
      <c r="L50" s="316" t="s">
        <v>509</v>
      </c>
      <c r="M50" s="317" t="s">
        <v>510</v>
      </c>
      <c r="N50" s="318" t="s">
        <v>511</v>
      </c>
    </row>
    <row r="51" spans="1:14">
      <c r="A51" s="248"/>
      <c r="B51" s="244"/>
      <c r="C51" s="244"/>
      <c r="D51" s="244"/>
      <c r="E51" s="244"/>
      <c r="F51" s="244"/>
      <c r="G51" s="310" t="s">
        <v>512</v>
      </c>
      <c r="H51" s="311"/>
      <c r="I51" s="319">
        <v>197125</v>
      </c>
      <c r="J51" s="320">
        <v>328542</v>
      </c>
      <c r="K51" s="321">
        <v>11.2</v>
      </c>
      <c r="L51" s="322">
        <v>203567</v>
      </c>
      <c r="M51" s="323">
        <v>-37.5</v>
      </c>
      <c r="N51" s="324">
        <v>48.7</v>
      </c>
    </row>
    <row r="52" spans="1:14">
      <c r="A52" s="248"/>
      <c r="B52" s="244"/>
      <c r="C52" s="244"/>
      <c r="D52" s="244"/>
      <c r="E52" s="244"/>
      <c r="F52" s="244"/>
      <c r="G52" s="325"/>
      <c r="H52" s="326" t="s">
        <v>513</v>
      </c>
      <c r="I52" s="327">
        <v>134302</v>
      </c>
      <c r="J52" s="328">
        <v>223837</v>
      </c>
      <c r="K52" s="329">
        <v>24</v>
      </c>
      <c r="L52" s="330">
        <v>121137</v>
      </c>
      <c r="M52" s="331">
        <v>-26.6</v>
      </c>
      <c r="N52" s="332">
        <v>50.6</v>
      </c>
    </row>
    <row r="53" spans="1:14">
      <c r="A53" s="248"/>
      <c r="B53" s="244"/>
      <c r="C53" s="244"/>
      <c r="D53" s="244"/>
      <c r="E53" s="244"/>
      <c r="F53" s="244"/>
      <c r="G53" s="310" t="s">
        <v>514</v>
      </c>
      <c r="H53" s="311"/>
      <c r="I53" s="319">
        <v>323893</v>
      </c>
      <c r="J53" s="320">
        <v>549903</v>
      </c>
      <c r="K53" s="321">
        <v>67.400000000000006</v>
      </c>
      <c r="L53" s="322">
        <v>185018</v>
      </c>
      <c r="M53" s="323">
        <v>-9.1</v>
      </c>
      <c r="N53" s="324">
        <v>76.5</v>
      </c>
    </row>
    <row r="54" spans="1:14">
      <c r="A54" s="248"/>
      <c r="B54" s="244"/>
      <c r="C54" s="244"/>
      <c r="D54" s="244"/>
      <c r="E54" s="244"/>
      <c r="F54" s="244"/>
      <c r="G54" s="325"/>
      <c r="H54" s="326" t="s">
        <v>513</v>
      </c>
      <c r="I54" s="327">
        <v>149021</v>
      </c>
      <c r="J54" s="328">
        <v>253007</v>
      </c>
      <c r="K54" s="329">
        <v>13</v>
      </c>
      <c r="L54" s="330">
        <v>95064</v>
      </c>
      <c r="M54" s="331">
        <v>-21.5</v>
      </c>
      <c r="N54" s="332">
        <v>34.5</v>
      </c>
    </row>
    <row r="55" spans="1:14">
      <c r="A55" s="248"/>
      <c r="B55" s="244"/>
      <c r="C55" s="244"/>
      <c r="D55" s="244"/>
      <c r="E55" s="244"/>
      <c r="F55" s="244"/>
      <c r="G55" s="310" t="s">
        <v>515</v>
      </c>
      <c r="H55" s="311"/>
      <c r="I55" s="319">
        <v>307656</v>
      </c>
      <c r="J55" s="320">
        <v>512760</v>
      </c>
      <c r="K55" s="321">
        <v>-6.8</v>
      </c>
      <c r="L55" s="322">
        <v>238802</v>
      </c>
      <c r="M55" s="323">
        <v>29.1</v>
      </c>
      <c r="N55" s="324">
        <v>-35.9</v>
      </c>
    </row>
    <row r="56" spans="1:14">
      <c r="A56" s="248"/>
      <c r="B56" s="244"/>
      <c r="C56" s="244"/>
      <c r="D56" s="244"/>
      <c r="E56" s="244"/>
      <c r="F56" s="244"/>
      <c r="G56" s="325"/>
      <c r="H56" s="326" t="s">
        <v>513</v>
      </c>
      <c r="I56" s="327">
        <v>245672</v>
      </c>
      <c r="J56" s="328">
        <v>409453</v>
      </c>
      <c r="K56" s="329">
        <v>61.8</v>
      </c>
      <c r="L56" s="330">
        <v>128562</v>
      </c>
      <c r="M56" s="331">
        <v>35.200000000000003</v>
      </c>
      <c r="N56" s="332">
        <v>26.6</v>
      </c>
    </row>
    <row r="57" spans="1:14">
      <c r="A57" s="248"/>
      <c r="B57" s="244"/>
      <c r="C57" s="244"/>
      <c r="D57" s="244"/>
      <c r="E57" s="244"/>
      <c r="F57" s="244"/>
      <c r="G57" s="310" t="s">
        <v>516</v>
      </c>
      <c r="H57" s="311"/>
      <c r="I57" s="319">
        <v>452969</v>
      </c>
      <c r="J57" s="320">
        <v>751192</v>
      </c>
      <c r="K57" s="321">
        <v>46.5</v>
      </c>
      <c r="L57" s="322">
        <v>288550</v>
      </c>
      <c r="M57" s="323">
        <v>20.8</v>
      </c>
      <c r="N57" s="324">
        <v>25.7</v>
      </c>
    </row>
    <row r="58" spans="1:14">
      <c r="A58" s="248"/>
      <c r="B58" s="244"/>
      <c r="C58" s="244"/>
      <c r="D58" s="244"/>
      <c r="E58" s="244"/>
      <c r="F58" s="244"/>
      <c r="G58" s="325"/>
      <c r="H58" s="326" t="s">
        <v>513</v>
      </c>
      <c r="I58" s="327">
        <v>118301</v>
      </c>
      <c r="J58" s="328">
        <v>196187</v>
      </c>
      <c r="K58" s="329">
        <v>-52.1</v>
      </c>
      <c r="L58" s="330">
        <v>141525</v>
      </c>
      <c r="M58" s="331">
        <v>10.1</v>
      </c>
      <c r="N58" s="332">
        <v>-62.2</v>
      </c>
    </row>
    <row r="59" spans="1:14">
      <c r="A59" s="248"/>
      <c r="B59" s="244"/>
      <c r="C59" s="244"/>
      <c r="D59" s="244"/>
      <c r="E59" s="244"/>
      <c r="F59" s="244"/>
      <c r="G59" s="310" t="s">
        <v>517</v>
      </c>
      <c r="H59" s="311"/>
      <c r="I59" s="319">
        <v>441215</v>
      </c>
      <c r="J59" s="320">
        <v>750366</v>
      </c>
      <c r="K59" s="321">
        <v>-0.1</v>
      </c>
      <c r="L59" s="322">
        <v>287914</v>
      </c>
      <c r="M59" s="323">
        <v>-0.2</v>
      </c>
      <c r="N59" s="324">
        <v>0.1</v>
      </c>
    </row>
    <row r="60" spans="1:14">
      <c r="A60" s="248"/>
      <c r="B60" s="244"/>
      <c r="C60" s="244"/>
      <c r="D60" s="244"/>
      <c r="E60" s="244"/>
      <c r="F60" s="244"/>
      <c r="G60" s="325"/>
      <c r="H60" s="326" t="s">
        <v>513</v>
      </c>
      <c r="I60" s="333">
        <v>316665</v>
      </c>
      <c r="J60" s="328">
        <v>538546</v>
      </c>
      <c r="K60" s="329">
        <v>174.5</v>
      </c>
      <c r="L60" s="330">
        <v>146531</v>
      </c>
      <c r="M60" s="331">
        <v>3.5</v>
      </c>
      <c r="N60" s="332">
        <v>171</v>
      </c>
    </row>
    <row r="61" spans="1:14">
      <c r="A61" s="248"/>
      <c r="B61" s="244"/>
      <c r="C61" s="244"/>
      <c r="D61" s="244"/>
      <c r="E61" s="244"/>
      <c r="F61" s="244"/>
      <c r="G61" s="310" t="s">
        <v>518</v>
      </c>
      <c r="H61" s="334"/>
      <c r="I61" s="335">
        <v>344572</v>
      </c>
      <c r="J61" s="336">
        <v>578553</v>
      </c>
      <c r="K61" s="337">
        <v>23.6</v>
      </c>
      <c r="L61" s="338">
        <v>240770</v>
      </c>
      <c r="M61" s="339">
        <v>0.6</v>
      </c>
      <c r="N61" s="324">
        <v>23</v>
      </c>
    </row>
    <row r="62" spans="1:14">
      <c r="A62" s="248"/>
      <c r="B62" s="244"/>
      <c r="C62" s="244"/>
      <c r="D62" s="244"/>
      <c r="E62" s="244"/>
      <c r="F62" s="244"/>
      <c r="G62" s="325"/>
      <c r="H62" s="326" t="s">
        <v>513</v>
      </c>
      <c r="I62" s="327">
        <v>192792</v>
      </c>
      <c r="J62" s="328">
        <v>324206</v>
      </c>
      <c r="K62" s="329">
        <v>44.2</v>
      </c>
      <c r="L62" s="330">
        <v>126564</v>
      </c>
      <c r="M62" s="331">
        <v>0.1</v>
      </c>
      <c r="N62" s="332">
        <v>44.1</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00FF"/>
    <pageSetUpPr fitToPage="1"/>
  </sheetPr>
  <dimension ref="A1:AH132"/>
  <sheetViews>
    <sheetView showGridLines="0" zoomScaleNormal="100" zoomScaleSheetLayoutView="55" workbookViewId="0">
      <selection activeCell="I102" sqref="I102"/>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I87" sqref="I87"/>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520</v>
      </c>
      <c r="G46" s="8" t="s">
        <v>521</v>
      </c>
      <c r="H46" s="8" t="s">
        <v>522</v>
      </c>
      <c r="I46" s="8" t="s">
        <v>523</v>
      </c>
      <c r="J46" s="9" t="s">
        <v>524</v>
      </c>
    </row>
    <row r="47" spans="2:10" ht="57.75" customHeight="1">
      <c r="B47" s="10"/>
      <c r="C47" s="1169" t="s">
        <v>3</v>
      </c>
      <c r="D47" s="1169"/>
      <c r="E47" s="1170"/>
      <c r="F47" s="11">
        <v>75.709999999999994</v>
      </c>
      <c r="G47" s="12">
        <v>61.24</v>
      </c>
      <c r="H47" s="12">
        <v>72.040000000000006</v>
      </c>
      <c r="I47" s="12">
        <v>85.4</v>
      </c>
      <c r="J47" s="13">
        <v>89.79</v>
      </c>
    </row>
    <row r="48" spans="2:10" ht="57.75" customHeight="1">
      <c r="B48" s="14"/>
      <c r="C48" s="1171" t="s">
        <v>4</v>
      </c>
      <c r="D48" s="1171"/>
      <c r="E48" s="1172"/>
      <c r="F48" s="15">
        <v>15.95</v>
      </c>
      <c r="G48" s="16">
        <v>13.08</v>
      </c>
      <c r="H48" s="16">
        <v>5.83</v>
      </c>
      <c r="I48" s="16">
        <v>10.16</v>
      </c>
      <c r="J48" s="17">
        <v>8.7899999999999991</v>
      </c>
    </row>
    <row r="49" spans="2:10" ht="57.75" customHeight="1" thickBot="1">
      <c r="B49" s="18"/>
      <c r="C49" s="1173" t="s">
        <v>5</v>
      </c>
      <c r="D49" s="1173"/>
      <c r="E49" s="1174"/>
      <c r="F49" s="19">
        <v>17.84</v>
      </c>
      <c r="G49" s="20">
        <v>10.49</v>
      </c>
      <c r="H49" s="20">
        <v>4.43</v>
      </c>
      <c r="I49" s="20">
        <v>9.64</v>
      </c>
      <c r="J49" s="21" t="s">
        <v>525</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2017-03-03T06:33:26Z</cp:lastPrinted>
  <dcterms:created xsi:type="dcterms:W3CDTF">2017-02-15T16:10:42Z</dcterms:created>
  <dcterms:modified xsi:type="dcterms:W3CDTF">2017-05-23T04:25:01Z</dcterms:modified>
  <cp:category/>
</cp:coreProperties>
</file>