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３表" sheetId="5" r:id="rId1"/>
  </sheets>
  <definedNames>
    <definedName name="_xlnm._FilterDatabase" localSheetId="0" hidden="1">第３表!$A$2:$G$2</definedName>
    <definedName name="A">#REF!</definedName>
    <definedName name="DATE01_基準年月日">#REF!</definedName>
    <definedName name="PN03_年齢別県人口">#REF!</definedName>
    <definedName name="_xlnm.Print_Area" localSheetId="0">第３表!$A$1:$H$86</definedName>
    <definedName name="_xlnm.Print_Titles" localSheetId="0">第３表!$2:$3</definedName>
    <definedName name="SN04_年齢別町人口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45621"/>
</workbook>
</file>

<file path=xl/calcChain.xml><?xml version="1.0" encoding="utf-8"?>
<calcChain xmlns="http://schemas.openxmlformats.org/spreadsheetml/2006/main">
  <c r="F85" i="5" l="1"/>
  <c r="E85" i="5"/>
  <c r="D84" i="5"/>
  <c r="C84" i="5"/>
  <c r="E83" i="5"/>
  <c r="F83" i="5" s="1"/>
  <c r="F82" i="5"/>
  <c r="E82" i="5"/>
  <c r="D81" i="5"/>
  <c r="C81" i="5"/>
  <c r="F81" i="5" s="1"/>
  <c r="F80" i="5"/>
  <c r="E80" i="5"/>
  <c r="E79" i="5"/>
  <c r="F79" i="5" s="1"/>
  <c r="E78" i="5"/>
  <c r="F78" i="5" s="1"/>
  <c r="E77" i="5"/>
  <c r="F77" i="5" s="1"/>
  <c r="F76" i="5"/>
  <c r="E76" i="5"/>
  <c r="E75" i="5"/>
  <c r="F75" i="5" s="1"/>
  <c r="F74" i="5"/>
  <c r="E74" i="5"/>
  <c r="F73" i="5"/>
  <c r="E73" i="5"/>
  <c r="D72" i="5"/>
  <c r="C72" i="5"/>
  <c r="F71" i="5"/>
  <c r="E71" i="5"/>
  <c r="F70" i="5"/>
  <c r="E70" i="5"/>
  <c r="F68" i="5"/>
  <c r="E68" i="5"/>
  <c r="F67" i="5"/>
  <c r="E67" i="5"/>
  <c r="F66" i="5"/>
  <c r="E66" i="5"/>
  <c r="F65" i="5"/>
  <c r="E65" i="5"/>
  <c r="D64" i="5"/>
  <c r="C64" i="5"/>
  <c r="F62" i="5"/>
  <c r="E62" i="5"/>
  <c r="F61" i="5"/>
  <c r="E61" i="5"/>
  <c r="F60" i="5"/>
  <c r="E60" i="5"/>
  <c r="F59" i="5"/>
  <c r="E59" i="5"/>
  <c r="D58" i="5"/>
  <c r="C58" i="5"/>
  <c r="F57" i="5"/>
  <c r="E57" i="5"/>
  <c r="F56" i="5"/>
  <c r="E56" i="5"/>
  <c r="F55" i="5"/>
  <c r="E55" i="5"/>
  <c r="E54" i="5"/>
  <c r="D54" i="5"/>
  <c r="C54" i="5"/>
  <c r="F53" i="5"/>
  <c r="E53" i="5"/>
  <c r="F52" i="5"/>
  <c r="E52" i="5"/>
  <c r="F51" i="5"/>
  <c r="E51" i="5"/>
  <c r="F50" i="5"/>
  <c r="E50" i="5"/>
  <c r="D49" i="5"/>
  <c r="C49" i="5"/>
  <c r="F48" i="5"/>
  <c r="E48" i="5"/>
  <c r="F47" i="5"/>
  <c r="E47" i="5"/>
  <c r="F45" i="5"/>
  <c r="E45" i="5"/>
  <c r="F44" i="5"/>
  <c r="E44" i="5"/>
  <c r="F43" i="5"/>
  <c r="E43" i="5"/>
  <c r="F42" i="5"/>
  <c r="E42" i="5"/>
  <c r="D41" i="5"/>
  <c r="C41" i="5"/>
  <c r="F40" i="5"/>
  <c r="E40" i="5"/>
  <c r="F39" i="5"/>
  <c r="E39" i="5"/>
  <c r="F38" i="5"/>
  <c r="E38" i="5"/>
  <c r="F37" i="5"/>
  <c r="E37" i="5"/>
  <c r="D36" i="5"/>
  <c r="C36" i="5"/>
  <c r="F35" i="5"/>
  <c r="E35" i="5"/>
  <c r="F33" i="5"/>
  <c r="E33" i="5"/>
  <c r="F32" i="5"/>
  <c r="E32" i="5"/>
  <c r="D31" i="5"/>
  <c r="C31" i="5"/>
  <c r="F31" i="5" s="1"/>
  <c r="F30" i="5"/>
  <c r="E30" i="5"/>
  <c r="F29" i="5"/>
  <c r="E29" i="5"/>
  <c r="F28" i="5"/>
  <c r="E28" i="5"/>
  <c r="F27" i="5"/>
  <c r="E27" i="5"/>
  <c r="F26" i="5"/>
  <c r="E26" i="5"/>
  <c r="D25" i="5"/>
  <c r="C25" i="5"/>
  <c r="F24" i="5"/>
  <c r="E24" i="5"/>
  <c r="F23" i="5"/>
  <c r="E23" i="5"/>
  <c r="D22" i="5"/>
  <c r="C22" i="5"/>
  <c r="F21" i="5"/>
  <c r="E21" i="5"/>
  <c r="F20" i="5"/>
  <c r="E20" i="5"/>
  <c r="F19" i="5"/>
  <c r="E19" i="5"/>
  <c r="F17" i="5"/>
  <c r="E17" i="5"/>
  <c r="D16" i="5"/>
  <c r="C16" i="5"/>
  <c r="F16" i="5" s="1"/>
  <c r="F15" i="5"/>
  <c r="E15" i="5"/>
  <c r="F14" i="5"/>
  <c r="E14" i="5"/>
  <c r="F13" i="5"/>
  <c r="E13" i="5"/>
  <c r="D12" i="5"/>
  <c r="C12" i="5"/>
  <c r="F11" i="5"/>
  <c r="E11" i="5"/>
  <c r="F10" i="5"/>
  <c r="E10" i="5"/>
  <c r="F9" i="5"/>
  <c r="E9" i="5"/>
  <c r="F8" i="5"/>
  <c r="E8" i="5"/>
  <c r="F6" i="5"/>
  <c r="E6" i="5"/>
  <c r="F5" i="5"/>
  <c r="E5" i="5"/>
  <c r="F4" i="5"/>
  <c r="E4" i="5"/>
  <c r="F22" i="5" l="1"/>
  <c r="C63" i="5"/>
  <c r="F84" i="5"/>
  <c r="F36" i="5"/>
  <c r="F54" i="5"/>
  <c r="C69" i="5"/>
  <c r="E36" i="5"/>
  <c r="E22" i="5"/>
  <c r="C46" i="5"/>
  <c r="E81" i="5"/>
  <c r="C7" i="5"/>
  <c r="E16" i="5"/>
  <c r="D18" i="5"/>
  <c r="E31" i="5"/>
  <c r="D34" i="5"/>
  <c r="D7" i="5"/>
  <c r="F12" i="5"/>
  <c r="F25" i="5"/>
  <c r="F41" i="5"/>
  <c r="E49" i="5"/>
  <c r="F58" i="5"/>
  <c r="E64" i="5"/>
  <c r="D69" i="5"/>
  <c r="F72" i="5"/>
  <c r="E12" i="5"/>
  <c r="C18" i="5"/>
  <c r="E25" i="5"/>
  <c r="C34" i="5"/>
  <c r="E41" i="5"/>
  <c r="D46" i="5"/>
  <c r="F49" i="5"/>
  <c r="E58" i="5"/>
  <c r="D63" i="5"/>
  <c r="F64" i="5"/>
  <c r="E72" i="5"/>
  <c r="E84" i="5"/>
  <c r="E69" i="5" l="1"/>
  <c r="E46" i="5"/>
  <c r="F46" i="5"/>
  <c r="F69" i="5"/>
  <c r="F7" i="5"/>
  <c r="E7" i="5"/>
  <c r="F34" i="5"/>
  <c r="E34" i="5"/>
  <c r="F18" i="5"/>
  <c r="E18" i="5"/>
  <c r="F63" i="5"/>
  <c r="E63" i="5"/>
</calcChain>
</file>

<file path=xl/sharedStrings.xml><?xml version="1.0" encoding="utf-8"?>
<sst xmlns="http://schemas.openxmlformats.org/spreadsheetml/2006/main" count="103" uniqueCount="94">
  <si>
    <t>市町村名</t>
    <rPh sb="0" eb="4">
      <t>シチョウソンメイ</t>
    </rPh>
    <phoneticPr fontId="4"/>
  </si>
  <si>
    <t>平成22年～27年</t>
    <rPh sb="0" eb="2">
      <t>ヘイセイ</t>
    </rPh>
    <rPh sb="4" eb="5">
      <t>ネン</t>
    </rPh>
    <rPh sb="8" eb="9">
      <t>ネン</t>
    </rPh>
    <phoneticPr fontId="10"/>
  </si>
  <si>
    <t>増減率（％）</t>
    <phoneticPr fontId="10"/>
  </si>
  <si>
    <t>平成27年</t>
    <rPh sb="0" eb="2">
      <t>ヘイセイ</t>
    </rPh>
    <rPh sb="4" eb="5">
      <t>ネン</t>
    </rPh>
    <phoneticPr fontId="10"/>
  </si>
  <si>
    <t>平成22年</t>
    <rPh sb="0" eb="2">
      <t>ヘイセイ</t>
    </rPh>
    <rPh sb="4" eb="5">
      <t>ネン</t>
    </rPh>
    <phoneticPr fontId="10"/>
  </si>
  <si>
    <t>福島県</t>
  </si>
  <si>
    <t>市計</t>
    <rPh sb="0" eb="1">
      <t>シ</t>
    </rPh>
    <rPh sb="1" eb="2">
      <t>ケイ</t>
    </rPh>
    <phoneticPr fontId="14"/>
  </si>
  <si>
    <t>郡計</t>
    <rPh sb="0" eb="1">
      <t>コオリ</t>
    </rPh>
    <rPh sb="1" eb="2">
      <t>ケイ</t>
    </rPh>
    <phoneticPr fontId="14"/>
  </si>
  <si>
    <t>県北管内</t>
    <rPh sb="0" eb="2">
      <t>ケンポク</t>
    </rPh>
    <rPh sb="2" eb="4">
      <t>カンナイ</t>
    </rPh>
    <phoneticPr fontId="14"/>
  </si>
  <si>
    <t>福島市</t>
    <phoneticPr fontId="14"/>
  </si>
  <si>
    <t>二本松市</t>
    <phoneticPr fontId="14"/>
  </si>
  <si>
    <t>伊達市</t>
    <phoneticPr fontId="14"/>
  </si>
  <si>
    <t>本宮市</t>
    <phoneticPr fontId="14"/>
  </si>
  <si>
    <t>伊達郡</t>
    <phoneticPr fontId="14"/>
  </si>
  <si>
    <t>桑折町</t>
    <phoneticPr fontId="14"/>
  </si>
  <si>
    <t>国見町</t>
    <phoneticPr fontId="14"/>
  </si>
  <si>
    <t>川俣町</t>
    <phoneticPr fontId="14"/>
  </si>
  <si>
    <t>安達郡</t>
    <phoneticPr fontId="14"/>
  </si>
  <si>
    <t>大玉村</t>
    <phoneticPr fontId="14"/>
  </si>
  <si>
    <t>県中管内</t>
    <rPh sb="0" eb="2">
      <t>ケンチュウ</t>
    </rPh>
    <rPh sb="2" eb="4">
      <t>カンナイ</t>
    </rPh>
    <phoneticPr fontId="14"/>
  </si>
  <si>
    <t>郡山市</t>
  </si>
  <si>
    <t>須賀川市</t>
  </si>
  <si>
    <t>田村市</t>
  </si>
  <si>
    <t>岩瀬郡</t>
  </si>
  <si>
    <t>鏡石町</t>
  </si>
  <si>
    <t>天栄村</t>
  </si>
  <si>
    <t>石川郡</t>
  </si>
  <si>
    <t>石川町</t>
  </si>
  <si>
    <t>玉川村</t>
  </si>
  <si>
    <t>平田村</t>
  </si>
  <si>
    <t>浅川町</t>
  </si>
  <si>
    <t>古殿町</t>
  </si>
  <si>
    <t>田村郡</t>
  </si>
  <si>
    <t>三春町</t>
  </si>
  <si>
    <t>小野町</t>
  </si>
  <si>
    <t>県南管内</t>
    <rPh sb="0" eb="2">
      <t>ケンナン</t>
    </rPh>
    <rPh sb="2" eb="4">
      <t>カンナイ</t>
    </rPh>
    <phoneticPr fontId="14"/>
  </si>
  <si>
    <t>白河市</t>
  </si>
  <si>
    <t>西白河郡</t>
  </si>
  <si>
    <t>西郷村</t>
  </si>
  <si>
    <t>泉崎村</t>
  </si>
  <si>
    <t>中島村</t>
  </si>
  <si>
    <t>矢吹町</t>
  </si>
  <si>
    <t>東白川郡</t>
  </si>
  <si>
    <t>棚倉町</t>
  </si>
  <si>
    <t>矢祭町</t>
  </si>
  <si>
    <t>塙町</t>
  </si>
  <si>
    <t>鮫川村</t>
  </si>
  <si>
    <t>会津管内</t>
    <rPh sb="0" eb="2">
      <t>アイヅ</t>
    </rPh>
    <rPh sb="2" eb="4">
      <t>カンナイ</t>
    </rPh>
    <phoneticPr fontId="14"/>
  </si>
  <si>
    <t>会津若松市</t>
  </si>
  <si>
    <t>喜多方市</t>
  </si>
  <si>
    <t>耶麻郡</t>
  </si>
  <si>
    <t>北塩原村</t>
  </si>
  <si>
    <t>西会津町</t>
  </si>
  <si>
    <t>磐梯町</t>
  </si>
  <si>
    <t>猪苗代町</t>
  </si>
  <si>
    <t>河沼郡</t>
  </si>
  <si>
    <t>会津坂下町</t>
  </si>
  <si>
    <t>湯川村</t>
  </si>
  <si>
    <t>柳津町</t>
  </si>
  <si>
    <t>大沼郡</t>
  </si>
  <si>
    <t>三島町</t>
  </si>
  <si>
    <t>金山町</t>
  </si>
  <si>
    <t>昭和村</t>
  </si>
  <si>
    <t>会津美里町</t>
  </si>
  <si>
    <t>南会津管内</t>
    <rPh sb="0" eb="1">
      <t>ミナミ</t>
    </rPh>
    <rPh sb="1" eb="3">
      <t>アイヅ</t>
    </rPh>
    <rPh sb="3" eb="5">
      <t>カンナイ</t>
    </rPh>
    <phoneticPr fontId="14"/>
  </si>
  <si>
    <t>南会津郡</t>
  </si>
  <si>
    <t>下郷町</t>
  </si>
  <si>
    <t>檜枝岐村</t>
  </si>
  <si>
    <t>只見町</t>
  </si>
  <si>
    <t>南会津町</t>
  </si>
  <si>
    <t>相双管内</t>
    <rPh sb="0" eb="2">
      <t>ソウソウ</t>
    </rPh>
    <rPh sb="2" eb="4">
      <t>カンナイ</t>
    </rPh>
    <phoneticPr fontId="14"/>
  </si>
  <si>
    <t>相馬市</t>
  </si>
  <si>
    <t>南相馬市</t>
  </si>
  <si>
    <t>双葉郡</t>
  </si>
  <si>
    <t>広野町</t>
  </si>
  <si>
    <t>楢葉町</t>
  </si>
  <si>
    <t>富岡町</t>
  </si>
  <si>
    <t>－</t>
    <phoneticPr fontId="10"/>
  </si>
  <si>
    <t>川内村</t>
  </si>
  <si>
    <t>大熊町</t>
  </si>
  <si>
    <t>双葉町</t>
  </si>
  <si>
    <t>浪江町</t>
  </si>
  <si>
    <t>葛尾村</t>
  </si>
  <si>
    <t>相馬郡</t>
  </si>
  <si>
    <t>新地町</t>
  </si>
  <si>
    <t>飯舘村</t>
  </si>
  <si>
    <t>いわき管内</t>
    <rPh sb="3" eb="5">
      <t>カンナイ</t>
    </rPh>
    <phoneticPr fontId="14"/>
  </si>
  <si>
    <t>いわき市</t>
  </si>
  <si>
    <t>平成27年
（一般世帯数）</t>
    <rPh sb="0" eb="2">
      <t>ヘイセイ</t>
    </rPh>
    <rPh sb="4" eb="5">
      <t>ネン</t>
    </rPh>
    <rPh sb="7" eb="9">
      <t>イッパン</t>
    </rPh>
    <rPh sb="9" eb="12">
      <t>セタイスウ</t>
    </rPh>
    <phoneticPr fontId="4"/>
  </si>
  <si>
    <t>平成22年
（一般世帯数）</t>
    <rPh sb="0" eb="2">
      <t>ヘイセイ</t>
    </rPh>
    <rPh sb="4" eb="5">
      <t>ネン</t>
    </rPh>
    <rPh sb="7" eb="9">
      <t>イッパン</t>
    </rPh>
    <rPh sb="9" eb="12">
      <t>セタイスウ</t>
    </rPh>
    <phoneticPr fontId="13"/>
  </si>
  <si>
    <t>増減数（一般世帯数）</t>
    <rPh sb="0" eb="2">
      <t>ゾウゲン</t>
    </rPh>
    <rPh sb="2" eb="3">
      <t>スウ</t>
    </rPh>
    <rPh sb="4" eb="6">
      <t>イッパン</t>
    </rPh>
    <rPh sb="6" eb="9">
      <t>セタイスウ</t>
    </rPh>
    <phoneticPr fontId="10"/>
  </si>
  <si>
    <t>注）平成27年10月1日現在、全域が避難指示区域に指定されている町村においては、富岡町、大熊町、双葉町、浪江町において世帯が「０」、葛尾村が９世帯（準備宿泊者）、飯舘村が１世帯（社会福祉施設入所者）である。</t>
    <phoneticPr fontId="10"/>
  </si>
  <si>
    <t>一般世帯の１世帯当たり人員(人）</t>
    <rPh sb="0" eb="2">
      <t>イッパン</t>
    </rPh>
    <rPh sb="2" eb="4">
      <t>セタイ</t>
    </rPh>
    <rPh sb="6" eb="8">
      <t>セタイ</t>
    </rPh>
    <rPh sb="8" eb="9">
      <t>ア</t>
    </rPh>
    <rPh sb="11" eb="13">
      <t>ジンイン</t>
    </rPh>
    <rPh sb="14" eb="15">
      <t>ニン</t>
    </rPh>
    <phoneticPr fontId="10"/>
  </si>
  <si>
    <t>○第３表　市町村（管内）別一般世帯数及び一般世帯の１世帯当たり人員</t>
    <rPh sb="1" eb="2">
      <t>ダイ</t>
    </rPh>
    <rPh sb="3" eb="4">
      <t>ヒョウ</t>
    </rPh>
    <rPh sb="5" eb="8">
      <t>シチョウソン</t>
    </rPh>
    <rPh sb="9" eb="11">
      <t>カンナイ</t>
    </rPh>
    <rPh sb="12" eb="13">
      <t>ベツ</t>
    </rPh>
    <rPh sb="13" eb="15">
      <t>イッパン</t>
    </rPh>
    <rPh sb="15" eb="18">
      <t>セタイスウ</t>
    </rPh>
    <rPh sb="18" eb="19">
      <t>オヨ</t>
    </rPh>
    <rPh sb="20" eb="22">
      <t>イッパン</t>
    </rPh>
    <rPh sb="22" eb="24">
      <t>セタイ</t>
    </rPh>
    <rPh sb="26" eb="28">
      <t>セタイ</t>
    </rPh>
    <rPh sb="28" eb="29">
      <t>ア</t>
    </rPh>
    <rPh sb="31" eb="33">
      <t>ジンイン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</si>
</sst>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;\△\ #,##0"/>
    <numFmt numFmtId="178" formatCode="#,##0.0;\△\ #,##0.0"/>
  </numFmts>
  <fonts count="15">
    <font>
      <sz val="11"/>
      <color theme="1"/>
      <name val="ＭＳ Ｐゴシック"/>
      <family val="2"/>
      <scheme val="minor"/>
    </font>
    <font>
      <sz val="9"/>
      <name val="中ゴシック体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8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52">
    <xf numFmtId="0" fontId="0" fillId="0" borderId="0" xfId="0"/>
    <xf numFmtId="0" fontId="9" fillId="0" borderId="0" xfId="2" applyFont="1" applyFill="1" applyBorder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6" fillId="0" borderId="12" xfId="3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wrapText="1"/>
    </xf>
    <xf numFmtId="0" fontId="12" fillId="2" borderId="2" xfId="3" applyFont="1" applyFill="1" applyBorder="1" applyAlignment="1">
      <alignment vertical="center"/>
    </xf>
    <xf numFmtId="38" fontId="12" fillId="2" borderId="2" xfId="4" applyFont="1" applyFill="1" applyBorder="1" applyAlignment="1">
      <alignment horizontal="right" vertical="center"/>
    </xf>
    <xf numFmtId="177" fontId="12" fillId="2" borderId="2" xfId="4" applyNumberFormat="1" applyFont="1" applyFill="1" applyBorder="1" applyAlignment="1">
      <alignment horizontal="right" vertical="center"/>
    </xf>
    <xf numFmtId="178" fontId="12" fillId="2" borderId="2" xfId="4" applyNumberFormat="1" applyFont="1" applyFill="1" applyBorder="1" applyAlignment="1">
      <alignment vertical="center"/>
    </xf>
    <xf numFmtId="2" fontId="12" fillId="2" borderId="2" xfId="3" applyNumberFormat="1" applyFont="1" applyFill="1" applyBorder="1" applyAlignment="1">
      <alignment vertical="center"/>
    </xf>
    <xf numFmtId="0" fontId="12" fillId="2" borderId="8" xfId="3" applyFont="1" applyFill="1" applyBorder="1" applyAlignment="1">
      <alignment vertical="center"/>
    </xf>
    <xf numFmtId="38" fontId="12" fillId="2" borderId="8" xfId="4" applyFont="1" applyFill="1" applyBorder="1" applyAlignment="1">
      <alignment horizontal="right" vertical="center"/>
    </xf>
    <xf numFmtId="177" fontId="12" fillId="2" borderId="8" xfId="4" applyNumberFormat="1" applyFont="1" applyFill="1" applyBorder="1" applyAlignment="1">
      <alignment horizontal="right" vertical="center"/>
    </xf>
    <xf numFmtId="178" fontId="12" fillId="2" borderId="8" xfId="4" applyNumberFormat="1" applyFont="1" applyFill="1" applyBorder="1" applyAlignment="1">
      <alignment vertical="center"/>
    </xf>
    <xf numFmtId="2" fontId="12" fillId="2" borderId="8" xfId="3" applyNumberFormat="1" applyFont="1" applyFill="1" applyBorder="1" applyAlignment="1">
      <alignment vertical="center"/>
    </xf>
    <xf numFmtId="0" fontId="12" fillId="2" borderId="11" xfId="3" applyFont="1" applyFill="1" applyBorder="1" applyAlignment="1">
      <alignment vertical="center"/>
    </xf>
    <xf numFmtId="38" fontId="12" fillId="2" borderId="11" xfId="4" applyFont="1" applyFill="1" applyBorder="1" applyAlignment="1">
      <alignment horizontal="right" vertical="center"/>
    </xf>
    <xf numFmtId="38" fontId="12" fillId="2" borderId="12" xfId="4" applyFont="1" applyFill="1" applyBorder="1" applyAlignment="1">
      <alignment horizontal="right" vertical="center"/>
    </xf>
    <xf numFmtId="177" fontId="12" fillId="2" borderId="12" xfId="4" applyNumberFormat="1" applyFont="1" applyFill="1" applyBorder="1" applyAlignment="1">
      <alignment horizontal="right" vertical="center"/>
    </xf>
    <xf numFmtId="178" fontId="12" fillId="2" borderId="12" xfId="4" applyNumberFormat="1" applyFont="1" applyFill="1" applyBorder="1" applyAlignment="1">
      <alignment vertical="center"/>
    </xf>
    <xf numFmtId="2" fontId="12" fillId="2" borderId="12" xfId="3" applyNumberFormat="1" applyFont="1" applyFill="1" applyBorder="1" applyAlignment="1">
      <alignment vertical="center"/>
    </xf>
    <xf numFmtId="0" fontId="12" fillId="2" borderId="3" xfId="3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12" fillId="2" borderId="13" xfId="3" applyFont="1" applyFill="1" applyBorder="1" applyAlignment="1">
      <alignment vertical="center"/>
    </xf>
    <xf numFmtId="0" fontId="12" fillId="2" borderId="14" xfId="3" applyFont="1" applyFill="1" applyBorder="1" applyAlignment="1">
      <alignment vertical="center"/>
    </xf>
    <xf numFmtId="0" fontId="12" fillId="2" borderId="9" xfId="3" applyFont="1" applyFill="1" applyBorder="1" applyAlignment="1">
      <alignment vertical="center"/>
    </xf>
    <xf numFmtId="0" fontId="12" fillId="2" borderId="10" xfId="3" applyFont="1" applyFill="1" applyBorder="1" applyAlignment="1">
      <alignment vertical="center"/>
    </xf>
    <xf numFmtId="177" fontId="12" fillId="2" borderId="11" xfId="4" applyNumberFormat="1" applyFont="1" applyFill="1" applyBorder="1" applyAlignment="1">
      <alignment horizontal="right" vertical="center"/>
    </xf>
    <xf numFmtId="178" fontId="12" fillId="2" borderId="11" xfId="4" applyNumberFormat="1" applyFont="1" applyFill="1" applyBorder="1" applyAlignment="1">
      <alignment vertical="center"/>
    </xf>
    <xf numFmtId="2" fontId="12" fillId="2" borderId="11" xfId="3" applyNumberFormat="1" applyFont="1" applyFill="1" applyBorder="1" applyAlignment="1">
      <alignment vertical="center"/>
    </xf>
    <xf numFmtId="38" fontId="12" fillId="2" borderId="12" xfId="3" applyNumberFormat="1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4" xfId="2" applyFont="1" applyFill="1" applyBorder="1" applyAlignment="1">
      <alignment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12" fillId="2" borderId="12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12" fillId="2" borderId="2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right" vertical="center"/>
    </xf>
    <xf numFmtId="0" fontId="12" fillId="2" borderId="11" xfId="3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6" fillId="0" borderId="6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</cellXfs>
  <cellStyles count="5">
    <cellStyle name="桁区切り 2" xfId="4"/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view="pageBreakPreview" zoomScaleNormal="100" zoomScaleSheetLayoutView="100" workbookViewId="0">
      <selection activeCell="F4" sqref="F4"/>
    </sheetView>
  </sheetViews>
  <sheetFormatPr defaultRowHeight="18.95" customHeight="1"/>
  <cols>
    <col min="1" max="1" width="2.75" style="2" customWidth="1"/>
    <col min="2" max="8" width="11.625" style="2" customWidth="1"/>
    <col min="9" max="16384" width="9" style="2"/>
  </cols>
  <sheetData>
    <row r="1" spans="1:8" ht="18.95" customHeight="1">
      <c r="A1" s="1" t="s">
        <v>93</v>
      </c>
      <c r="G1" s="46"/>
      <c r="H1" s="46"/>
    </row>
    <row r="2" spans="1:8" s="3" customFormat="1" ht="18.95" customHeight="1">
      <c r="A2" s="38" t="s">
        <v>0</v>
      </c>
      <c r="B2" s="44"/>
      <c r="C2" s="38" t="s">
        <v>88</v>
      </c>
      <c r="D2" s="48" t="s">
        <v>89</v>
      </c>
      <c r="E2" s="39" t="s">
        <v>1</v>
      </c>
      <c r="F2" s="40"/>
      <c r="G2" s="50" t="s">
        <v>92</v>
      </c>
      <c r="H2" s="51"/>
    </row>
    <row r="3" spans="1:8" s="3" customFormat="1" ht="18.95" customHeight="1">
      <c r="A3" s="45"/>
      <c r="B3" s="45"/>
      <c r="C3" s="47"/>
      <c r="D3" s="49"/>
      <c r="E3" s="4" t="s">
        <v>90</v>
      </c>
      <c r="F3" s="5" t="s">
        <v>2</v>
      </c>
      <c r="G3" s="6" t="s">
        <v>3</v>
      </c>
      <c r="H3" s="6" t="s">
        <v>4</v>
      </c>
    </row>
    <row r="4" spans="1:8" ht="18.95" customHeight="1">
      <c r="A4" s="7" t="s">
        <v>5</v>
      </c>
      <c r="B4" s="7"/>
      <c r="C4" s="8">
        <v>730013</v>
      </c>
      <c r="D4" s="8">
        <v>719441</v>
      </c>
      <c r="E4" s="9">
        <f>C4-D4</f>
        <v>10572</v>
      </c>
      <c r="F4" s="10">
        <f>(C4-D4)/D4*100</f>
        <v>1.4694742167877561</v>
      </c>
      <c r="G4" s="11">
        <v>2.5568941922952058</v>
      </c>
      <c r="H4" s="11">
        <v>2.7647006495320672</v>
      </c>
    </row>
    <row r="5" spans="1:8" ht="18.95" customHeight="1">
      <c r="A5" s="12" t="s">
        <v>6</v>
      </c>
      <c r="B5" s="12"/>
      <c r="C5" s="13">
        <v>615726</v>
      </c>
      <c r="D5" s="13">
        <v>583437</v>
      </c>
      <c r="E5" s="14">
        <f t="shared" ref="E5:E68" si="0">C5-D5</f>
        <v>32289</v>
      </c>
      <c r="F5" s="15">
        <f t="shared" ref="F5:F68" si="1">(C5-D5)/D5*100</f>
        <v>5.5342736233732177</v>
      </c>
      <c r="G5" s="16">
        <v>2.5015461422775713</v>
      </c>
      <c r="H5" s="16">
        <v>2.6934150559529133</v>
      </c>
    </row>
    <row r="6" spans="1:8" ht="18.95" customHeight="1">
      <c r="A6" s="17" t="s">
        <v>7</v>
      </c>
      <c r="B6" s="17"/>
      <c r="C6" s="18">
        <v>114287</v>
      </c>
      <c r="D6" s="18">
        <v>136004</v>
      </c>
      <c r="E6" s="14">
        <f t="shared" si="0"/>
        <v>-21717</v>
      </c>
      <c r="F6" s="15">
        <f t="shared" si="1"/>
        <v>-15.967912708449752</v>
      </c>
      <c r="G6" s="16">
        <v>2.8550841303035339</v>
      </c>
      <c r="H6" s="16">
        <v>3.0705052792564924</v>
      </c>
    </row>
    <row r="7" spans="1:8" ht="18.95" customHeight="1">
      <c r="A7" s="41" t="s">
        <v>8</v>
      </c>
      <c r="B7" s="41"/>
      <c r="C7" s="19">
        <f>SUM(C8:C12,C16)</f>
        <v>188291</v>
      </c>
      <c r="D7" s="19">
        <f>SUM(D8:D12,D16)</f>
        <v>176238</v>
      </c>
      <c r="E7" s="20">
        <f t="shared" si="0"/>
        <v>12053</v>
      </c>
      <c r="F7" s="21">
        <f t="shared" si="1"/>
        <v>6.8390471975396911</v>
      </c>
      <c r="G7" s="22">
        <v>2.5427981156826402</v>
      </c>
      <c r="H7" s="22">
        <v>2.7612433186940386</v>
      </c>
    </row>
    <row r="8" spans="1:8" ht="18.95" customHeight="1">
      <c r="A8" s="23" t="s">
        <v>9</v>
      </c>
      <c r="B8" s="24"/>
      <c r="C8" s="8">
        <v>121565</v>
      </c>
      <c r="D8" s="8">
        <v>112854</v>
      </c>
      <c r="E8" s="14">
        <f t="shared" si="0"/>
        <v>8711</v>
      </c>
      <c r="F8" s="15">
        <f t="shared" si="1"/>
        <v>7.7188225494887197</v>
      </c>
      <c r="G8" s="16">
        <v>2.3543783161271747</v>
      </c>
      <c r="H8" s="16">
        <v>2.5264501036737732</v>
      </c>
    </row>
    <row r="9" spans="1:8" ht="18.95" customHeight="1">
      <c r="A9" s="25" t="s">
        <v>10</v>
      </c>
      <c r="B9" s="26"/>
      <c r="C9" s="13">
        <v>19496</v>
      </c>
      <c r="D9" s="13">
        <v>18346</v>
      </c>
      <c r="E9" s="14">
        <f t="shared" si="0"/>
        <v>1150</v>
      </c>
      <c r="F9" s="15">
        <f t="shared" si="1"/>
        <v>6.2683963806824377</v>
      </c>
      <c r="G9" s="16">
        <v>2.9240356996306933</v>
      </c>
      <c r="H9" s="16">
        <v>3.2217377084923142</v>
      </c>
    </row>
    <row r="10" spans="1:8" ht="18.95" customHeight="1">
      <c r="A10" s="25" t="s">
        <v>11</v>
      </c>
      <c r="B10" s="26"/>
      <c r="C10" s="13">
        <v>21596</v>
      </c>
      <c r="D10" s="13">
        <v>20851</v>
      </c>
      <c r="E10" s="14">
        <f t="shared" si="0"/>
        <v>745</v>
      </c>
      <c r="F10" s="15">
        <f t="shared" si="1"/>
        <v>3.5729701213371059</v>
      </c>
      <c r="G10" s="16">
        <v>2.8377940359325802</v>
      </c>
      <c r="H10" s="16">
        <v>3.1239269099803368</v>
      </c>
    </row>
    <row r="11" spans="1:8" ht="18.95" customHeight="1">
      <c r="A11" s="25" t="s">
        <v>12</v>
      </c>
      <c r="B11" s="26"/>
      <c r="C11" s="13">
        <v>10030</v>
      </c>
      <c r="D11" s="13">
        <v>9526</v>
      </c>
      <c r="E11" s="14">
        <f t="shared" si="0"/>
        <v>504</v>
      </c>
      <c r="F11" s="15">
        <f t="shared" si="1"/>
        <v>5.2907831198824269</v>
      </c>
      <c r="G11" s="16">
        <v>3.0230309072781654</v>
      </c>
      <c r="H11" s="16">
        <v>3.2449086710056685</v>
      </c>
    </row>
    <row r="12" spans="1:8" ht="18.95" customHeight="1">
      <c r="A12" s="25" t="s">
        <v>13</v>
      </c>
      <c r="B12" s="26"/>
      <c r="C12" s="13">
        <f>SUM(C13:C15)</f>
        <v>12988</v>
      </c>
      <c r="D12" s="13">
        <f>SUM(D13:D15)</f>
        <v>12412</v>
      </c>
      <c r="E12" s="14">
        <f t="shared" si="0"/>
        <v>576</v>
      </c>
      <c r="F12" s="15">
        <f t="shared" si="1"/>
        <v>4.6406703190460838</v>
      </c>
      <c r="G12" s="16">
        <v>2.72536187249769</v>
      </c>
      <c r="H12" s="16">
        <v>3.0532549145987753</v>
      </c>
    </row>
    <row r="13" spans="1:8" ht="18.95" customHeight="1">
      <c r="A13" s="25"/>
      <c r="B13" s="26" t="s">
        <v>14</v>
      </c>
      <c r="C13" s="13">
        <v>4262</v>
      </c>
      <c r="D13" s="13">
        <v>4036</v>
      </c>
      <c r="E13" s="14">
        <f t="shared" si="0"/>
        <v>226</v>
      </c>
      <c r="F13" s="15">
        <f t="shared" si="1"/>
        <v>5.599603567888999</v>
      </c>
      <c r="G13" s="16">
        <v>2.8122946973251994</v>
      </c>
      <c r="H13" s="16">
        <v>3.1162041625371657</v>
      </c>
    </row>
    <row r="14" spans="1:8" ht="18.95" customHeight="1">
      <c r="A14" s="25"/>
      <c r="B14" s="26" t="s">
        <v>15</v>
      </c>
      <c r="C14" s="13">
        <v>3289</v>
      </c>
      <c r="D14" s="13">
        <v>3203</v>
      </c>
      <c r="E14" s="14">
        <f t="shared" si="0"/>
        <v>86</v>
      </c>
      <c r="F14" s="15">
        <f t="shared" si="1"/>
        <v>2.6849828285981894</v>
      </c>
      <c r="G14" s="16">
        <v>2.86013986013986</v>
      </c>
      <c r="H14" s="16">
        <v>3.1408054948485793</v>
      </c>
    </row>
    <row r="15" spans="1:8" ht="18.95" customHeight="1">
      <c r="A15" s="25"/>
      <c r="B15" s="26" t="s">
        <v>16</v>
      </c>
      <c r="C15" s="13">
        <v>5437</v>
      </c>
      <c r="D15" s="13">
        <v>5173</v>
      </c>
      <c r="E15" s="14">
        <f t="shared" si="0"/>
        <v>264</v>
      </c>
      <c r="F15" s="15">
        <f t="shared" si="1"/>
        <v>5.1034216122172822</v>
      </c>
      <c r="G15" s="16">
        <v>2.575685120470848</v>
      </c>
      <c r="H15" s="16">
        <v>2.9499323410013534</v>
      </c>
    </row>
    <row r="16" spans="1:8" ht="18.95" customHeight="1">
      <c r="A16" s="25" t="s">
        <v>17</v>
      </c>
      <c r="B16" s="26"/>
      <c r="C16" s="13">
        <f>C17</f>
        <v>2616</v>
      </c>
      <c r="D16" s="13">
        <f>D17</f>
        <v>2249</v>
      </c>
      <c r="E16" s="14">
        <f t="shared" si="0"/>
        <v>367</v>
      </c>
      <c r="F16" s="15">
        <f t="shared" si="1"/>
        <v>16.318363717207649</v>
      </c>
      <c r="G16" s="16">
        <v>3.2744648318042815</v>
      </c>
      <c r="H16" s="16">
        <v>3.7638950644730991</v>
      </c>
    </row>
    <row r="17" spans="1:8" ht="18.95" customHeight="1">
      <c r="A17" s="27"/>
      <c r="B17" s="28" t="s">
        <v>18</v>
      </c>
      <c r="C17" s="18">
        <v>2616</v>
      </c>
      <c r="D17" s="13">
        <v>2249</v>
      </c>
      <c r="E17" s="14">
        <f t="shared" si="0"/>
        <v>367</v>
      </c>
      <c r="F17" s="15">
        <f t="shared" si="1"/>
        <v>16.318363717207649</v>
      </c>
      <c r="G17" s="16">
        <v>3.2744648318042815</v>
      </c>
      <c r="H17" s="16">
        <v>3.7638950644730991</v>
      </c>
    </row>
    <row r="18" spans="1:8" ht="18.95" customHeight="1">
      <c r="A18" s="42" t="s">
        <v>19</v>
      </c>
      <c r="B18" s="43"/>
      <c r="C18" s="19">
        <f>SUM(C19:C22,C25,C31)</f>
        <v>205459</v>
      </c>
      <c r="D18" s="19">
        <f>SUM(D19:D22,D25,D31)</f>
        <v>196980</v>
      </c>
      <c r="E18" s="20">
        <f t="shared" si="0"/>
        <v>8479</v>
      </c>
      <c r="F18" s="21">
        <f t="shared" si="1"/>
        <v>4.3044979185704131</v>
      </c>
      <c r="G18" s="22">
        <v>2.5765189161827906</v>
      </c>
      <c r="H18" s="22">
        <v>2.7568484110061937</v>
      </c>
    </row>
    <row r="19" spans="1:8" ht="18.95" customHeight="1">
      <c r="A19" s="23" t="s">
        <v>20</v>
      </c>
      <c r="B19" s="24"/>
      <c r="C19" s="8">
        <v>138082</v>
      </c>
      <c r="D19" s="13">
        <v>131548</v>
      </c>
      <c r="E19" s="14">
        <f t="shared" si="0"/>
        <v>6534</v>
      </c>
      <c r="F19" s="15">
        <f t="shared" si="1"/>
        <v>4.9670082403381279</v>
      </c>
      <c r="G19" s="16">
        <v>2.3827073767761187</v>
      </c>
      <c r="H19" s="16">
        <v>2.5307264268555962</v>
      </c>
    </row>
    <row r="20" spans="1:8" ht="18.95" customHeight="1">
      <c r="A20" s="25" t="s">
        <v>21</v>
      </c>
      <c r="B20" s="26"/>
      <c r="C20" s="13">
        <v>26299</v>
      </c>
      <c r="D20" s="13">
        <v>25748</v>
      </c>
      <c r="E20" s="14">
        <f t="shared" si="0"/>
        <v>551</v>
      </c>
      <c r="F20" s="15">
        <f t="shared" si="1"/>
        <v>2.1399720366630417</v>
      </c>
      <c r="G20" s="16">
        <v>2.8936841705007796</v>
      </c>
      <c r="H20" s="16">
        <v>3.0298275594220909</v>
      </c>
    </row>
    <row r="21" spans="1:8" ht="18.95" customHeight="1">
      <c r="A21" s="25" t="s">
        <v>22</v>
      </c>
      <c r="B21" s="26"/>
      <c r="C21" s="13">
        <v>12708</v>
      </c>
      <c r="D21" s="13">
        <v>11918</v>
      </c>
      <c r="E21" s="14">
        <f t="shared" si="0"/>
        <v>790</v>
      </c>
      <c r="F21" s="15">
        <f t="shared" si="1"/>
        <v>6.6286289645913739</v>
      </c>
      <c r="G21" s="16">
        <v>2.9793043751967265</v>
      </c>
      <c r="H21" s="16">
        <v>3.3548414163450242</v>
      </c>
    </row>
    <row r="22" spans="1:8" ht="18.95" customHeight="1">
      <c r="A22" s="25" t="s">
        <v>23</v>
      </c>
      <c r="B22" s="26"/>
      <c r="C22" s="13">
        <f>SUM(C23:C24)</f>
        <v>5837</v>
      </c>
      <c r="D22" s="13">
        <f>SUM(D23:D24)</f>
        <v>5741</v>
      </c>
      <c r="E22" s="14">
        <f t="shared" si="0"/>
        <v>96</v>
      </c>
      <c r="F22" s="15">
        <f t="shared" si="1"/>
        <v>1.67218254659467</v>
      </c>
      <c r="G22" s="16">
        <v>3.0630460853178003</v>
      </c>
      <c r="H22" s="16">
        <v>3.3056958717993381</v>
      </c>
    </row>
    <row r="23" spans="1:8" ht="18.95" customHeight="1">
      <c r="A23" s="25"/>
      <c r="B23" s="26" t="s">
        <v>24</v>
      </c>
      <c r="C23" s="13">
        <v>4201</v>
      </c>
      <c r="D23" s="13">
        <v>4073</v>
      </c>
      <c r="E23" s="14">
        <f t="shared" si="0"/>
        <v>128</v>
      </c>
      <c r="F23" s="15">
        <f t="shared" si="1"/>
        <v>3.1426466977657745</v>
      </c>
      <c r="G23" s="16">
        <v>2.9338252796953106</v>
      </c>
      <c r="H23" s="16">
        <v>3.126933464276946</v>
      </c>
    </row>
    <row r="24" spans="1:8" ht="18.95" customHeight="1">
      <c r="A24" s="25"/>
      <c r="B24" s="26" t="s">
        <v>25</v>
      </c>
      <c r="C24" s="13">
        <v>1636</v>
      </c>
      <c r="D24" s="13">
        <v>1668</v>
      </c>
      <c r="E24" s="14">
        <f t="shared" si="0"/>
        <v>-32</v>
      </c>
      <c r="F24" s="15">
        <f t="shared" si="1"/>
        <v>-1.9184652278177456</v>
      </c>
      <c r="G24" s="16">
        <v>3.3948655256723717</v>
      </c>
      <c r="H24" s="16">
        <v>3.7422062350119902</v>
      </c>
    </row>
    <row r="25" spans="1:8" ht="18.95" customHeight="1">
      <c r="A25" s="25" t="s">
        <v>26</v>
      </c>
      <c r="B25" s="26"/>
      <c r="C25" s="13">
        <f>SUM(C26:C30)</f>
        <v>12893</v>
      </c>
      <c r="D25" s="13">
        <f>SUM(D26:D30)</f>
        <v>13038</v>
      </c>
      <c r="E25" s="14">
        <f t="shared" si="0"/>
        <v>-145</v>
      </c>
      <c r="F25" s="15">
        <f t="shared" si="1"/>
        <v>-1.1121337628470624</v>
      </c>
      <c r="G25" s="16">
        <v>3.1140153571705578</v>
      </c>
      <c r="H25" s="16">
        <v>3.3867924528301887</v>
      </c>
    </row>
    <row r="26" spans="1:8" ht="18.95" customHeight="1">
      <c r="A26" s="25"/>
      <c r="B26" s="26" t="s">
        <v>27</v>
      </c>
      <c r="C26" s="13">
        <v>5228</v>
      </c>
      <c r="D26" s="13">
        <v>5358</v>
      </c>
      <c r="E26" s="14">
        <f t="shared" si="0"/>
        <v>-130</v>
      </c>
      <c r="F26" s="15">
        <f t="shared" si="1"/>
        <v>-2.4262784621127289</v>
      </c>
      <c r="G26" s="16">
        <v>2.9487375669472073</v>
      </c>
      <c r="H26" s="16">
        <v>3.2458006718924972</v>
      </c>
    </row>
    <row r="27" spans="1:8" ht="18.95" customHeight="1">
      <c r="A27" s="25"/>
      <c r="B27" s="26" t="s">
        <v>28</v>
      </c>
      <c r="C27" s="13">
        <v>1971</v>
      </c>
      <c r="D27" s="13">
        <v>1922</v>
      </c>
      <c r="E27" s="14">
        <f t="shared" si="0"/>
        <v>49</v>
      </c>
      <c r="F27" s="15">
        <f t="shared" si="1"/>
        <v>2.5494276795005204</v>
      </c>
      <c r="G27" s="16">
        <v>3.4063926940639271</v>
      </c>
      <c r="H27" s="16">
        <v>3.7367325702393339</v>
      </c>
    </row>
    <row r="28" spans="1:8" ht="18.95" customHeight="1">
      <c r="A28" s="25"/>
      <c r="B28" s="26" t="s">
        <v>29</v>
      </c>
      <c r="C28" s="13">
        <v>1984</v>
      </c>
      <c r="D28" s="13">
        <v>2004</v>
      </c>
      <c r="E28" s="14">
        <f t="shared" si="0"/>
        <v>-20</v>
      </c>
      <c r="F28" s="15">
        <f t="shared" si="1"/>
        <v>-0.99800399201596801</v>
      </c>
      <c r="G28" s="16">
        <v>3.1401209677419355</v>
      </c>
      <c r="H28" s="16">
        <v>3.3837325349301399</v>
      </c>
    </row>
    <row r="29" spans="1:8" ht="18.95" customHeight="1">
      <c r="A29" s="25"/>
      <c r="B29" s="26" t="s">
        <v>30</v>
      </c>
      <c r="C29" s="13">
        <v>2050</v>
      </c>
      <c r="D29" s="13">
        <v>2027</v>
      </c>
      <c r="E29" s="14">
        <f t="shared" si="0"/>
        <v>23</v>
      </c>
      <c r="F29" s="15">
        <f t="shared" si="1"/>
        <v>1.1346817957572768</v>
      </c>
      <c r="G29" s="16">
        <v>3.1541463414634148</v>
      </c>
      <c r="H29" s="16">
        <v>3.3655648741983226</v>
      </c>
    </row>
    <row r="30" spans="1:8" ht="18.95" customHeight="1">
      <c r="A30" s="25"/>
      <c r="B30" s="26" t="s">
        <v>31</v>
      </c>
      <c r="C30" s="13">
        <v>1660</v>
      </c>
      <c r="D30" s="13">
        <v>1727</v>
      </c>
      <c r="E30" s="14">
        <f t="shared" si="0"/>
        <v>-67</v>
      </c>
      <c r="F30" s="15">
        <f t="shared" si="1"/>
        <v>-3.8795599305153443</v>
      </c>
      <c r="G30" s="16">
        <v>3.2066265060240964</v>
      </c>
      <c r="H30" s="16">
        <v>3.4632310364794443</v>
      </c>
    </row>
    <row r="31" spans="1:8" ht="18.95" customHeight="1">
      <c r="A31" s="25" t="s">
        <v>32</v>
      </c>
      <c r="B31" s="26"/>
      <c r="C31" s="13">
        <f>SUM(C32:C33)</f>
        <v>9640</v>
      </c>
      <c r="D31" s="13">
        <f>SUM(D32:D33)</f>
        <v>8987</v>
      </c>
      <c r="E31" s="14">
        <f t="shared" si="0"/>
        <v>653</v>
      </c>
      <c r="F31" s="15">
        <f t="shared" si="1"/>
        <v>7.2660509625013914</v>
      </c>
      <c r="G31" s="16">
        <v>2.9429460580912865</v>
      </c>
      <c r="H31" s="16">
        <v>3.2271058195170803</v>
      </c>
    </row>
    <row r="32" spans="1:8" ht="18.95" customHeight="1">
      <c r="A32" s="25"/>
      <c r="B32" s="26" t="s">
        <v>33</v>
      </c>
      <c r="C32" s="13">
        <v>6220</v>
      </c>
      <c r="D32" s="13">
        <v>5496</v>
      </c>
      <c r="E32" s="14">
        <f t="shared" si="0"/>
        <v>724</v>
      </c>
      <c r="F32" s="15">
        <f t="shared" si="1"/>
        <v>13.173216885007278</v>
      </c>
      <c r="G32" s="16">
        <v>2.9040192926045014</v>
      </c>
      <c r="H32" s="16">
        <v>3.2609170305676858</v>
      </c>
    </row>
    <row r="33" spans="1:8" ht="18.95" customHeight="1">
      <c r="A33" s="27"/>
      <c r="B33" s="28" t="s">
        <v>34</v>
      </c>
      <c r="C33" s="18">
        <v>3420</v>
      </c>
      <c r="D33" s="13">
        <v>3491</v>
      </c>
      <c r="E33" s="14">
        <f t="shared" si="0"/>
        <v>-71</v>
      </c>
      <c r="F33" s="15">
        <f t="shared" si="1"/>
        <v>-2.0338012030936694</v>
      </c>
      <c r="G33" s="16">
        <v>3.0137426900584794</v>
      </c>
      <c r="H33" s="16">
        <v>3.1738756803208248</v>
      </c>
    </row>
    <row r="34" spans="1:8" ht="18.95" customHeight="1">
      <c r="A34" s="35" t="s">
        <v>35</v>
      </c>
      <c r="B34" s="36"/>
      <c r="C34" s="19">
        <f>SUM(C35:C36,C41)</f>
        <v>50427</v>
      </c>
      <c r="D34" s="19">
        <f>SUM(D35:D36,D41)</f>
        <v>49495</v>
      </c>
      <c r="E34" s="20">
        <f t="shared" si="0"/>
        <v>932</v>
      </c>
      <c r="F34" s="21">
        <f t="shared" si="1"/>
        <v>1.8830184867158299</v>
      </c>
      <c r="G34" s="22">
        <v>2.7902115929958158</v>
      </c>
      <c r="H34" s="22">
        <v>2.9674310536417821</v>
      </c>
    </row>
    <row r="35" spans="1:8" ht="18.95" customHeight="1">
      <c r="A35" s="23" t="s">
        <v>36</v>
      </c>
      <c r="B35" s="24"/>
      <c r="C35" s="8">
        <v>22967</v>
      </c>
      <c r="D35" s="8">
        <v>22697</v>
      </c>
      <c r="E35" s="9">
        <f t="shared" si="0"/>
        <v>270</v>
      </c>
      <c r="F35" s="10">
        <f t="shared" si="1"/>
        <v>1.1895845265894172</v>
      </c>
      <c r="G35" s="11">
        <v>2.6659119606391779</v>
      </c>
      <c r="H35" s="11">
        <v>2.8208133233466977</v>
      </c>
    </row>
    <row r="36" spans="1:8" ht="18.95" customHeight="1">
      <c r="A36" s="25" t="s">
        <v>37</v>
      </c>
      <c r="B36" s="26"/>
      <c r="C36" s="13">
        <f>SUM(C37:C40)</f>
        <v>16710</v>
      </c>
      <c r="D36" s="13">
        <f>SUM(D37:D40)</f>
        <v>16002</v>
      </c>
      <c r="E36" s="14">
        <f t="shared" si="0"/>
        <v>708</v>
      </c>
      <c r="F36" s="15">
        <f t="shared" si="1"/>
        <v>4.4244469441319838</v>
      </c>
      <c r="G36" s="16">
        <v>2.8256732495511669</v>
      </c>
      <c r="H36" s="16">
        <v>3.0142482189726283</v>
      </c>
    </row>
    <row r="37" spans="1:8" ht="18.95" customHeight="1">
      <c r="A37" s="25"/>
      <c r="B37" s="26" t="s">
        <v>38</v>
      </c>
      <c r="C37" s="13">
        <v>7436</v>
      </c>
      <c r="D37" s="13">
        <v>6696</v>
      </c>
      <c r="E37" s="14">
        <f t="shared" si="0"/>
        <v>740</v>
      </c>
      <c r="F37" s="15">
        <f t="shared" si="1"/>
        <v>11.051373954599761</v>
      </c>
      <c r="G37" s="16">
        <v>2.595750403442711</v>
      </c>
      <c r="H37" s="16">
        <v>2.8107825567502989</v>
      </c>
    </row>
    <row r="38" spans="1:8" ht="18.95" customHeight="1">
      <c r="A38" s="25"/>
      <c r="B38" s="26" t="s">
        <v>39</v>
      </c>
      <c r="C38" s="13">
        <v>2056</v>
      </c>
      <c r="D38" s="13">
        <v>2004</v>
      </c>
      <c r="E38" s="14">
        <f t="shared" si="0"/>
        <v>52</v>
      </c>
      <c r="F38" s="15">
        <f t="shared" si="1"/>
        <v>2.5948103792415167</v>
      </c>
      <c r="G38" s="16">
        <v>3.0938715953307394</v>
      </c>
      <c r="H38" s="16">
        <v>3.3363273453093814</v>
      </c>
    </row>
    <row r="39" spans="1:8" ht="18.95" customHeight="1">
      <c r="A39" s="25"/>
      <c r="B39" s="26" t="s">
        <v>40</v>
      </c>
      <c r="C39" s="13">
        <v>1394</v>
      </c>
      <c r="D39" s="13">
        <v>1387</v>
      </c>
      <c r="E39" s="14">
        <f t="shared" si="0"/>
        <v>7</v>
      </c>
      <c r="F39" s="15">
        <f t="shared" si="1"/>
        <v>0.50468637346791634</v>
      </c>
      <c r="G39" s="16">
        <v>3.5315638450502154</v>
      </c>
      <c r="H39" s="16">
        <v>3.7159336697909158</v>
      </c>
    </row>
    <row r="40" spans="1:8" ht="18.95" customHeight="1">
      <c r="A40" s="25"/>
      <c r="B40" s="26" t="s">
        <v>41</v>
      </c>
      <c r="C40" s="13">
        <v>5824</v>
      </c>
      <c r="D40" s="13">
        <v>5915</v>
      </c>
      <c r="E40" s="14">
        <f t="shared" si="0"/>
        <v>-91</v>
      </c>
      <c r="F40" s="15">
        <f t="shared" si="1"/>
        <v>-1.5384615384615385</v>
      </c>
      <c r="G40" s="16">
        <v>2.8555975274725274</v>
      </c>
      <c r="H40" s="16">
        <v>2.9709213863060016</v>
      </c>
    </row>
    <row r="41" spans="1:8" ht="18.95" customHeight="1">
      <c r="A41" s="25" t="s">
        <v>42</v>
      </c>
      <c r="B41" s="26"/>
      <c r="C41" s="13">
        <f>SUM(C42:C45)</f>
        <v>10750</v>
      </c>
      <c r="D41" s="13">
        <f>SUM(D42:D45)</f>
        <v>10796</v>
      </c>
      <c r="E41" s="14">
        <f t="shared" si="0"/>
        <v>-46</v>
      </c>
      <c r="F41" s="15">
        <f t="shared" si="1"/>
        <v>-0.42608373471656164</v>
      </c>
      <c r="G41" s="16">
        <v>3.0006511627906978</v>
      </c>
      <c r="H41" s="16">
        <v>3.2062801037421269</v>
      </c>
    </row>
    <row r="42" spans="1:8" ht="18.95" customHeight="1">
      <c r="A42" s="25"/>
      <c r="B42" s="26" t="s">
        <v>43</v>
      </c>
      <c r="C42" s="13">
        <v>4742</v>
      </c>
      <c r="D42" s="13">
        <v>4696</v>
      </c>
      <c r="E42" s="14">
        <f t="shared" si="0"/>
        <v>46</v>
      </c>
      <c r="F42" s="15">
        <f t="shared" si="1"/>
        <v>0.97955706984667812</v>
      </c>
      <c r="G42" s="16">
        <v>2.9679460143399408</v>
      </c>
      <c r="H42" s="16">
        <v>3.173977853492334</v>
      </c>
    </row>
    <row r="43" spans="1:8" ht="18.95" customHeight="1">
      <c r="A43" s="25"/>
      <c r="B43" s="26" t="s">
        <v>44</v>
      </c>
      <c r="C43" s="13">
        <v>1918</v>
      </c>
      <c r="D43" s="13">
        <v>1929</v>
      </c>
      <c r="E43" s="14">
        <f t="shared" si="0"/>
        <v>-11</v>
      </c>
      <c r="F43" s="15">
        <f t="shared" si="1"/>
        <v>-0.57024364955935725</v>
      </c>
      <c r="G43" s="16">
        <v>3.0344108446298228</v>
      </c>
      <c r="H43" s="16">
        <v>3.217210990150337</v>
      </c>
    </row>
    <row r="44" spans="1:8" ht="18.95" customHeight="1">
      <c r="A44" s="25"/>
      <c r="B44" s="26" t="s">
        <v>45</v>
      </c>
      <c r="C44" s="13">
        <v>3029</v>
      </c>
      <c r="D44" s="13">
        <v>3068</v>
      </c>
      <c r="E44" s="14">
        <f t="shared" si="0"/>
        <v>-39</v>
      </c>
      <c r="F44" s="15">
        <f t="shared" si="1"/>
        <v>-1.2711864406779663</v>
      </c>
      <c r="G44" s="16">
        <v>2.9187850775833608</v>
      </c>
      <c r="H44" s="16">
        <v>3.1189700130378095</v>
      </c>
    </row>
    <row r="45" spans="1:8" ht="18.95" customHeight="1">
      <c r="A45" s="27"/>
      <c r="B45" s="28" t="s">
        <v>46</v>
      </c>
      <c r="C45" s="18">
        <v>1061</v>
      </c>
      <c r="D45" s="18">
        <v>1103</v>
      </c>
      <c r="E45" s="29">
        <f t="shared" si="0"/>
        <v>-42</v>
      </c>
      <c r="F45" s="30">
        <f t="shared" si="1"/>
        <v>-3.8077969174977335</v>
      </c>
      <c r="G45" s="31">
        <v>3.3195098963242224</v>
      </c>
      <c r="H45" s="31">
        <v>3.5675430643699002</v>
      </c>
    </row>
    <row r="46" spans="1:8" ht="18.95" customHeight="1">
      <c r="A46" s="35" t="s">
        <v>47</v>
      </c>
      <c r="B46" s="36"/>
      <c r="C46" s="19">
        <f>SUM(C47:C49,C54,C58)</f>
        <v>92013</v>
      </c>
      <c r="D46" s="19">
        <f>SUM(D47:D49,D54,D58)</f>
        <v>91235</v>
      </c>
      <c r="E46" s="20">
        <f t="shared" si="0"/>
        <v>778</v>
      </c>
      <c r="F46" s="21">
        <f t="shared" si="1"/>
        <v>0.85274291664383195</v>
      </c>
      <c r="G46" s="22">
        <v>2.6506037190397009</v>
      </c>
      <c r="H46" s="22">
        <v>2.8072888694031897</v>
      </c>
    </row>
    <row r="47" spans="1:8" ht="18.95" customHeight="1">
      <c r="A47" s="23" t="s">
        <v>48</v>
      </c>
      <c r="B47" s="24"/>
      <c r="C47" s="8">
        <v>49322</v>
      </c>
      <c r="D47" s="13">
        <v>47813</v>
      </c>
      <c r="E47" s="14">
        <f t="shared" si="0"/>
        <v>1509</v>
      </c>
      <c r="F47" s="15">
        <f t="shared" si="1"/>
        <v>3.1560454269759273</v>
      </c>
      <c r="G47" s="16">
        <v>2.456490004460484</v>
      </c>
      <c r="H47" s="16">
        <v>2.5845899650722606</v>
      </c>
    </row>
    <row r="48" spans="1:8" ht="18.95" customHeight="1">
      <c r="A48" s="25" t="s">
        <v>49</v>
      </c>
      <c r="B48" s="26"/>
      <c r="C48" s="13">
        <v>16706</v>
      </c>
      <c r="D48" s="13">
        <v>16922</v>
      </c>
      <c r="E48" s="14">
        <f t="shared" si="0"/>
        <v>-216</v>
      </c>
      <c r="F48" s="15">
        <f t="shared" si="1"/>
        <v>-1.2764448646732065</v>
      </c>
      <c r="G48" s="16">
        <v>2.8441278582545193</v>
      </c>
      <c r="H48" s="16">
        <v>2.9906039475239332</v>
      </c>
    </row>
    <row r="49" spans="1:8" ht="18.95" customHeight="1">
      <c r="A49" s="25" t="s">
        <v>50</v>
      </c>
      <c r="B49" s="26"/>
      <c r="C49" s="13">
        <f>SUM(C50:C53)</f>
        <v>9564</v>
      </c>
      <c r="D49" s="13">
        <f>SUM(D50:D53)</f>
        <v>9767</v>
      </c>
      <c r="E49" s="14">
        <f t="shared" si="0"/>
        <v>-203</v>
      </c>
      <c r="F49" s="15">
        <f t="shared" si="1"/>
        <v>-2.0784273574280738</v>
      </c>
      <c r="G49" s="16">
        <v>2.8433709744876619</v>
      </c>
      <c r="H49" s="16">
        <v>3.0268250230367566</v>
      </c>
    </row>
    <row r="50" spans="1:8" ht="18.95" customHeight="1">
      <c r="A50" s="25"/>
      <c r="B50" s="26" t="s">
        <v>51</v>
      </c>
      <c r="C50" s="13">
        <v>1004</v>
      </c>
      <c r="D50" s="13">
        <v>1049</v>
      </c>
      <c r="E50" s="14">
        <f t="shared" si="0"/>
        <v>-45</v>
      </c>
      <c r="F50" s="15">
        <f t="shared" si="1"/>
        <v>-4.28979980934223</v>
      </c>
      <c r="G50" s="16">
        <v>2.7649402390438249</v>
      </c>
      <c r="H50" s="16">
        <v>2.9904671115347949</v>
      </c>
    </row>
    <row r="51" spans="1:8" ht="18.95" customHeight="1">
      <c r="A51" s="25"/>
      <c r="B51" s="26" t="s">
        <v>52</v>
      </c>
      <c r="C51" s="13">
        <v>2524</v>
      </c>
      <c r="D51" s="13">
        <v>2649</v>
      </c>
      <c r="E51" s="14">
        <f t="shared" si="0"/>
        <v>-125</v>
      </c>
      <c r="F51" s="15">
        <f t="shared" si="1"/>
        <v>-4.7187617969044924</v>
      </c>
      <c r="G51" s="16">
        <v>2.5582408874801903</v>
      </c>
      <c r="H51" s="16">
        <v>2.7444318610796525</v>
      </c>
    </row>
    <row r="52" spans="1:8" ht="18.95" customHeight="1">
      <c r="A52" s="25"/>
      <c r="B52" s="26" t="s">
        <v>53</v>
      </c>
      <c r="C52" s="13">
        <v>1114</v>
      </c>
      <c r="D52" s="13">
        <v>1129</v>
      </c>
      <c r="E52" s="14">
        <f t="shared" si="0"/>
        <v>-15</v>
      </c>
      <c r="F52" s="15">
        <f t="shared" si="1"/>
        <v>-1.328609388839681</v>
      </c>
      <c r="G52" s="16">
        <v>3.1292639138240577</v>
      </c>
      <c r="H52" s="16">
        <v>3.2577502214348981</v>
      </c>
    </row>
    <row r="53" spans="1:8" ht="18.95" customHeight="1">
      <c r="A53" s="25"/>
      <c r="B53" s="26" t="s">
        <v>54</v>
      </c>
      <c r="C53" s="13">
        <v>4922</v>
      </c>
      <c r="D53" s="13">
        <v>4940</v>
      </c>
      <c r="E53" s="14">
        <f t="shared" si="0"/>
        <v>-18</v>
      </c>
      <c r="F53" s="15">
        <f t="shared" si="1"/>
        <v>-0.36437246963562753</v>
      </c>
      <c r="G53" s="16">
        <v>2.9408776919951238</v>
      </c>
      <c r="H53" s="16">
        <v>3.1331983805668018</v>
      </c>
    </row>
    <row r="54" spans="1:8" ht="18.95" customHeight="1">
      <c r="A54" s="25" t="s">
        <v>55</v>
      </c>
      <c r="B54" s="26"/>
      <c r="C54" s="13">
        <f>SUM(C55:C57)</f>
        <v>7483</v>
      </c>
      <c r="D54" s="13">
        <f>SUM(D55:D57)</f>
        <v>7509</v>
      </c>
      <c r="E54" s="14">
        <f t="shared" si="0"/>
        <v>-26</v>
      </c>
      <c r="F54" s="15">
        <f t="shared" si="1"/>
        <v>-0.34625116526834465</v>
      </c>
      <c r="G54" s="16">
        <v>3.0359481491380462</v>
      </c>
      <c r="H54" s="16">
        <v>3.2571580769742976</v>
      </c>
    </row>
    <row r="55" spans="1:8" ht="18.95" customHeight="1">
      <c r="A55" s="25"/>
      <c r="B55" s="26" t="s">
        <v>56</v>
      </c>
      <c r="C55" s="13">
        <v>5377</v>
      </c>
      <c r="D55" s="13">
        <v>5340</v>
      </c>
      <c r="E55" s="14">
        <f t="shared" si="0"/>
        <v>37</v>
      </c>
      <c r="F55" s="15">
        <f t="shared" si="1"/>
        <v>0.69288389513108617</v>
      </c>
      <c r="G55" s="16">
        <v>2.989585270596987</v>
      </c>
      <c r="H55" s="16">
        <v>3.2102996254681648</v>
      </c>
    </row>
    <row r="56" spans="1:8" ht="18.95" customHeight="1">
      <c r="A56" s="25"/>
      <c r="B56" s="26" t="s">
        <v>57</v>
      </c>
      <c r="C56" s="13">
        <v>904</v>
      </c>
      <c r="D56" s="13">
        <v>914</v>
      </c>
      <c r="E56" s="14">
        <f t="shared" si="0"/>
        <v>-10</v>
      </c>
      <c r="F56" s="15">
        <f t="shared" si="1"/>
        <v>-1.0940919037199124</v>
      </c>
      <c r="G56" s="16">
        <v>3.5066371681415931</v>
      </c>
      <c r="H56" s="16">
        <v>3.6706783369803064</v>
      </c>
    </row>
    <row r="57" spans="1:8" ht="18.95" customHeight="1">
      <c r="A57" s="25"/>
      <c r="B57" s="26" t="s">
        <v>58</v>
      </c>
      <c r="C57" s="13">
        <v>1202</v>
      </c>
      <c r="D57" s="13">
        <v>1255</v>
      </c>
      <c r="E57" s="14">
        <f t="shared" si="0"/>
        <v>-53</v>
      </c>
      <c r="F57" s="15">
        <f t="shared" si="1"/>
        <v>-4.2231075697211153</v>
      </c>
      <c r="G57" s="16">
        <v>2.8893510815307821</v>
      </c>
      <c r="H57" s="16">
        <v>3.1553784860557768</v>
      </c>
    </row>
    <row r="58" spans="1:8" ht="18.95" customHeight="1">
      <c r="A58" s="25" t="s">
        <v>59</v>
      </c>
      <c r="B58" s="26"/>
      <c r="C58" s="13">
        <f>SUM(C59:C62)</f>
        <v>8938</v>
      </c>
      <c r="D58" s="13">
        <f>SUM(D59:D62)</f>
        <v>9224</v>
      </c>
      <c r="E58" s="14">
        <f t="shared" si="0"/>
        <v>-286</v>
      </c>
      <c r="F58" s="15">
        <f t="shared" si="1"/>
        <v>-3.1006071118820469</v>
      </c>
      <c r="G58" s="16">
        <v>2.831170284179906</v>
      </c>
      <c r="H58" s="16">
        <v>3.0266695576756288</v>
      </c>
    </row>
    <row r="59" spans="1:8" ht="18.95" customHeight="1">
      <c r="A59" s="25"/>
      <c r="B59" s="26" t="s">
        <v>60</v>
      </c>
      <c r="C59" s="13">
        <v>671</v>
      </c>
      <c r="D59" s="13">
        <v>745</v>
      </c>
      <c r="E59" s="14">
        <f t="shared" si="0"/>
        <v>-74</v>
      </c>
      <c r="F59" s="15">
        <f t="shared" si="1"/>
        <v>-9.9328859060402692</v>
      </c>
      <c r="G59" s="16">
        <v>2.3800298062593144</v>
      </c>
      <c r="H59" s="16">
        <v>2.5087248322147651</v>
      </c>
    </row>
    <row r="60" spans="1:8" ht="18.95" customHeight="1">
      <c r="A60" s="25"/>
      <c r="B60" s="26" t="s">
        <v>61</v>
      </c>
      <c r="C60" s="13">
        <v>952</v>
      </c>
      <c r="D60" s="13">
        <v>1039</v>
      </c>
      <c r="E60" s="14">
        <f t="shared" si="0"/>
        <v>-87</v>
      </c>
      <c r="F60" s="15">
        <f t="shared" si="1"/>
        <v>-8.3734359961501443</v>
      </c>
      <c r="G60" s="16">
        <v>2.1271008403361344</v>
      </c>
      <c r="H60" s="16">
        <v>2.2858517805582292</v>
      </c>
    </row>
    <row r="61" spans="1:8" ht="18.95" customHeight="1">
      <c r="A61" s="25"/>
      <c r="B61" s="26" t="s">
        <v>62</v>
      </c>
      <c r="C61" s="13">
        <v>615</v>
      </c>
      <c r="D61" s="13">
        <v>644</v>
      </c>
      <c r="E61" s="14">
        <f t="shared" si="0"/>
        <v>-29</v>
      </c>
      <c r="F61" s="15">
        <f t="shared" si="1"/>
        <v>-4.5031055900621118</v>
      </c>
      <c r="G61" s="16">
        <v>2.0991869918699186</v>
      </c>
      <c r="H61" s="16">
        <v>2.2655279503105592</v>
      </c>
    </row>
    <row r="62" spans="1:8" ht="18.95" customHeight="1">
      <c r="A62" s="27"/>
      <c r="B62" s="28" t="s">
        <v>63</v>
      </c>
      <c r="C62" s="18">
        <v>6700</v>
      </c>
      <c r="D62" s="13">
        <v>6796</v>
      </c>
      <c r="E62" s="14">
        <f t="shared" si="0"/>
        <v>-96</v>
      </c>
      <c r="F62" s="15">
        <f t="shared" si="1"/>
        <v>-1.4125956444967627</v>
      </c>
      <c r="G62" s="16">
        <v>3.0435820895522387</v>
      </c>
      <c r="H62" s="16">
        <v>3.26883460859329</v>
      </c>
    </row>
    <row r="63" spans="1:8" ht="18.95" customHeight="1">
      <c r="A63" s="35" t="s">
        <v>64</v>
      </c>
      <c r="B63" s="36"/>
      <c r="C63" s="19">
        <f>C64</f>
        <v>10246</v>
      </c>
      <c r="D63" s="19">
        <f>D64</f>
        <v>10661</v>
      </c>
      <c r="E63" s="20">
        <f t="shared" si="0"/>
        <v>-415</v>
      </c>
      <c r="F63" s="21">
        <f t="shared" si="1"/>
        <v>-3.8926929931526124</v>
      </c>
      <c r="G63" s="22">
        <v>2.5893031426898303</v>
      </c>
      <c r="H63" s="22">
        <v>2.7564956383078512</v>
      </c>
    </row>
    <row r="64" spans="1:8" ht="18.95" customHeight="1">
      <c r="A64" s="23" t="s">
        <v>65</v>
      </c>
      <c r="B64" s="24"/>
      <c r="C64" s="8">
        <f>SUM(C65:C68)</f>
        <v>10246</v>
      </c>
      <c r="D64" s="8">
        <f>SUM(D65:D68)</f>
        <v>10661</v>
      </c>
      <c r="E64" s="14">
        <f t="shared" si="0"/>
        <v>-415</v>
      </c>
      <c r="F64" s="15">
        <f t="shared" si="1"/>
        <v>-3.8926929931526124</v>
      </c>
      <c r="G64" s="16">
        <v>2.5893031426898303</v>
      </c>
      <c r="H64" s="16">
        <v>2.7564956383078512</v>
      </c>
    </row>
    <row r="65" spans="1:8" ht="18.95" customHeight="1">
      <c r="A65" s="25"/>
      <c r="B65" s="26" t="s">
        <v>66</v>
      </c>
      <c r="C65" s="13">
        <v>1997</v>
      </c>
      <c r="D65" s="13">
        <v>2101</v>
      </c>
      <c r="E65" s="14">
        <f t="shared" si="0"/>
        <v>-104</v>
      </c>
      <c r="F65" s="15">
        <f t="shared" si="1"/>
        <v>-4.9500237981913369</v>
      </c>
      <c r="G65" s="16">
        <v>2.840260390585879</v>
      </c>
      <c r="H65" s="16">
        <v>3.0433127082341742</v>
      </c>
    </row>
    <row r="66" spans="1:8" ht="18.95" customHeight="1">
      <c r="A66" s="25"/>
      <c r="B66" s="26" t="s">
        <v>67</v>
      </c>
      <c r="C66" s="13">
        <v>257</v>
      </c>
      <c r="D66" s="13">
        <v>221</v>
      </c>
      <c r="E66" s="14">
        <f t="shared" si="0"/>
        <v>36</v>
      </c>
      <c r="F66" s="15">
        <f t="shared" si="1"/>
        <v>16.289592760180994</v>
      </c>
      <c r="G66" s="16">
        <v>2.3929961089494163</v>
      </c>
      <c r="H66" s="16">
        <v>2.8778280542986425</v>
      </c>
    </row>
    <row r="67" spans="1:8" ht="18.95" customHeight="1">
      <c r="A67" s="25"/>
      <c r="B67" s="26" t="s">
        <v>68</v>
      </c>
      <c r="C67" s="13">
        <v>1756</v>
      </c>
      <c r="D67" s="13">
        <v>1846</v>
      </c>
      <c r="E67" s="14">
        <f t="shared" si="0"/>
        <v>-90</v>
      </c>
      <c r="F67" s="15">
        <f t="shared" si="1"/>
        <v>-4.8754062838569885</v>
      </c>
      <c r="G67" s="16">
        <v>2.4664009111617311</v>
      </c>
      <c r="H67" s="16">
        <v>2.6029252437703141</v>
      </c>
    </row>
    <row r="68" spans="1:8" ht="18.95" customHeight="1">
      <c r="A68" s="27"/>
      <c r="B68" s="28" t="s">
        <v>69</v>
      </c>
      <c r="C68" s="18">
        <v>6236</v>
      </c>
      <c r="D68" s="18">
        <v>6493</v>
      </c>
      <c r="E68" s="14">
        <f t="shared" si="0"/>
        <v>-257</v>
      </c>
      <c r="F68" s="15">
        <f t="shared" si="1"/>
        <v>-3.9581087324811337</v>
      </c>
      <c r="G68" s="16">
        <v>2.5516356638871072</v>
      </c>
      <c r="H68" s="16">
        <v>2.7032188510703836</v>
      </c>
    </row>
    <row r="69" spans="1:8" ht="18.95" customHeight="1">
      <c r="A69" s="35" t="s">
        <v>70</v>
      </c>
      <c r="B69" s="36"/>
      <c r="C69" s="19">
        <f>SUM(C70:C72,C81)</f>
        <v>43249</v>
      </c>
      <c r="D69" s="19">
        <f>SUM(D70:D72,D81)</f>
        <v>66352</v>
      </c>
      <c r="E69" s="20">
        <f t="shared" ref="E69:E85" si="2">C69-D69</f>
        <v>-23103</v>
      </c>
      <c r="F69" s="21">
        <f t="shared" ref="F69:F85" si="3">(C69-D69)/D69*100</f>
        <v>-34.818844948155295</v>
      </c>
      <c r="G69" s="22">
        <v>2.435062082360286</v>
      </c>
      <c r="H69" s="22">
        <v>2.8890915119363396</v>
      </c>
    </row>
    <row r="70" spans="1:8" ht="18.95" customHeight="1">
      <c r="A70" s="23" t="s">
        <v>71</v>
      </c>
      <c r="B70" s="24"/>
      <c r="C70" s="8">
        <v>15176</v>
      </c>
      <c r="D70" s="8">
        <v>13211</v>
      </c>
      <c r="E70" s="14">
        <f t="shared" si="2"/>
        <v>1965</v>
      </c>
      <c r="F70" s="15">
        <f t="shared" si="3"/>
        <v>14.873968662478237</v>
      </c>
      <c r="G70" s="16">
        <v>2.5085661570901423</v>
      </c>
      <c r="H70" s="16">
        <v>2.828249186284157</v>
      </c>
    </row>
    <row r="71" spans="1:8" ht="18.95" customHeight="1">
      <c r="A71" s="25" t="s">
        <v>72</v>
      </c>
      <c r="B71" s="26"/>
      <c r="C71" s="13">
        <v>21451</v>
      </c>
      <c r="D71" s="13">
        <v>23523</v>
      </c>
      <c r="E71" s="14">
        <f t="shared" si="2"/>
        <v>-2072</v>
      </c>
      <c r="F71" s="15">
        <f t="shared" si="3"/>
        <v>-8.808400289078774</v>
      </c>
      <c r="G71" s="16">
        <v>2.4486970304414712</v>
      </c>
      <c r="H71" s="16">
        <v>2.9505590273349487</v>
      </c>
    </row>
    <row r="72" spans="1:8" ht="18.95" customHeight="1">
      <c r="A72" s="25" t="s">
        <v>73</v>
      </c>
      <c r="B72" s="26"/>
      <c r="C72" s="13">
        <f>SUM(C73:C80)</f>
        <v>3996</v>
      </c>
      <c r="D72" s="13">
        <f>SUM(D73:D80)</f>
        <v>25425</v>
      </c>
      <c r="E72" s="14">
        <f t="shared" si="2"/>
        <v>-21429</v>
      </c>
      <c r="F72" s="15">
        <f t="shared" si="3"/>
        <v>-84.283185840707958</v>
      </c>
      <c r="G72" s="16">
        <v>1.6776776776776776</v>
      </c>
      <c r="H72" s="16">
        <v>2.7802163225172074</v>
      </c>
    </row>
    <row r="73" spans="1:8" ht="18.95" customHeight="1">
      <c r="A73" s="25"/>
      <c r="B73" s="26" t="s">
        <v>74</v>
      </c>
      <c r="C73" s="13">
        <v>2430</v>
      </c>
      <c r="D73" s="13">
        <v>1807</v>
      </c>
      <c r="E73" s="14">
        <f t="shared" si="2"/>
        <v>623</v>
      </c>
      <c r="F73" s="15">
        <f t="shared" si="3"/>
        <v>34.477033757609298</v>
      </c>
      <c r="G73" s="16">
        <v>1.6954732510288066</v>
      </c>
      <c r="H73" s="16">
        <v>2.8743774211400113</v>
      </c>
    </row>
    <row r="74" spans="1:8" ht="18.95" customHeight="1">
      <c r="A74" s="25"/>
      <c r="B74" s="26" t="s">
        <v>75</v>
      </c>
      <c r="C74" s="13">
        <v>839</v>
      </c>
      <c r="D74" s="13">
        <v>2572</v>
      </c>
      <c r="E74" s="14">
        <f t="shared" si="2"/>
        <v>-1733</v>
      </c>
      <c r="F74" s="15">
        <f t="shared" si="3"/>
        <v>-67.379471228615856</v>
      </c>
      <c r="G74" s="16">
        <v>1.162097735399285</v>
      </c>
      <c r="H74" s="16">
        <v>2.9463452566096424</v>
      </c>
    </row>
    <row r="75" spans="1:8" ht="18.95" customHeight="1">
      <c r="A75" s="25"/>
      <c r="B75" s="26" t="s">
        <v>76</v>
      </c>
      <c r="C75" s="13" t="s">
        <v>77</v>
      </c>
      <c r="D75" s="13">
        <v>6121</v>
      </c>
      <c r="E75" s="14">
        <f>IFERROR(C75-D75,-D75)</f>
        <v>-6121</v>
      </c>
      <c r="F75" s="15">
        <f>E75/D75*100</f>
        <v>-100</v>
      </c>
      <c r="G75" s="13" t="s">
        <v>77</v>
      </c>
      <c r="H75" s="16">
        <v>2.5141316778304197</v>
      </c>
    </row>
    <row r="76" spans="1:8" ht="18.95" customHeight="1">
      <c r="A76" s="25"/>
      <c r="B76" s="26" t="s">
        <v>78</v>
      </c>
      <c r="C76" s="13">
        <v>718</v>
      </c>
      <c r="D76" s="13">
        <v>947</v>
      </c>
      <c r="E76" s="14">
        <f t="shared" si="2"/>
        <v>-229</v>
      </c>
      <c r="F76" s="15">
        <f t="shared" si="3"/>
        <v>-24.181626187961985</v>
      </c>
      <c r="G76" s="16">
        <v>2.2158774373259051</v>
      </c>
      <c r="H76" s="16">
        <v>2.8521647307286169</v>
      </c>
    </row>
    <row r="77" spans="1:8" ht="18.95" customHeight="1">
      <c r="A77" s="25"/>
      <c r="B77" s="26" t="s">
        <v>79</v>
      </c>
      <c r="C77" s="13" t="s">
        <v>77</v>
      </c>
      <c r="D77" s="13">
        <v>3948</v>
      </c>
      <c r="E77" s="14">
        <f t="shared" ref="E77:E79" si="4">IFERROR(C77-D77,-D77)</f>
        <v>-3948</v>
      </c>
      <c r="F77" s="15">
        <f t="shared" ref="F77:F79" si="5">E77/D77*100</f>
        <v>-100</v>
      </c>
      <c r="G77" s="13" t="s">
        <v>77</v>
      </c>
      <c r="H77" s="16">
        <v>2.7811550151975686</v>
      </c>
    </row>
    <row r="78" spans="1:8" ht="18.95" customHeight="1">
      <c r="A78" s="25"/>
      <c r="B78" s="26" t="s">
        <v>80</v>
      </c>
      <c r="C78" s="13" t="s">
        <v>77</v>
      </c>
      <c r="D78" s="13">
        <v>2389</v>
      </c>
      <c r="E78" s="14">
        <f t="shared" si="4"/>
        <v>-2389</v>
      </c>
      <c r="F78" s="15">
        <f t="shared" si="5"/>
        <v>-100</v>
      </c>
      <c r="G78" s="13" t="s">
        <v>77</v>
      </c>
      <c r="H78" s="16">
        <v>2.8442863122645456</v>
      </c>
    </row>
    <row r="79" spans="1:8" ht="18.95" customHeight="1">
      <c r="A79" s="25"/>
      <c r="B79" s="26" t="s">
        <v>81</v>
      </c>
      <c r="C79" s="13" t="s">
        <v>77</v>
      </c>
      <c r="D79" s="13">
        <v>7171</v>
      </c>
      <c r="E79" s="14">
        <f t="shared" si="4"/>
        <v>-7171</v>
      </c>
      <c r="F79" s="15">
        <f t="shared" si="5"/>
        <v>-100</v>
      </c>
      <c r="G79" s="13" t="s">
        <v>77</v>
      </c>
      <c r="H79" s="16">
        <v>2.8613861386138613</v>
      </c>
    </row>
    <row r="80" spans="1:8" ht="18.95" customHeight="1">
      <c r="A80" s="25"/>
      <c r="B80" s="26" t="s">
        <v>82</v>
      </c>
      <c r="C80" s="13">
        <v>9</v>
      </c>
      <c r="D80" s="13">
        <v>470</v>
      </c>
      <c r="E80" s="14">
        <f t="shared" si="2"/>
        <v>-461</v>
      </c>
      <c r="F80" s="15">
        <f t="shared" si="3"/>
        <v>-98.085106382978722</v>
      </c>
      <c r="G80" s="16">
        <v>2</v>
      </c>
      <c r="H80" s="16">
        <v>3.2574468085106383</v>
      </c>
    </row>
    <row r="81" spans="1:8" ht="18.95" customHeight="1">
      <c r="A81" s="25" t="s">
        <v>83</v>
      </c>
      <c r="B81" s="26"/>
      <c r="C81" s="13">
        <f>SUM(C82:C83)</f>
        <v>2626</v>
      </c>
      <c r="D81" s="13">
        <f>SUM(D82:D83)</f>
        <v>4193</v>
      </c>
      <c r="E81" s="14">
        <f t="shared" si="2"/>
        <v>-1567</v>
      </c>
      <c r="F81" s="15">
        <f t="shared" si="3"/>
        <v>-37.371810159790122</v>
      </c>
      <c r="G81" s="16">
        <v>3.0514089870525516</v>
      </c>
      <c r="H81" s="16">
        <v>3.3961364178392559</v>
      </c>
    </row>
    <row r="82" spans="1:8" ht="18.95" customHeight="1">
      <c r="A82" s="25"/>
      <c r="B82" s="26" t="s">
        <v>84</v>
      </c>
      <c r="C82" s="13">
        <v>2626</v>
      </c>
      <c r="D82" s="13">
        <v>2460</v>
      </c>
      <c r="E82" s="14">
        <f t="shared" si="2"/>
        <v>166</v>
      </c>
      <c r="F82" s="15">
        <f t="shared" si="3"/>
        <v>6.7479674796747959</v>
      </c>
      <c r="G82" s="16">
        <v>3.0514089870525516</v>
      </c>
      <c r="H82" s="16">
        <v>3.3105691056910569</v>
      </c>
    </row>
    <row r="83" spans="1:8" ht="18.95" customHeight="1">
      <c r="A83" s="27"/>
      <c r="B83" s="28" t="s">
        <v>85</v>
      </c>
      <c r="C83" s="13" t="s">
        <v>77</v>
      </c>
      <c r="D83" s="18">
        <v>1733</v>
      </c>
      <c r="E83" s="14">
        <f t="shared" ref="E83" si="6">IFERROR(C83-D83,-D83)</f>
        <v>-1733</v>
      </c>
      <c r="F83" s="15">
        <f>E83/D83*100</f>
        <v>-100</v>
      </c>
      <c r="G83" s="13" t="s">
        <v>77</v>
      </c>
      <c r="H83" s="16">
        <v>3.5175995383727638</v>
      </c>
    </row>
    <row r="84" spans="1:8" ht="18.95" customHeight="1">
      <c r="A84" s="35" t="s">
        <v>86</v>
      </c>
      <c r="B84" s="36"/>
      <c r="C84" s="32">
        <f>C85</f>
        <v>140328</v>
      </c>
      <c r="D84" s="32">
        <f>D85</f>
        <v>128480</v>
      </c>
      <c r="E84" s="20">
        <f t="shared" si="2"/>
        <v>11848</v>
      </c>
      <c r="F84" s="21">
        <f t="shared" si="3"/>
        <v>9.2216687422166874</v>
      </c>
      <c r="G84" s="22">
        <v>2.4369691009634571</v>
      </c>
      <c r="H84" s="22">
        <v>2.6095812577833124</v>
      </c>
    </row>
    <row r="85" spans="1:8" ht="18.95" customHeight="1">
      <c r="A85" s="33" t="s">
        <v>87</v>
      </c>
      <c r="B85" s="34"/>
      <c r="C85" s="19">
        <v>140328</v>
      </c>
      <c r="D85" s="19">
        <v>128480</v>
      </c>
      <c r="E85" s="29">
        <f t="shared" si="2"/>
        <v>11848</v>
      </c>
      <c r="F85" s="30">
        <f t="shared" si="3"/>
        <v>9.2216687422166874</v>
      </c>
      <c r="G85" s="31">
        <v>2.4369691009634571</v>
      </c>
      <c r="H85" s="31">
        <v>2.6095812577833124</v>
      </c>
    </row>
    <row r="86" spans="1:8" ht="24.95" customHeight="1">
      <c r="B86" s="37" t="s">
        <v>91</v>
      </c>
      <c r="C86" s="37"/>
      <c r="D86" s="37"/>
      <c r="E86" s="37"/>
      <c r="F86" s="37"/>
      <c r="G86" s="37"/>
      <c r="H86" s="37"/>
    </row>
  </sheetData>
  <mergeCells count="14">
    <mergeCell ref="G1:H1"/>
    <mergeCell ref="A2:B3"/>
    <mergeCell ref="C2:C3"/>
    <mergeCell ref="D2:D3"/>
    <mergeCell ref="E2:F2"/>
    <mergeCell ref="G2:H2"/>
    <mergeCell ref="A84:B84"/>
    <mergeCell ref="B86:H86"/>
    <mergeCell ref="A7:B7"/>
    <mergeCell ref="A18:B18"/>
    <mergeCell ref="A34:B34"/>
    <mergeCell ref="A46:B46"/>
    <mergeCell ref="A63:B63"/>
    <mergeCell ref="A69:B69"/>
  </mergeCells>
  <phoneticPr fontId="2"/>
  <printOptions horizontalCentered="1"/>
  <pageMargins left="0.59055118110236227" right="0.59055118110236227" top="0.59055118110236227" bottom="0.19685039370078741" header="0.19685039370078741" footer="0.19685039370078741"/>
  <pageSetup paperSize="9" scale="92" firstPageNumber="22" orientation="portrait" useFirstPageNumber="1" r:id="rId1"/>
  <headerFooter alignWithMargins="0">
    <oddFooter>&amp;C&amp;"ＭＳ 明朝,標準"&amp;P</oddFooter>
    <firstFooter>&amp;C&amp;9&amp;N</firstFooter>
  </headerFooter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第３表</vt:lpstr>
      <vt:lpstr>第３表!Print_Area</vt:lpstr>
      <vt:lpstr>第３表!Print_Titles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2017-01-17T02:45:55Z</dcterms:modified>
</cp:coreProperties>
</file>