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itoshi\Desktop\280418【〆切】財政状況資料集の提出\【財政状況資料集】_074446_三島町_2014\"/>
    </mc:Choice>
  </mc:AlternateContent>
  <workbookProtection workbookPassword="979D" lockStructure="1"/>
  <bookViews>
    <workbookView xWindow="240" yWindow="60" windowWidth="14940" windowHeight="787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AM35" i="9"/>
  <c r="C35" i="9"/>
  <c r="CO34" i="9"/>
  <c r="BW34" i="9"/>
  <c r="AM34" i="9"/>
  <c r="C34" i="9"/>
  <c r="U34" i="9" s="1"/>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<sst xmlns="http://schemas.openxmlformats.org/spreadsheetml/2006/main" count="1011" uniqueCount="542">
  <si>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</si>
  <si>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</si>
  <si>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</si>
  <si>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</si>
  <si>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</si>
  <si>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</si>
  <si>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</si>
  <si>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</si>
  <si>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</si>
  <si>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</si>
  <si>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</si>
  <si>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</si>
  <si>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</si>
  <si>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</si>
  <si>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</si>
  <si>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</si>
  <si>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</si>
  <si>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</si>
  <si>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</si>
  <si>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</si>
  <si>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</si>
  <si>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</si>
  <si>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</si>
  <si>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</si>
  <si>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</si>
  <si>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</si>
  <si>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</si>
  <si>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</si>
  <si>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</si>
  <si>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</si>
  <si>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</si>
  <si>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</si>
  <si>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</si>
  <si>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</si>
  <si>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</si>
  <si>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</si>
  <si>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</si>
  <si>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</si>
  <si>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</si>
  <si>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</si>
  <si>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</si>
  <si>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</si>
  <si>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</si>
  <si>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</si>
  <si>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</si>
  <si>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</si>
  <si>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</si>
  <si>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</si>
  <si>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</si>
  <si>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</si>
  <si>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</si>
  <si>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</si>
  <si>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</si>
  <si>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</si>
  <si>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</si>
  <si>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</si>
  <si>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</si>
  <si>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</si>
  <si>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</si>
  <si>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</si>
  <si>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</si>
  <si>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</si>
  <si>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</si>
  <si>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</si>
  <si>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</si>
  <si>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</si>
  <si>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</si>
  <si>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</si>
  <si>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</si>
  <si>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</si>
  <si>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</si>
  <si>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</si>
  <si>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</si>
  <si>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</si>
  <si>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</si>
  <si>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</si>
  <si>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</si>
  <si>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</si>
  <si>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</si>
  <si>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</si>
  <si>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</si>
  <si>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</si>
  <si>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</si>
  <si>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</si>
  <si>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</si>
  <si>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</si>
  <si>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</si>
  <si>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</si>
  <si>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</si>
  <si>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</si>
  <si>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</si>
  <si>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</si>
  <si>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</si>
  <si>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</si>
  <si>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</si>
  <si>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</si>
  <si>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</si>
  <si>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</si>
  <si>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</si>
  <si>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</si>
  <si>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</si>
  <si>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</si>
  <si>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</si>
  <si>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</si>
  <si>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</si>
  <si>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</si>
  <si>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</si>
  <si>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</si>
  <si>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</si>
  <si>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</si>
  <si>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</si>
  <si>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</si>
  <si>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</si>
  <si>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</si>
  <si>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</si>
  <si>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</si>
  <si>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</si>
  <si>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</si>
  <si>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</si>
  <si>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</si>
  <si>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</si>
  <si>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</si>
  <si>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</si>
  <si>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</si>
  <si>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</si>
  <si>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</si>
  <si>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</si>
  <si>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</si>
  <si>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</si>
  <si>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</si>
  <si>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</si>
  <si>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</si>
  <si>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</si>
  <si>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</si>
  <si>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</si>
  <si>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</si>
  <si>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</si>
  <si>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</si>
  <si>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</si>
  <si>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</si>
  <si>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</si>
  <si>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</si>
  <si>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</si>
  <si>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</si>
  <si>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</si>
  <si>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</si>
  <si>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</si>
  <si>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</si>
  <si>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</si>
  <si>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</si>
  <si>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</si>
  <si>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</si>
  <si>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</si>
  <si>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</si>
  <si>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</si>
  <si>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</si>
  <si>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</si>
  <si>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</si>
  <si>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</si>
  <si>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</si>
  <si>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</si>
  <si>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</si>
  <si>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</si>
  <si>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</si>
  <si>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</si>
  <si>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</si>
  <si>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</si>
  <si>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</si>
  <si>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</si>
  <si>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</si>
  <si>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</si>
  <si>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</si>
  <si>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</si>
  <si>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</si>
  <si>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</si>
  <si>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</si>
  <si>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</si>
  <si>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</si>
  <si>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</si>
  <si>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</si>
  <si>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</si>
  <si>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</si>
  <si>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</si>
  <si>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</si>
  <si>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</si>
  <si>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</si>
  <si>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</si>
  <si>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</si>
  <si>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</si>
  <si>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</si>
  <si>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</si>
  <si>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</si>
  <si>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</si>
  <si>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</si>
  <si>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</si>
  <si>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</si>
  <si>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福島県三島町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</si>
  <si>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</si>
  <si>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</si>
  <si>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</si>
  <si>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</si>
  <si>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</si>
  <si>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</si>
  <si>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</si>
  <si>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</si>
  <si>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</si>
  <si>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</si>
  <si>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</si>
  <si>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</si>
  <si>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</si>
  <si>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</si>
  <si>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</si>
  <si>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</si>
  <si>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</si>
  <si>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</si>
  <si>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</si>
  <si>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</si>
  <si>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</si>
  <si>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</si>
  <si>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</si>
  <si>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</si>
  <si>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</si>
  <si>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</si>
  <si>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</si>
  <si>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</si>
  <si>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</si>
  <si>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</si>
  <si>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</si>
  <si>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</si>
  <si>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</si>
  <si>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</si>
  <si>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</si>
  <si>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</si>
  <si>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</si>
  <si>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</si>
  <si>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</si>
  <si>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</si>
  <si>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</si>
  <si>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</si>
  <si>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</si>
  <si>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</si>
  <si>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</si>
  <si>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</si>
  <si>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</si>
  <si>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</si>
  <si>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</si>
  <si>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</si>
  <si>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</si>
  <si>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</si>
  <si>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</si>
  <si>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</si>
  <si>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</si>
  <si>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</si>
  <si>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</si>
  <si>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</si>
  <si>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</si>
  <si>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</si>
  <si>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</si>
  <si>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</si>
  <si>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</si>
  <si>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</si>
  <si>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</si>
  <si>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</si>
  <si>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</si>
  <si>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</si>
  <si>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</si>
  <si>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</si>
  <si>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</si>
  <si>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</si>
  <si>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</si>
  <si>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</si>
  <si>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</si>
  <si>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</si>
  <si>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</si>
  <si>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</si>
  <si>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</si>
  <si>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</si>
  <si>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</si>
  <si>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</si>
  <si>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</si>
  <si>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</si>
  <si>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</si>
  <si>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</si>
  <si>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</si>
  <si>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</si>
  <si>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</si>
  <si>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</si>
  <si>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</si>
  <si>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</si>
  <si>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</si>
  <si>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</si>
  <si>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</si>
  <si>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</si>
  <si>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</si>
  <si>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</si>
  <si>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</si>
  <si>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</si>
  <si>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</si>
  <si>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</si>
  <si>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</si>
  <si>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</si>
  <si>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</si>
  <si>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</si>
  <si>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</si>
  <si>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</si>
  <si>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</si>
  <si>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</si>
  <si>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</si>
  <si>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</si>
  <si>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</si>
  <si>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</si>
  <si>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</si>
  <si>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</si>
  <si>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</si>
  <si>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</si>
  <si>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</si>
  <si>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</si>
  <si>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</si>
  <si>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</si>
  <si>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</si>
  <si>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</si>
  <si>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</si>
  <si>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</si>
  <si>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</si>
  <si>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</si>
  <si>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</si>
  <si>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</si>
  <si>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</si>
  <si>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</si>
  <si>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</si>
  <si>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</si>
  <si>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</si>
  <si>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</si>
  <si>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</si>
  <si>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</si>
  <si>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</si>
  <si>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</si>
  <si>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</si>
  <si>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</si>
  <si>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</si>
  <si>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</si>
  <si>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</si>
  <si>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</si>
  <si>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</si>
  <si>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</si>
  <si>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</si>
  <si>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福島県三島町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</si>
  <si>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</si>
  <si>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</si>
  <si>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</si>
  <si>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</si>
  <si>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</si>
  <si>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</si>
  <si>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</si>
  <si>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</si>
  <si>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</si>
  <si>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</si>
  <si>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</si>
  <si>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</si>
  <si>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</si>
  <si>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</si>
  <si>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</si>
  <si>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</si>
  <si>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</si>
  <si>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</si>
  <si>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</si>
  <si>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</si>
  <si>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三島町路線バス事業特別会計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</si>
  <si>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</si>
  <si>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</si>
  <si>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</si>
  <si>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</si>
  <si>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</si>
  <si>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</si>
  <si>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</si>
  <si>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</si>
  <si>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</si>
  <si>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</si>
  <si>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</si>
  <si>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</si>
  <si>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</si>
  <si>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三島町国民健康保険特別会計</t>
    <phoneticPr fontId="5"/>
  </si>
  <si>
    <t>三島町介護保険特別会計</t>
    <phoneticPr fontId="5"/>
  </si>
  <si>
    <t>三島町後期高齢者医療特別会計</t>
    <phoneticPr fontId="5"/>
  </si>
  <si>
    <t>三島町簡易水道事業特別会計</t>
    <phoneticPr fontId="5"/>
  </si>
  <si>
    <t>法非適用企業</t>
    <phoneticPr fontId="5"/>
  </si>
  <si>
    <t>三島町農業集落排水事業特別会計</t>
    <phoneticPr fontId="5"/>
  </si>
  <si>
    <t>三島町戸別合併処理浄化槽事業特別会計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</si>
  <si>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</si>
  <si>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</si>
  <si>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</si>
  <si>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</si>
  <si>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</si>
  <si>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</si>
  <si>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</si>
  <si>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</si>
  <si>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</si>
  <si>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</si>
  <si>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</si>
  <si>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</si>
  <si>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</si>
  <si>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</si>
  <si>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</si>
  <si>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</si>
  <si>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</si>
  <si>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</si>
  <si>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</si>
  <si>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</si>
  <si>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</si>
  <si>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</si>
  <si>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</si>
  <si>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</si>
  <si>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</si>
  <si>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</si>
  <si>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</si>
  <si>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</si>
  <si>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</si>
  <si>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</si>
  <si>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</si>
  <si>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</si>
  <si>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</si>
  <si>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</si>
  <si>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</si>
  <si>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</si>
  <si>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</si>
  <si>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</si>
  <si>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</si>
  <si>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</si>
  <si>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</si>
  <si>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</si>
  <si>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</si>
  <si>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</si>
  <si>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</si>
  <si>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</si>
  <si>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</si>
  <si>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</si>
  <si>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</si>
  <si>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</si>
  <si>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</si>
  <si>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</si>
  <si>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</si>
  <si>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</si>
  <si>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</si>
  <si>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</si>
  <si>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三島町簡易水道事業特別会計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</si>
  <si>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</si>
  <si>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</si>
  <si>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三島町戸別合併処理浄化槽事業特別会計</t>
    <phoneticPr fontId="5"/>
  </si>
  <si>
    <t>(Ｆ)</t>
    <phoneticPr fontId="5"/>
  </si>
  <si>
    <t>三島町農業集落排水事業特別会計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</si>
  <si>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</si>
  <si>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</si>
  <si>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</si>
  <si>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</si>
  <si>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</si>
  <si>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</si>
  <si>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</si>
  <si>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</si>
  <si>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</si>
  <si>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</si>
  <si>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</si>
  <si>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</si>
  <si>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</si>
  <si>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</si>
  <si>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</si>
  <si>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</si>
  <si>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</si>
  <si>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</si>
  <si>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</si>
  <si>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</si>
  <si>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</si>
  <si>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</si>
  <si>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</si>
  <si>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</si>
  <si>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</si>
  <si>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</si>
  <si>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</si>
  <si>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</si>
  <si>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</si>
  <si>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</si>
  <si>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</si>
  <si>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</si>
  <si>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</si>
  <si>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</si>
  <si>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</si>
  <si>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</si>
  <si>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</si>
  <si>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</si>
  <si>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</si>
  <si>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</si>
  <si>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</si>
  <si>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</si>
  <si>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</si>
  <si>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</si>
  <si>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</si>
  <si>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</si>
  <si>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</si>
  <si>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</si>
  <si>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</si>
  <si>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</si>
  <si>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</si>
  <si>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</si>
  <si>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</si>
  <si>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</si>
  <si>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</si>
  <si>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</si>
  <si>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</si>
  <si>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</si>
  <si>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</si>
  <si>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</si>
  <si>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</si>
  <si>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</si>
  <si>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</si>
  <si>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</si>
  <si>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</si>
  <si>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</si>
  <si>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</si>
  <si>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</si>
  <si>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</si>
  <si>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</si>
  <si>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</si>
  <si>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</si>
  <si>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</si>
  <si>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</si>
  <si>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</si>
  <si>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</si>
  <si>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</si>
  <si>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</si>
  <si>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</si>
  <si>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</si>
  <si>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2.95</t>
  </si>
  <si>
    <t>一般会計</t>
  </si>
  <si>
    <t>三島町国民健康保険特別会計</t>
  </si>
  <si>
    <t>三島町介護保険特別会計</t>
  </si>
  <si>
    <t>三島町戸別合併処理浄化槽事業特別会計</t>
  </si>
  <si>
    <t>三島町簡易水道事業特別会計</t>
  </si>
  <si>
    <t>三島町路線バス事業特別会計</t>
  </si>
  <si>
    <t>三島町農業集落排水事業特別会計</t>
  </si>
  <si>
    <t>三島町後期高齢者医療特別会計</t>
  </si>
  <si>
    <t>その他会計（赤字）</t>
  </si>
  <si>
    <t>その他会計（黒字）</t>
  </si>
  <si>
    <t>会津桐タンス株式会社</t>
    <rPh sb="0" eb="2">
      <t>アイヅ</t>
    </rPh>
    <rPh sb="2" eb="3">
      <t>キリ</t>
    </rPh>
    <rPh sb="6" eb="1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</si>
</sst>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220780</c:v>
                </c:pt>
                <c:pt idx="1">
                  <c:v>203567</c:v>
                </c:pt>
                <c:pt idx="2">
                  <c:v>185018</c:v>
                </c:pt>
                <c:pt idx="3">
                  <c:v>238802</c:v>
                </c:pt>
                <c:pt idx="4">
                  <c:v>288550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125702</c:v>
                </c:pt>
                <c:pt idx="1">
                  <c:v>291365</c:v>
                </c:pt>
                <c:pt idx="2">
                  <c:v>84851</c:v>
                </c:pt>
                <c:pt idx="3">
                  <c:v>129859</c:v>
                </c:pt>
                <c:pt idx="4">
                  <c:v>258246</c:v>
                </c:pt>
              </c:numCache>
            </c:numRef>
          </c:val>
          <c:smooth val="0"/>
        </c:ser>
        <c:dLbls>
          <c:showLegendKey val="0"/>
          <c:showVal val="0"/>
          <c:showCatName val="0"/>
          <c:showSerName val="0"/>
          <c:showPercent val="0"/>
          <c:showBubbleSize val="0"/>
        </c:dLbls>
        <c:marker val="1"/>
        <c:smooth val="0"/>
        <c:axId val="584192168"/>
        <c:axId val="584192560"/>
      </c:lineChart>
      <c:catAx>
        <c:axId val="5841921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84192560"/>
        <c:crosses val="autoZero"/>
        <c:auto val="1"/>
        <c:lblAlgn val="ctr"/>
        <c:lblOffset val="100"/>
        <c:tickLblSkip val="1"/>
        <c:tickMarkSkip val="1"/>
        <c:noMultiLvlLbl val="0"/>
      </c:catAx>
      <c:valAx>
        <c:axId val="58419256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841921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7.91</c:v>
                </c:pt>
                <c:pt idx="1">
                  <c:v>13.5</c:v>
                </c:pt>
                <c:pt idx="2">
                  <c:v>11.03</c:v>
                </c:pt>
                <c:pt idx="3">
                  <c:v>12.23</c:v>
                </c:pt>
                <c:pt idx="4">
                  <c:v>9.83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41.82</c:v>
                </c:pt>
                <c:pt idx="1">
                  <c:v>51.12</c:v>
                </c:pt>
                <c:pt idx="2">
                  <c:v>63.37</c:v>
                </c:pt>
                <c:pt idx="3">
                  <c:v>70.72</c:v>
                </c:pt>
                <c:pt idx="4">
                  <c:v>71.56</c:v>
                </c:pt>
              </c:numCache>
            </c:numRef>
          </c:val>
        </c:ser>
        <c:dLbls>
          <c:showLegendKey val="0"/>
          <c:showVal val="0"/>
          <c:showCatName val="0"/>
          <c:showSerName val="0"/>
          <c:showPercent val="0"/>
          <c:showBubbleSize val="0"/>
        </c:dLbls>
        <c:gapWidth val="250"/>
        <c:overlap val="100"/>
        <c:axId val="584193344"/>
        <c:axId val="652713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5.71</c:v>
                </c:pt>
                <c:pt idx="1">
                  <c:v>11.42</c:v>
                </c:pt>
                <c:pt idx="2">
                  <c:v>9.8699999999999992</c:v>
                </c:pt>
                <c:pt idx="3">
                  <c:v>6.1</c:v>
                </c:pt>
                <c:pt idx="4">
                  <c:v>-2.95</c:v>
                </c:pt>
              </c:numCache>
            </c:numRef>
          </c:val>
          <c:smooth val="0"/>
        </c:ser>
        <c:dLbls>
          <c:showLegendKey val="0"/>
          <c:showVal val="0"/>
          <c:showCatName val="0"/>
          <c:showSerName val="0"/>
          <c:showPercent val="0"/>
          <c:showBubbleSize val="0"/>
        </c:dLbls>
        <c:marker val="1"/>
        <c:smooth val="0"/>
        <c:axId val="584193344"/>
        <c:axId val="652713968"/>
      </c:lineChart>
      <c:catAx>
        <c:axId val="58419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52713968"/>
        <c:crosses val="autoZero"/>
        <c:auto val="1"/>
        <c:lblAlgn val="ctr"/>
        <c:lblOffset val="100"/>
        <c:tickLblSkip val="1"/>
        <c:tickMarkSkip val="1"/>
        <c:noMultiLvlLbl val="0"/>
      </c:catAx>
      <c:valAx>
        <c:axId val="652713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419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三島町後期高齢者医療特別会計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0.06</c:v>
                </c:pt>
                <c:pt idx="2">
                  <c:v>#N/A</c:v>
                </c:pt>
                <c:pt idx="3">
                  <c:v>0</c:v>
                </c:pt>
                <c:pt idx="4">
                  <c:v>#N/A</c:v>
                </c:pt>
                <c:pt idx="5">
                  <c:v>0</c:v>
                </c:pt>
                <c:pt idx="6">
                  <c:v>#N/A</c:v>
                </c:pt>
                <c:pt idx="7">
                  <c:v>0</c:v>
                </c:pt>
                <c:pt idx="8">
                  <c:v>#N/A</c:v>
                </c:pt>
                <c:pt idx="9">
                  <c:v>0.01</c:v>
                </c:pt>
              </c:numCache>
            </c:numRef>
          </c:val>
        </c:ser>
        <c:ser>
          <c:idx val="3"/>
          <c:order val="3"/>
          <c:tx>
            <c:strRef>
              <c:f>データシート!$A$30</c:f>
              <c:strCache>
                <c:ptCount val="1"/>
                <c:pt idx="0">
                  <c:v>三島町農業集落排水事業特別会計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0.19</c:v>
                </c:pt>
                <c:pt idx="2">
                  <c:v>#N/A</c:v>
                </c:pt>
                <c:pt idx="3">
                  <c:v>0.14000000000000001</c:v>
                </c:pt>
                <c:pt idx="4">
                  <c:v>#N/A</c:v>
                </c:pt>
                <c:pt idx="5">
                  <c:v>0.1</c:v>
                </c:pt>
                <c:pt idx="6">
                  <c:v>#N/A</c:v>
                </c:pt>
                <c:pt idx="7">
                  <c:v>0.06</c:v>
                </c:pt>
                <c:pt idx="8">
                  <c:v>#N/A</c:v>
                </c:pt>
                <c:pt idx="9">
                  <c:v>0.06</c:v>
                </c:pt>
              </c:numCache>
            </c:numRef>
          </c:val>
        </c:ser>
        <c:ser>
          <c:idx val="4"/>
          <c:order val="4"/>
          <c:tx>
            <c:strRef>
              <c:f>データシート!$A$31</c:f>
              <c:strCache>
                <c:ptCount val="1"/>
                <c:pt idx="0">
                  <c:v>三島町路線バス事業特別会計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0.02</c:v>
                </c:pt>
                <c:pt idx="4">
                  <c:v>#N/A</c:v>
                </c:pt>
                <c:pt idx="5">
                  <c:v>0.14000000000000001</c:v>
                </c:pt>
                <c:pt idx="6">
                  <c:v>#N/A</c:v>
                </c:pt>
                <c:pt idx="7">
                  <c:v>0.02</c:v>
                </c:pt>
                <c:pt idx="8">
                  <c:v>#N/A</c:v>
                </c:pt>
                <c:pt idx="9">
                  <c:v>0.08</c:v>
                </c:pt>
              </c:numCache>
            </c:numRef>
          </c:val>
        </c:ser>
        <c:ser>
          <c:idx val="5"/>
          <c:order val="5"/>
          <c:tx>
            <c:strRef>
              <c:f>データシート!$A$32</c:f>
              <c:strCache>
                <c:ptCount val="1"/>
                <c:pt idx="0">
                  <c:v>三島町簡易水道事業特別会計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0.62</c:v>
                </c:pt>
                <c:pt idx="2">
                  <c:v>#N/A</c:v>
                </c:pt>
                <c:pt idx="3">
                  <c:v>0.53</c:v>
                </c:pt>
                <c:pt idx="4">
                  <c:v>#N/A</c:v>
                </c:pt>
                <c:pt idx="5">
                  <c:v>0.45</c:v>
                </c:pt>
                <c:pt idx="6">
                  <c:v>#N/A</c:v>
                </c:pt>
                <c:pt idx="7">
                  <c:v>0.19</c:v>
                </c:pt>
                <c:pt idx="8">
                  <c:v>#N/A</c:v>
                </c:pt>
                <c:pt idx="9">
                  <c:v>0.36</c:v>
                </c:pt>
              </c:numCache>
            </c:numRef>
          </c:val>
        </c:ser>
        <c:ser>
          <c:idx val="6"/>
          <c:order val="6"/>
          <c:tx>
            <c:strRef>
              <c:f>データシート!$A$33</c:f>
              <c:strCache>
                <c:ptCount val="1"/>
                <c:pt idx="0">
                  <c:v>三島町戸別合併処理浄化槽事業特別会計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0.19</c:v>
                </c:pt>
                <c:pt idx="2">
                  <c:v>#N/A</c:v>
                </c:pt>
                <c:pt idx="3">
                  <c:v>0.31</c:v>
                </c:pt>
                <c:pt idx="4">
                  <c:v>#N/A</c:v>
                </c:pt>
                <c:pt idx="5">
                  <c:v>0.52</c:v>
                </c:pt>
                <c:pt idx="6">
                  <c:v>#N/A</c:v>
                </c:pt>
                <c:pt idx="7">
                  <c:v>0.11</c:v>
                </c:pt>
                <c:pt idx="8">
                  <c:v>#N/A</c:v>
                </c:pt>
                <c:pt idx="9">
                  <c:v>0.71</c:v>
                </c:pt>
              </c:numCache>
            </c:numRef>
          </c:val>
        </c:ser>
        <c:ser>
          <c:idx val="7"/>
          <c:order val="7"/>
          <c:tx>
            <c:strRef>
              <c:f>データシート!$A$34</c:f>
              <c:strCache>
                <c:ptCount val="1"/>
                <c:pt idx="0">
                  <c:v>三島町介護保険特別会計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1.1100000000000001</c:v>
                </c:pt>
                <c:pt idx="2">
                  <c:v>#N/A</c:v>
                </c:pt>
                <c:pt idx="3">
                  <c:v>0.82</c:v>
                </c:pt>
                <c:pt idx="4">
                  <c:v>#N/A</c:v>
                </c:pt>
                <c:pt idx="5">
                  <c:v>0.79</c:v>
                </c:pt>
                <c:pt idx="6">
                  <c:v>#N/A</c:v>
                </c:pt>
                <c:pt idx="7">
                  <c:v>1.56</c:v>
                </c:pt>
                <c:pt idx="8">
                  <c:v>#N/A</c:v>
                </c:pt>
                <c:pt idx="9">
                  <c:v>0.99</c:v>
                </c:pt>
              </c:numCache>
            </c:numRef>
          </c:val>
        </c:ser>
        <c:ser>
          <c:idx val="8"/>
          <c:order val="8"/>
          <c:tx>
            <c:strRef>
              <c:f>データシート!$A$35</c:f>
              <c:strCache>
                <c:ptCount val="1"/>
                <c:pt idx="0">
                  <c:v>三島町国民健康保険特別会計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2.35</c:v>
                </c:pt>
                <c:pt idx="2">
                  <c:v>#N/A</c:v>
                </c:pt>
                <c:pt idx="3">
                  <c:v>2.73</c:v>
                </c:pt>
                <c:pt idx="4">
                  <c:v>#N/A</c:v>
                </c:pt>
                <c:pt idx="5">
                  <c:v>1.73</c:v>
                </c:pt>
                <c:pt idx="6">
                  <c:v>#N/A</c:v>
                </c:pt>
                <c:pt idx="7">
                  <c:v>1.65</c:v>
                </c:pt>
                <c:pt idx="8">
                  <c:v>#N/A</c:v>
                </c:pt>
                <c:pt idx="9">
                  <c:v>2.44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7.81</c:v>
                </c:pt>
                <c:pt idx="2">
                  <c:v>#N/A</c:v>
                </c:pt>
                <c:pt idx="3">
                  <c:v>13.46</c:v>
                </c:pt>
                <c:pt idx="4">
                  <c:v>#N/A</c:v>
                </c:pt>
                <c:pt idx="5">
                  <c:v>12.67</c:v>
                </c:pt>
                <c:pt idx="6">
                  <c:v>#N/A</c:v>
                </c:pt>
                <c:pt idx="7">
                  <c:v>12.2</c:v>
                </c:pt>
                <c:pt idx="8">
                  <c:v>#N/A</c:v>
                </c:pt>
                <c:pt idx="9">
                  <c:v>9.74</c:v>
                </c:pt>
              </c:numCache>
            </c:numRef>
          </c:val>
        </c:ser>
        <c:dLbls>
          <c:showLegendKey val="0"/>
          <c:showVal val="0"/>
          <c:showCatName val="0"/>
          <c:showSerName val="0"/>
          <c:showPercent val="0"/>
          <c:showBubbleSize val="0"/>
        </c:dLbls>
        <c:gapWidth val="150"/>
        <c:overlap val="100"/>
        <c:axId val="652714752"/>
        <c:axId val="652715144"/>
      </c:barChart>
      <c:catAx>
        <c:axId val="65271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52715144"/>
        <c:crosses val="autoZero"/>
        <c:auto val="1"/>
        <c:lblAlgn val="ctr"/>
        <c:lblOffset val="100"/>
        <c:tickLblSkip val="1"/>
        <c:tickMarkSkip val="1"/>
        <c:noMultiLvlLbl val="0"/>
      </c:catAx>
      <c:valAx>
        <c:axId val="652715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52714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316</c:v>
                </c:pt>
                <c:pt idx="5">
                  <c:v>299</c:v>
                </c:pt>
                <c:pt idx="8">
                  <c:v>271</c:v>
                </c:pt>
                <c:pt idx="11">
                  <c:v>229</c:v>
                </c:pt>
                <c:pt idx="14">
                  <c:v>234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c:v>
                </c:pt>
                <c:pt idx="3">
                  <c:v>5</c:v>
                </c:pt>
                <c:pt idx="6">
                  <c:v>4</c:v>
                </c:pt>
                <c:pt idx="9">
                  <c:v>4</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70</c:v>
                </c:pt>
                <c:pt idx="3">
                  <c:v>58</c:v>
                </c:pt>
                <c:pt idx="6">
                  <c:v>53</c:v>
                </c:pt>
                <c:pt idx="9">
                  <c:v>60</c:v>
                </c:pt>
                <c:pt idx="12">
                  <c:v>55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363</c:v>
                </c:pt>
                <c:pt idx="3">
                  <c:v>339</c:v>
                </c:pt>
                <c:pt idx="6">
                  <c:v>297</c:v>
                </c:pt>
                <c:pt idx="9">
                  <c:v>229</c:v>
                </c:pt>
                <c:pt idx="12">
                  <c:v>222</c:v>
                </c:pt>
              </c:numCache>
            </c:numRef>
          </c:val>
        </c:ser>
        <c:dLbls>
          <c:showLegendKey val="0"/>
          <c:showVal val="0"/>
          <c:showCatName val="0"/>
          <c:showSerName val="0"/>
          <c:showPercent val="0"/>
          <c:showBubbleSize val="0"/>
        </c:dLbls>
        <c:gapWidth val="100"/>
        <c:overlap val="100"/>
        <c:axId val="862402600"/>
        <c:axId val="862402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122</c:v>
                </c:pt>
                <c:pt idx="2">
                  <c:v>#N/A</c:v>
                </c:pt>
                <c:pt idx="3">
                  <c:v>#N/A</c:v>
                </c:pt>
                <c:pt idx="4">
                  <c:v>103</c:v>
                </c:pt>
                <c:pt idx="5">
                  <c:v>#N/A</c:v>
                </c:pt>
                <c:pt idx="6">
                  <c:v>#N/A</c:v>
                </c:pt>
                <c:pt idx="7">
                  <c:v>83</c:v>
                </c:pt>
                <c:pt idx="8">
                  <c:v>#N/A</c:v>
                </c:pt>
                <c:pt idx="9">
                  <c:v>#N/A</c:v>
                </c:pt>
                <c:pt idx="10">
                  <c:v>64</c:v>
                </c:pt>
                <c:pt idx="11">
                  <c:v>#N/A</c:v>
                </c:pt>
                <c:pt idx="12">
                  <c:v>#N/A</c:v>
                </c:pt>
                <c:pt idx="13">
                  <c:v>46</c:v>
                </c:pt>
                <c:pt idx="14">
                  <c:v>#N/A</c:v>
                </c:pt>
              </c:numCache>
            </c:numRef>
          </c:val>
          <c:smooth val="0"/>
        </c:ser>
        <c:dLbls>
          <c:showLegendKey val="0"/>
          <c:showVal val="0"/>
          <c:showCatName val="0"/>
          <c:showSerName val="0"/>
          <c:showPercent val="0"/>
          <c:showBubbleSize val="0"/>
        </c:dLbls>
        <c:marker val="1"/>
        <c:smooth val="0"/>
        <c:axId val="862402600"/>
        <c:axId val="862402992"/>
      </c:lineChart>
      <c:catAx>
        <c:axId val="862402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62402992"/>
        <c:crosses val="autoZero"/>
        <c:auto val="1"/>
        <c:lblAlgn val="ctr"/>
        <c:lblOffset val="100"/>
        <c:tickLblSkip val="1"/>
        <c:tickMarkSkip val="1"/>
        <c:noMultiLvlLbl val="0"/>
      </c:catAx>
      <c:valAx>
        <c:axId val="862402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2402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2080</c:v>
                </c:pt>
                <c:pt idx="5">
                  <c:v>2167</c:v>
                </c:pt>
                <c:pt idx="8">
                  <c:v>2023</c:v>
                </c:pt>
                <c:pt idx="11">
                  <c:v>1990</c:v>
                </c:pt>
                <c:pt idx="14">
                  <c:v>1966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c:v>
                </c:pt>
                <c:pt idx="5">
                  <c:v>29</c:v>
                </c:pt>
                <c:pt idx="8">
                  <c:v>37</c:v>
                </c:pt>
                <c:pt idx="11">
                  <c:v>32</c:v>
                </c:pt>
                <c:pt idx="14">
                  <c:v>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944</c:v>
                </c:pt>
                <c:pt idx="5">
                  <c:v>1228</c:v>
                </c:pt>
                <c:pt idx="8">
                  <c:v>1417</c:v>
                </c:pt>
                <c:pt idx="11">
                  <c:v>1545</c:v>
                </c:pt>
                <c:pt idx="14">
                  <c:v>1634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537</c:v>
                </c:pt>
                <c:pt idx="3">
                  <c:v>488</c:v>
                </c:pt>
                <c:pt idx="6">
                  <c:v>442</c:v>
                </c:pt>
                <c:pt idx="9">
                  <c:v>381</c:v>
                </c:pt>
                <c:pt idx="12">
                  <c:v>366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c:v>
                </c:pt>
                <c:pt idx="3">
                  <c:v>4</c:v>
                </c:pt>
                <c:pt idx="6">
                  <c:v>3</c:v>
                </c:pt>
                <c:pt idx="9">
                  <c:v>4</c:v>
                </c:pt>
                <c:pt idx="12">
                  <c:v>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789</c:v>
                </c:pt>
                <c:pt idx="3">
                  <c:v>727</c:v>
                </c:pt>
                <c:pt idx="6">
                  <c:v>644</c:v>
                </c:pt>
                <c:pt idx="9">
                  <c:v>588</c:v>
                </c:pt>
                <c:pt idx="12">
                  <c:v>527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1742</c:v>
                </c:pt>
                <c:pt idx="3">
                  <c:v>1901</c:v>
                </c:pt>
                <c:pt idx="6">
                  <c:v>1806</c:v>
                </c:pt>
                <c:pt idx="9">
                  <c:v>1771</c:v>
                </c:pt>
                <c:pt idx="12">
                  <c:v>1889</c:v>
                </c:pt>
              </c:numCache>
            </c:numRef>
          </c:val>
        </c:ser>
        <c:dLbls>
          <c:showLegendKey val="0"/>
          <c:showVal val="0"/>
          <c:showCatName val="0"/>
          <c:showSerName val="0"/>
          <c:showPercent val="0"/>
          <c:showBubbleSize val="0"/>
        </c:dLbls>
        <c:gapWidth val="100"/>
        <c:overlap val="100"/>
        <c:axId val="862403384"/>
        <c:axId val="862404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862403384"/>
        <c:axId val="862404168"/>
      </c:lineChart>
      <c:catAx>
        <c:axId val="862403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62404168"/>
        <c:crosses val="autoZero"/>
        <c:auto val="1"/>
        <c:lblAlgn val="ctr"/>
        <c:lblOffset val="100"/>
        <c:tickLblSkip val="1"/>
        <c:tickMarkSkip val="1"/>
        <c:noMultiLvlLbl val="0"/>
      </c:catAx>
      <c:valAx>
        <c:axId val="862404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2403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1,820
1,813
90.81
2,404,415
2,269,022
123,812
1,259,636
1,889,039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に加え、町内に中心となる産業がないこと等により、財政基盤が弱く類似団体平均を大幅に下回っている。窓口業務の民間委託等により支出の徹底的な見直しと三島町集中改革プランに沿った行財政改革の推進を今後も継続しつつ、行政の効率化に努めることにより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137478</xdr:rowOff>
    </xdr:from>
    <xdr:to>
      <xdr:col>7</xdr:col>
      <xdr:colOff>152400</xdr:colOff>
      <xdr:row>43</xdr:row>
      <xdr:rowOff>143510</xdr:rowOff>
    </xdr:to>
    <xdr:cxnSp macro="">
      <xdr:nvCxnSpPr>
        <xdr:cNvPr id="62" name="直線コネクタ 61"/>
        <xdr:cNvCxnSpPr/>
      </xdr:nvCxnSpPr>
      <xdr:spPr>
        <a:xfrm flipV="1">
          <a:off x="4114800" y="750982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36847</xdr:rowOff>
    </xdr:from>
    <xdr:ext cx="762000" cy="259045"/>
    <xdr:sp macro="" textlink="">
      <xdr:nvSpPr>
        <xdr:cNvPr id="63" name="財政力平均値テキスト"/>
        <xdr:cNvSpPr txBox="1"/>
      </xdr:nvSpPr>
      <xdr:spPr>
        <a:xfrm>
          <a:off x="5041900" y="723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143510</xdr:rowOff>
    </xdr:from>
    <xdr:to>
      <xdr:col>6</xdr:col>
      <xdr:colOff>0</xdr:colOff>
      <xdr:row>43</xdr:row>
      <xdr:rowOff>143510</xdr:rowOff>
    </xdr:to>
    <xdr:cxnSp macro="">
      <xdr:nvCxnSpPr>
        <xdr:cNvPr id="65" name="直線コネクタ 64"/>
        <xdr:cNvCxnSpPr/>
      </xdr:nvCxnSpPr>
      <xdr:spPr>
        <a:xfrm>
          <a:off x="3225800" y="751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120032</xdr:rowOff>
    </xdr:from>
    <xdr:ext cx="736600" cy="259045"/>
    <xdr:sp macro="" textlink="">
      <xdr:nvSpPr>
        <xdr:cNvPr id="67" name="テキスト ボックス 66"/>
        <xdr:cNvSpPr txBox="1"/>
      </xdr:nvSpPr>
      <xdr:spPr>
        <a:xfrm>
          <a:off x="3733800" y="714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143510</xdr:rowOff>
    </xdr:from>
    <xdr:to>
      <xdr:col>4</xdr:col>
      <xdr:colOff>482600</xdr:colOff>
      <xdr:row>43</xdr:row>
      <xdr:rowOff>143510</xdr:rowOff>
    </xdr:to>
    <xdr:cxnSp macro="">
      <xdr:nvCxnSpPr>
        <xdr:cNvPr id="68" name="直線コネクタ 67"/>
        <xdr:cNvCxnSpPr/>
      </xdr:nvCxnSpPr>
      <xdr:spPr>
        <a:xfrm>
          <a:off x="2336800" y="751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126065</xdr:rowOff>
    </xdr:from>
    <xdr:ext cx="762000" cy="259045"/>
    <xdr:sp macro="" textlink="">
      <xdr:nvSpPr>
        <xdr:cNvPr id="70" name="テキスト ボックス 69"/>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143510</xdr:rowOff>
    </xdr:from>
    <xdr:to>
      <xdr:col>3</xdr:col>
      <xdr:colOff>279400</xdr:colOff>
      <xdr:row>43</xdr:row>
      <xdr:rowOff>143510</xdr:rowOff>
    </xdr:to>
    <xdr:cxnSp macro="">
      <xdr:nvCxnSpPr>
        <xdr:cNvPr id="71" name="直線コネクタ 70"/>
        <xdr:cNvCxnSpPr/>
      </xdr:nvCxnSpPr>
      <xdr:spPr>
        <a:xfrm>
          <a:off x="1447800" y="751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120032</xdr:rowOff>
    </xdr:from>
    <xdr:ext cx="762000" cy="259045"/>
    <xdr:sp macro="" textlink="">
      <xdr:nvSpPr>
        <xdr:cNvPr id="73" name="テキスト ボックス 72"/>
        <xdr:cNvSpPr txBox="1"/>
      </xdr:nvSpPr>
      <xdr:spPr>
        <a:xfrm>
          <a:off x="1955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20320</xdr:rowOff>
    </xdr:from>
    <xdr:to>
      <xdr:col>2</xdr:col>
      <xdr:colOff>127000</xdr:colOff>
      <xdr:row>43</xdr:row>
      <xdr:rowOff>121920</xdr:rowOff>
    </xdr:to>
    <xdr:sp macro="" textlink="">
      <xdr:nvSpPr>
        <xdr:cNvPr id="74" name="フローチャート : 判断 73"/>
        <xdr:cNvSpPr/>
      </xdr:nvSpPr>
      <xdr:spPr>
        <a:xfrm>
          <a:off x="1397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132097</xdr:rowOff>
    </xdr:from>
    <xdr:ext cx="762000" cy="259045"/>
    <xdr:sp macro="" textlink="">
      <xdr:nvSpPr>
        <xdr:cNvPr id="75" name="テキスト ボックス 74"/>
        <xdr:cNvSpPr txBox="1"/>
      </xdr:nvSpPr>
      <xdr:spPr>
        <a:xfrm>
          <a:off x="1066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86678</xdr:rowOff>
    </xdr:from>
    <xdr:to>
      <xdr:col>7</xdr:col>
      <xdr:colOff>203200</xdr:colOff>
      <xdr:row>44</xdr:row>
      <xdr:rowOff>16828</xdr:rowOff>
    </xdr:to>
    <xdr:sp macro="" textlink="">
      <xdr:nvSpPr>
        <xdr:cNvPr id="81" name="円/楕円 80"/>
        <xdr:cNvSpPr/>
      </xdr:nvSpPr>
      <xdr:spPr>
        <a:xfrm>
          <a:off x="49022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154005</xdr:rowOff>
    </xdr:from>
    <xdr:ext cx="762000" cy="259045"/>
    <xdr:sp macro="" textlink="">
      <xdr:nvSpPr>
        <xdr:cNvPr id="82" name="財政力該当値テキスト"/>
        <xdr:cNvSpPr txBox="1"/>
      </xdr:nvSpPr>
      <xdr:spPr>
        <a:xfrm>
          <a:off x="5041900" y="735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92710</xdr:rowOff>
    </xdr:from>
    <xdr:to>
      <xdr:col>6</xdr:col>
      <xdr:colOff>50800</xdr:colOff>
      <xdr:row>44</xdr:row>
      <xdr:rowOff>22860</xdr:rowOff>
    </xdr:to>
    <xdr:sp macro="" textlink="">
      <xdr:nvSpPr>
        <xdr:cNvPr id="83" name="円/楕円 82"/>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7637</xdr:rowOff>
    </xdr:from>
    <xdr:ext cx="736600" cy="259045"/>
    <xdr:sp macro="" textlink="">
      <xdr:nvSpPr>
        <xdr:cNvPr id="84" name="テキスト ボックス 83"/>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92710</xdr:rowOff>
    </xdr:from>
    <xdr:to>
      <xdr:col>4</xdr:col>
      <xdr:colOff>533400</xdr:colOff>
      <xdr:row>44</xdr:row>
      <xdr:rowOff>22860</xdr:rowOff>
    </xdr:to>
    <xdr:sp macro="" textlink="">
      <xdr:nvSpPr>
        <xdr:cNvPr id="85" name="円/楕円 84"/>
        <xdr:cNvSpPr/>
      </xdr:nvSpPr>
      <xdr:spPr>
        <a:xfrm>
          <a:off x="3175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86" name="テキスト ボックス 85"/>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92710</xdr:rowOff>
    </xdr:from>
    <xdr:to>
      <xdr:col>3</xdr:col>
      <xdr:colOff>330200</xdr:colOff>
      <xdr:row>44</xdr:row>
      <xdr:rowOff>22860</xdr:rowOff>
    </xdr:to>
    <xdr:sp macro="" textlink="">
      <xdr:nvSpPr>
        <xdr:cNvPr id="87" name="円/楕円 86"/>
        <xdr:cNvSpPr/>
      </xdr:nvSpPr>
      <xdr:spPr>
        <a:xfrm>
          <a:off x="2286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7637</xdr:rowOff>
    </xdr:from>
    <xdr:ext cx="762000" cy="259045"/>
    <xdr:sp macro="" textlink="">
      <xdr:nvSpPr>
        <xdr:cNvPr id="88" name="テキスト ボックス 87"/>
        <xdr:cNvSpPr txBox="1"/>
      </xdr:nvSpPr>
      <xdr:spPr>
        <a:xfrm>
          <a:off x="1955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92710</xdr:rowOff>
    </xdr:from>
    <xdr:to>
      <xdr:col>2</xdr:col>
      <xdr:colOff>127000</xdr:colOff>
      <xdr:row>44</xdr:row>
      <xdr:rowOff>22860</xdr:rowOff>
    </xdr:to>
    <xdr:sp macro="" textlink="">
      <xdr:nvSpPr>
        <xdr:cNvPr id="89" name="円/楕円 88"/>
        <xdr:cNvSpPr/>
      </xdr:nvSpPr>
      <xdr:spPr>
        <a:xfrm>
          <a:off x="1397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7637</xdr:rowOff>
    </xdr:from>
    <xdr:ext cx="762000" cy="259045"/>
    <xdr:sp macro="" textlink="">
      <xdr:nvSpPr>
        <xdr:cNvPr id="90" name="テキスト ボックス 89"/>
        <xdr:cNvSpPr txBox="1"/>
      </xdr:nvSpPr>
      <xdr:spPr>
        <a:xfrm>
          <a:off x="1066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年度から実施した職員の給与手当等カットや退職不補充による職員数の減に伴う人件費の削減及び繰り上げ償還による公債費の削減により、義務的経費の抑制に伴い、</a:t>
          </a:r>
          <a:r>
            <a:rPr kumimoji="1" lang="en-US" altLang="ja-JP" sz="1300">
              <a:latin typeface="ＭＳ Ｐゴシック"/>
            </a:rPr>
            <a:t>H22</a:t>
          </a:r>
          <a:r>
            <a:rPr kumimoji="1" lang="ja-JP" altLang="en-US" sz="1300">
              <a:latin typeface="ＭＳ Ｐゴシック"/>
            </a:rPr>
            <a:t>年度までに改善してきている。町有施設等の維持管理等経常的経費の増加に伴い悪化している状況にあるため、今後とも事務事業の見直しを進め経常経費の削減を図る。</a:t>
          </a:r>
        </a:p>
      </xdr:txBody>
    </xdr:sp>
    <xdr:clientData/>
  </xdr:twoCellAnchor>
  <xdr:oneCellAnchor>
    <xdr:from>
      <xdr:col>1</xdr:col>
      <xdr:colOff>38100</xdr:colOff>
      <xdr:row>54</xdr:row>
      <xdr:rowOff>139700</xdr:rowOff>
    </xdr:from>
    <xdr:ext cx="298543" cy="225703"/>
    <xdr:sp macro="" textlink="">
      <xdr:nvSpPr>
        <xdr:cNvPr id="104" name="テキスト ボックス 103"/>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3175</xdr:rowOff>
    </xdr:from>
    <xdr:to>
      <xdr:col>7</xdr:col>
      <xdr:colOff>152400</xdr:colOff>
      <xdr:row>64</xdr:row>
      <xdr:rowOff>35348</xdr:rowOff>
    </xdr:to>
    <xdr:cxnSp macro="">
      <xdr:nvCxnSpPr>
        <xdr:cNvPr id="125" name="直線コネクタ 124"/>
        <xdr:cNvCxnSpPr/>
      </xdr:nvCxnSpPr>
      <xdr:spPr>
        <a:xfrm>
          <a:off x="4114800" y="10975975"/>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39810</xdr:rowOff>
    </xdr:from>
    <xdr:ext cx="762000" cy="259045"/>
    <xdr:sp macro="" textlink="">
      <xdr:nvSpPr>
        <xdr:cNvPr id="126" name="財政構造の弾力性平均値テキスト"/>
        <xdr:cNvSpPr txBox="1"/>
      </xdr:nvSpPr>
      <xdr:spPr>
        <a:xfrm>
          <a:off x="5041900" y="1066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126365</xdr:rowOff>
    </xdr:from>
    <xdr:to>
      <xdr:col>6</xdr:col>
      <xdr:colOff>0</xdr:colOff>
      <xdr:row>64</xdr:row>
      <xdr:rowOff>3175</xdr:rowOff>
    </xdr:to>
    <xdr:cxnSp macro="">
      <xdr:nvCxnSpPr>
        <xdr:cNvPr id="128" name="直線コネクタ 127"/>
        <xdr:cNvCxnSpPr/>
      </xdr:nvCxnSpPr>
      <xdr:spPr>
        <a:xfrm>
          <a:off x="3225800" y="1092771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60659</xdr:rowOff>
    </xdr:from>
    <xdr:ext cx="736600" cy="259045"/>
    <xdr:sp macro="" textlink="">
      <xdr:nvSpPr>
        <xdr:cNvPr id="130" name="テキスト ボックス 129"/>
        <xdr:cNvSpPr txBox="1"/>
      </xdr:nvSpPr>
      <xdr:spPr>
        <a:xfrm>
          <a:off x="3733800" y="1051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108268</xdr:rowOff>
    </xdr:from>
    <xdr:to>
      <xdr:col>4</xdr:col>
      <xdr:colOff>482600</xdr:colOff>
      <xdr:row>63</xdr:row>
      <xdr:rowOff>126365</xdr:rowOff>
    </xdr:to>
    <xdr:cxnSp macro="">
      <xdr:nvCxnSpPr>
        <xdr:cNvPr id="131" name="直線コネクタ 130"/>
        <xdr:cNvCxnSpPr/>
      </xdr:nvCxnSpPr>
      <xdr:spPr>
        <a:xfrm>
          <a:off x="2336800" y="1090961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68703</xdr:rowOff>
    </xdr:from>
    <xdr:ext cx="762000" cy="259045"/>
    <xdr:sp macro="" textlink="">
      <xdr:nvSpPr>
        <xdr:cNvPr id="133" name="テキスト ボックス 132"/>
        <xdr:cNvSpPr txBox="1"/>
      </xdr:nvSpPr>
      <xdr:spPr>
        <a:xfrm>
          <a:off x="2844800" y="1052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62019</xdr:rowOff>
    </xdr:from>
    <xdr:to>
      <xdr:col>3</xdr:col>
      <xdr:colOff>279400</xdr:colOff>
      <xdr:row>63</xdr:row>
      <xdr:rowOff>108268</xdr:rowOff>
    </xdr:to>
    <xdr:cxnSp macro="">
      <xdr:nvCxnSpPr>
        <xdr:cNvPr id="134" name="直線コネクタ 133"/>
        <xdr:cNvCxnSpPr/>
      </xdr:nvCxnSpPr>
      <xdr:spPr>
        <a:xfrm>
          <a:off x="1447800" y="10863369"/>
          <a:ext cx="8890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116963</xdr:rowOff>
    </xdr:from>
    <xdr:ext cx="762000" cy="259045"/>
    <xdr:sp macro="" textlink="">
      <xdr:nvSpPr>
        <xdr:cNvPr id="136" name="テキスト ボックス 135"/>
        <xdr:cNvSpPr txBox="1"/>
      </xdr:nvSpPr>
      <xdr:spPr>
        <a:xfrm>
          <a:off x="1955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90170</xdr:rowOff>
    </xdr:from>
    <xdr:to>
      <xdr:col>2</xdr:col>
      <xdr:colOff>127000</xdr:colOff>
      <xdr:row>63</xdr:row>
      <xdr:rowOff>20320</xdr:rowOff>
    </xdr:to>
    <xdr:sp macro="" textlink="">
      <xdr:nvSpPr>
        <xdr:cNvPr id="137" name="フローチャート : 判断 136"/>
        <xdr:cNvSpPr/>
      </xdr:nvSpPr>
      <xdr:spPr>
        <a:xfrm>
          <a:off x="1397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30497</xdr:rowOff>
    </xdr:from>
    <xdr:ext cx="762000" cy="259045"/>
    <xdr:sp macro="" textlink="">
      <xdr:nvSpPr>
        <xdr:cNvPr id="138" name="テキスト ボックス 137"/>
        <xdr:cNvSpPr txBox="1"/>
      </xdr:nvSpPr>
      <xdr:spPr>
        <a:xfrm>
          <a:off x="1066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155998</xdr:rowOff>
    </xdr:from>
    <xdr:to>
      <xdr:col>7</xdr:col>
      <xdr:colOff>203200</xdr:colOff>
      <xdr:row>64</xdr:row>
      <xdr:rowOff>86148</xdr:rowOff>
    </xdr:to>
    <xdr:sp macro="" textlink="">
      <xdr:nvSpPr>
        <xdr:cNvPr id="144" name="円/楕円 143"/>
        <xdr:cNvSpPr/>
      </xdr:nvSpPr>
      <xdr:spPr>
        <a:xfrm>
          <a:off x="4902200" y="1095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128075</xdr:rowOff>
    </xdr:from>
    <xdr:ext cx="762000" cy="259045"/>
    <xdr:sp macro="" textlink="">
      <xdr:nvSpPr>
        <xdr:cNvPr id="145" name="財政構造の弾力性該当値テキスト"/>
        <xdr:cNvSpPr txBox="1"/>
      </xdr:nvSpPr>
      <xdr:spPr>
        <a:xfrm>
          <a:off x="5041900" y="10929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123825</xdr:rowOff>
    </xdr:from>
    <xdr:to>
      <xdr:col>6</xdr:col>
      <xdr:colOff>50800</xdr:colOff>
      <xdr:row>64</xdr:row>
      <xdr:rowOff>53975</xdr:rowOff>
    </xdr:to>
    <xdr:sp macro="" textlink="">
      <xdr:nvSpPr>
        <xdr:cNvPr id="146" name="円/楕円 145"/>
        <xdr:cNvSpPr/>
      </xdr:nvSpPr>
      <xdr:spPr>
        <a:xfrm>
          <a:off x="4064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38752</xdr:rowOff>
    </xdr:from>
    <xdr:ext cx="736600" cy="259045"/>
    <xdr:sp macro="" textlink="">
      <xdr:nvSpPr>
        <xdr:cNvPr id="147" name="テキスト ボックス 146"/>
        <xdr:cNvSpPr txBox="1"/>
      </xdr:nvSpPr>
      <xdr:spPr>
        <a:xfrm>
          <a:off x="3733800" y="1101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75565</xdr:rowOff>
    </xdr:from>
    <xdr:to>
      <xdr:col>4</xdr:col>
      <xdr:colOff>533400</xdr:colOff>
      <xdr:row>64</xdr:row>
      <xdr:rowOff>5715</xdr:rowOff>
    </xdr:to>
    <xdr:sp macro="" textlink="">
      <xdr:nvSpPr>
        <xdr:cNvPr id="148" name="円/楕円 147"/>
        <xdr:cNvSpPr/>
      </xdr:nvSpPr>
      <xdr:spPr>
        <a:xfrm>
          <a:off x="3175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161942</xdr:rowOff>
    </xdr:from>
    <xdr:ext cx="762000" cy="259045"/>
    <xdr:sp macro="" textlink="">
      <xdr:nvSpPr>
        <xdr:cNvPr id="149" name="テキスト ボックス 148"/>
        <xdr:cNvSpPr txBox="1"/>
      </xdr:nvSpPr>
      <xdr:spPr>
        <a:xfrm>
          <a:off x="2844800" y="1096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57468</xdr:rowOff>
    </xdr:from>
    <xdr:to>
      <xdr:col>3</xdr:col>
      <xdr:colOff>330200</xdr:colOff>
      <xdr:row>63</xdr:row>
      <xdr:rowOff>159068</xdr:rowOff>
    </xdr:to>
    <xdr:sp macro="" textlink="">
      <xdr:nvSpPr>
        <xdr:cNvPr id="150" name="円/楕円 149"/>
        <xdr:cNvSpPr/>
      </xdr:nvSpPr>
      <xdr:spPr>
        <a:xfrm>
          <a:off x="2286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143845</xdr:rowOff>
    </xdr:from>
    <xdr:ext cx="762000" cy="259045"/>
    <xdr:sp macro="" textlink="">
      <xdr:nvSpPr>
        <xdr:cNvPr id="151" name="テキスト ボックス 150"/>
        <xdr:cNvSpPr txBox="1"/>
      </xdr:nvSpPr>
      <xdr:spPr>
        <a:xfrm>
          <a:off x="1955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11219</xdr:rowOff>
    </xdr:from>
    <xdr:to>
      <xdr:col>2</xdr:col>
      <xdr:colOff>127000</xdr:colOff>
      <xdr:row>63</xdr:row>
      <xdr:rowOff>112819</xdr:rowOff>
    </xdr:to>
    <xdr:sp macro="" textlink="">
      <xdr:nvSpPr>
        <xdr:cNvPr id="152" name="円/楕円 151"/>
        <xdr:cNvSpPr/>
      </xdr:nvSpPr>
      <xdr:spPr>
        <a:xfrm>
          <a:off x="1397000" y="1081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97596</xdr:rowOff>
    </xdr:from>
    <xdr:ext cx="762000" cy="259045"/>
    <xdr:sp macro="" textlink="">
      <xdr:nvSpPr>
        <xdr:cNvPr id="153" name="テキスト ボックス 152"/>
        <xdr:cNvSpPr txBox="1"/>
      </xdr:nvSpPr>
      <xdr:spPr>
        <a:xfrm>
          <a:off x="1066800" y="10898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[447,498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１人当たりの金額が類似団体平均を上回っているのは、主に人件費が要因となっている。これは、保育所・生活工芸館等の施設運営を直営で行っているため、今後は民間でも実施可能な部分について、指定管理者制度の導入等により委託化を進め、コストの低減を図っていく方針である。</a:t>
          </a:r>
        </a:p>
      </xdr:txBody>
    </xdr:sp>
    <xdr:clientData/>
  </xdr:twoCellAnchor>
  <xdr:oneCellAnchor>
    <xdr:from>
      <xdr:col>1</xdr:col>
      <xdr:colOff>38100</xdr:colOff>
      <xdr:row>77</xdr:row>
      <xdr:rowOff>6350</xdr:rowOff>
    </xdr:from>
    <xdr:ext cx="349839" cy="225703"/>
    <xdr:sp macro="" textlink="">
      <xdr:nvSpPr>
        <xdr:cNvPr id="167" name="テキスト ボックス 16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30370</xdr:rowOff>
    </xdr:from>
    <xdr:to>
      <xdr:col>7</xdr:col>
      <xdr:colOff>152400</xdr:colOff>
      <xdr:row>82</xdr:row>
      <xdr:rowOff>38162</xdr:rowOff>
    </xdr:to>
    <xdr:cxnSp macro="">
      <xdr:nvCxnSpPr>
        <xdr:cNvPr id="185" name="直線コネクタ 184"/>
        <xdr:cNvCxnSpPr/>
      </xdr:nvCxnSpPr>
      <xdr:spPr>
        <a:xfrm>
          <a:off x="4114800" y="14089270"/>
          <a:ext cx="838200" cy="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152114</xdr:rowOff>
    </xdr:from>
    <xdr:ext cx="762000" cy="259045"/>
    <xdr:sp macro="" textlink="">
      <xdr:nvSpPr>
        <xdr:cNvPr id="186" name="人件費・物件費等の状況平均値テキスト"/>
        <xdr:cNvSpPr txBox="1"/>
      </xdr:nvSpPr>
      <xdr:spPr>
        <a:xfrm>
          <a:off x="5041900" y="13868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16033</xdr:rowOff>
    </xdr:from>
    <xdr:to>
      <xdr:col>6</xdr:col>
      <xdr:colOff>0</xdr:colOff>
      <xdr:row>82</xdr:row>
      <xdr:rowOff>30370</xdr:rowOff>
    </xdr:to>
    <xdr:cxnSp macro="">
      <xdr:nvCxnSpPr>
        <xdr:cNvPr id="188" name="直線コネクタ 187"/>
        <xdr:cNvCxnSpPr/>
      </xdr:nvCxnSpPr>
      <xdr:spPr>
        <a:xfrm>
          <a:off x="3225800" y="14074933"/>
          <a:ext cx="889000" cy="14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65974</xdr:rowOff>
    </xdr:from>
    <xdr:ext cx="736600" cy="259045"/>
    <xdr:sp macro="" textlink="">
      <xdr:nvSpPr>
        <xdr:cNvPr id="190" name="テキスト ボックス 189"/>
        <xdr:cNvSpPr txBox="1"/>
      </xdr:nvSpPr>
      <xdr:spPr>
        <a:xfrm>
          <a:off x="3733800" y="13781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2302</xdr:rowOff>
    </xdr:from>
    <xdr:to>
      <xdr:col>4</xdr:col>
      <xdr:colOff>482600</xdr:colOff>
      <xdr:row>82</xdr:row>
      <xdr:rowOff>16033</xdr:rowOff>
    </xdr:to>
    <xdr:cxnSp macro="">
      <xdr:nvCxnSpPr>
        <xdr:cNvPr id="191" name="直線コネクタ 190"/>
        <xdr:cNvCxnSpPr/>
      </xdr:nvCxnSpPr>
      <xdr:spPr>
        <a:xfrm>
          <a:off x="2336800" y="14061202"/>
          <a:ext cx="889000" cy="1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58955</xdr:rowOff>
    </xdr:from>
    <xdr:ext cx="762000" cy="259045"/>
    <xdr:sp macro="" textlink="">
      <xdr:nvSpPr>
        <xdr:cNvPr id="193" name="テキスト ボックス 192"/>
        <xdr:cNvSpPr txBox="1"/>
      </xdr:nvSpPr>
      <xdr:spPr>
        <a:xfrm>
          <a:off x="2844800" y="1377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150188</xdr:rowOff>
    </xdr:from>
    <xdr:to>
      <xdr:col>3</xdr:col>
      <xdr:colOff>279400</xdr:colOff>
      <xdr:row>82</xdr:row>
      <xdr:rowOff>2302</xdr:rowOff>
    </xdr:to>
    <xdr:cxnSp macro="">
      <xdr:nvCxnSpPr>
        <xdr:cNvPr id="194" name="直線コネクタ 193"/>
        <xdr:cNvCxnSpPr/>
      </xdr:nvCxnSpPr>
      <xdr:spPr>
        <a:xfrm>
          <a:off x="1447800" y="14037638"/>
          <a:ext cx="889000" cy="2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59176</xdr:rowOff>
    </xdr:from>
    <xdr:ext cx="762000" cy="259045"/>
    <xdr:sp macro="" textlink="">
      <xdr:nvSpPr>
        <xdr:cNvPr id="196" name="テキスト ボックス 195"/>
        <xdr:cNvSpPr txBox="1"/>
      </xdr:nvSpPr>
      <xdr:spPr>
        <a:xfrm>
          <a:off x="1955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75160</xdr:rowOff>
    </xdr:from>
    <xdr:to>
      <xdr:col>2</xdr:col>
      <xdr:colOff>127000</xdr:colOff>
      <xdr:row>82</xdr:row>
      <xdr:rowOff>5310</xdr:rowOff>
    </xdr:to>
    <xdr:sp macro="" textlink="">
      <xdr:nvSpPr>
        <xdr:cNvPr id="197" name="フローチャート : 判断 196"/>
        <xdr:cNvSpPr/>
      </xdr:nvSpPr>
      <xdr:spPr>
        <a:xfrm>
          <a:off x="1397000" y="139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15487</xdr:rowOff>
    </xdr:from>
    <xdr:ext cx="762000" cy="259045"/>
    <xdr:sp macro="" textlink="">
      <xdr:nvSpPr>
        <xdr:cNvPr id="198" name="テキスト ボックス 197"/>
        <xdr:cNvSpPr txBox="1"/>
      </xdr:nvSpPr>
      <xdr:spPr>
        <a:xfrm>
          <a:off x="1066800" y="1373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274,159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158812</xdr:rowOff>
    </xdr:from>
    <xdr:to>
      <xdr:col>7</xdr:col>
      <xdr:colOff>203200</xdr:colOff>
      <xdr:row>82</xdr:row>
      <xdr:rowOff>88962</xdr:rowOff>
    </xdr:to>
    <xdr:sp macro="" textlink="">
      <xdr:nvSpPr>
        <xdr:cNvPr id="204" name="円/楕円 203"/>
        <xdr:cNvSpPr/>
      </xdr:nvSpPr>
      <xdr:spPr>
        <a:xfrm>
          <a:off x="4902200" y="14046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130889</xdr:rowOff>
    </xdr:from>
    <xdr:ext cx="762000" cy="259045"/>
    <xdr:sp macro="" textlink="">
      <xdr:nvSpPr>
        <xdr:cNvPr id="205" name="人件費・物件費等の状況該当値テキスト"/>
        <xdr:cNvSpPr txBox="1"/>
      </xdr:nvSpPr>
      <xdr:spPr>
        <a:xfrm>
          <a:off x="5041900" y="1401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447,498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151020</xdr:rowOff>
    </xdr:from>
    <xdr:to>
      <xdr:col>6</xdr:col>
      <xdr:colOff>50800</xdr:colOff>
      <xdr:row>82</xdr:row>
      <xdr:rowOff>81170</xdr:rowOff>
    </xdr:to>
    <xdr:sp macro="" textlink="">
      <xdr:nvSpPr>
        <xdr:cNvPr id="206" name="円/楕円 205"/>
        <xdr:cNvSpPr/>
      </xdr:nvSpPr>
      <xdr:spPr>
        <a:xfrm>
          <a:off x="4064000" y="1403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65947</xdr:rowOff>
    </xdr:from>
    <xdr:ext cx="736600" cy="259045"/>
    <xdr:sp macro="" textlink="">
      <xdr:nvSpPr>
        <xdr:cNvPr id="207" name="テキスト ボックス 206"/>
        <xdr:cNvSpPr txBox="1"/>
      </xdr:nvSpPr>
      <xdr:spPr>
        <a:xfrm>
          <a:off x="3733800" y="14124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431,351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136683</xdr:rowOff>
    </xdr:from>
    <xdr:to>
      <xdr:col>4</xdr:col>
      <xdr:colOff>533400</xdr:colOff>
      <xdr:row>82</xdr:row>
      <xdr:rowOff>66833</xdr:rowOff>
    </xdr:to>
    <xdr:sp macro="" textlink="">
      <xdr:nvSpPr>
        <xdr:cNvPr id="208" name="円/楕円 207"/>
        <xdr:cNvSpPr/>
      </xdr:nvSpPr>
      <xdr:spPr>
        <a:xfrm>
          <a:off x="3175000" y="1402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51610</xdr:rowOff>
    </xdr:from>
    <xdr:ext cx="762000" cy="259045"/>
    <xdr:sp macro="" textlink="">
      <xdr:nvSpPr>
        <xdr:cNvPr id="209" name="テキスト ボックス 208"/>
        <xdr:cNvSpPr txBox="1"/>
      </xdr:nvSpPr>
      <xdr:spPr>
        <a:xfrm>
          <a:off x="2844800" y="14110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401,643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122952</xdr:rowOff>
    </xdr:from>
    <xdr:to>
      <xdr:col>3</xdr:col>
      <xdr:colOff>330200</xdr:colOff>
      <xdr:row>82</xdr:row>
      <xdr:rowOff>53102</xdr:rowOff>
    </xdr:to>
    <xdr:sp macro="" textlink="">
      <xdr:nvSpPr>
        <xdr:cNvPr id="210" name="円/楕円 209"/>
        <xdr:cNvSpPr/>
      </xdr:nvSpPr>
      <xdr:spPr>
        <a:xfrm>
          <a:off x="2286000" y="1401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37879</xdr:rowOff>
    </xdr:from>
    <xdr:ext cx="762000" cy="259045"/>
    <xdr:sp macro="" textlink="">
      <xdr:nvSpPr>
        <xdr:cNvPr id="211" name="テキスト ボックス 210"/>
        <xdr:cNvSpPr txBox="1"/>
      </xdr:nvSpPr>
      <xdr:spPr>
        <a:xfrm>
          <a:off x="1955800" y="14096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373,193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99388</xdr:rowOff>
    </xdr:from>
    <xdr:to>
      <xdr:col>2</xdr:col>
      <xdr:colOff>127000</xdr:colOff>
      <xdr:row>82</xdr:row>
      <xdr:rowOff>29538</xdr:rowOff>
    </xdr:to>
    <xdr:sp macro="" textlink="">
      <xdr:nvSpPr>
        <xdr:cNvPr id="212" name="円/楕円 211"/>
        <xdr:cNvSpPr/>
      </xdr:nvSpPr>
      <xdr:spPr>
        <a:xfrm>
          <a:off x="1397000" y="1398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14315</xdr:rowOff>
    </xdr:from>
    <xdr:ext cx="762000" cy="259045"/>
    <xdr:sp macro="" textlink="">
      <xdr:nvSpPr>
        <xdr:cNvPr id="213" name="テキスト ボックス 212"/>
        <xdr:cNvSpPr txBox="1"/>
      </xdr:nvSpPr>
      <xdr:spPr>
        <a:xfrm>
          <a:off x="1066800" y="140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324,364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年度からの行財政改革推進計画に基づき職員の給与手当等カットを実施した。類似団体と比較しても、大幅な変動はないため、今後も継続して、給与の適正化に努める。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29" name="直線コネクタ 22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0" name="テキスト ボックス 22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1" name="直線コネクタ 23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2" name="テキスト ボックス 23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3" name="直線コネクタ 23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4" name="テキスト ボックス 23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5" name="直線コネクタ 23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6" name="テキスト ボックス 23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7" name="直線コネクタ 23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8" name="テキスト ボックス 23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87</xdr:row>
      <xdr:rowOff>36322</xdr:rowOff>
    </xdr:to>
    <xdr:cxnSp macro="">
      <xdr:nvCxnSpPr>
        <xdr:cNvPr id="240" name="直線コネクタ 239"/>
        <xdr:cNvCxnSpPr/>
      </xdr:nvCxnSpPr>
      <xdr:spPr>
        <a:xfrm flipV="1">
          <a:off x="17018000" y="13987272"/>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8399</xdr:rowOff>
    </xdr:from>
    <xdr:ext cx="762000" cy="259045"/>
    <xdr:sp macro="" textlink="">
      <xdr:nvSpPr>
        <xdr:cNvPr id="241" name="給与水準   （国との比較）最小値テキスト"/>
        <xdr:cNvSpPr txBox="1"/>
      </xdr:nvSpPr>
      <xdr:spPr>
        <a:xfrm>
          <a:off x="17106900" y="149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87</xdr:row>
      <xdr:rowOff>36322</xdr:rowOff>
    </xdr:from>
    <xdr:to>
      <xdr:col>24</xdr:col>
      <xdr:colOff>647700</xdr:colOff>
      <xdr:row>87</xdr:row>
      <xdr:rowOff>36322</xdr:rowOff>
    </xdr:to>
    <xdr:cxnSp macro="">
      <xdr:nvCxnSpPr>
        <xdr:cNvPr id="242" name="直線コネクタ 241"/>
        <xdr:cNvCxnSpPr/>
      </xdr:nvCxnSpPr>
      <xdr:spPr>
        <a:xfrm>
          <a:off x="16929100" y="1495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43" name="給与水準   （国との比較）最大値テキスト"/>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44" name="直線コネクタ 243"/>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5080</xdr:rowOff>
    </xdr:to>
    <xdr:cxnSp macro="">
      <xdr:nvCxnSpPr>
        <xdr:cNvPr id="245" name="直線コネクタ 244"/>
        <xdr:cNvCxnSpPr/>
      </xdr:nvCxnSpPr>
      <xdr:spPr>
        <a:xfrm>
          <a:off x="16179800" y="1472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96538</xdr:rowOff>
    </xdr:from>
    <xdr:ext cx="762000" cy="259045"/>
    <xdr:sp macro="" textlink="">
      <xdr:nvSpPr>
        <xdr:cNvPr id="246" name="給与水準   （国との比較）平均値テキスト"/>
        <xdr:cNvSpPr txBox="1"/>
      </xdr:nvSpPr>
      <xdr:spPr>
        <a:xfrm>
          <a:off x="17106900" y="14326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47" name="フローチャート : 判断 246"/>
        <xdr:cNvSpPr/>
      </xdr:nvSpPr>
      <xdr:spPr>
        <a:xfrm>
          <a:off x="169672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152400</xdr:rowOff>
    </xdr:from>
    <xdr:to>
      <xdr:col>23</xdr:col>
      <xdr:colOff>406400</xdr:colOff>
      <xdr:row>87</xdr:row>
      <xdr:rowOff>156972</xdr:rowOff>
    </xdr:to>
    <xdr:cxnSp macro="">
      <xdr:nvCxnSpPr>
        <xdr:cNvPr id="248" name="直線コネクタ 247"/>
        <xdr:cNvCxnSpPr/>
      </xdr:nvCxnSpPr>
      <xdr:spPr>
        <a:xfrm flipV="1">
          <a:off x="15290800" y="14725650"/>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49" name="フローチャート : 判断 248"/>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0" name="テキスト ボックス 249"/>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21844</xdr:rowOff>
    </xdr:from>
    <xdr:to>
      <xdr:col>22</xdr:col>
      <xdr:colOff>203200</xdr:colOff>
      <xdr:row>87</xdr:row>
      <xdr:rowOff>156972</xdr:rowOff>
    </xdr:to>
    <xdr:cxnSp macro="">
      <xdr:nvCxnSpPr>
        <xdr:cNvPr id="251" name="直線コネクタ 250"/>
        <xdr:cNvCxnSpPr/>
      </xdr:nvCxnSpPr>
      <xdr:spPr>
        <a:xfrm>
          <a:off x="14401800" y="1493799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94235</xdr:rowOff>
    </xdr:from>
    <xdr:to>
      <xdr:col>22</xdr:col>
      <xdr:colOff>254000</xdr:colOff>
      <xdr:row>87</xdr:row>
      <xdr:rowOff>24385</xdr:rowOff>
    </xdr:to>
    <xdr:sp macro="" textlink="">
      <xdr:nvSpPr>
        <xdr:cNvPr id="252" name="フローチャート : 判断 251"/>
        <xdr:cNvSpPr/>
      </xdr:nvSpPr>
      <xdr:spPr>
        <a:xfrm>
          <a:off x="15240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34562</xdr:rowOff>
    </xdr:from>
    <xdr:ext cx="762000" cy="259045"/>
    <xdr:sp macro="" textlink="">
      <xdr:nvSpPr>
        <xdr:cNvPr id="253" name="テキスト ボックス 252"/>
        <xdr:cNvSpPr txBox="1"/>
      </xdr:nvSpPr>
      <xdr:spPr>
        <a:xfrm>
          <a:off x="14909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36576</xdr:rowOff>
    </xdr:from>
    <xdr:to>
      <xdr:col>21</xdr:col>
      <xdr:colOff>0</xdr:colOff>
      <xdr:row>87</xdr:row>
      <xdr:rowOff>21844</xdr:rowOff>
    </xdr:to>
    <xdr:cxnSp macro="">
      <xdr:nvCxnSpPr>
        <xdr:cNvPr id="254" name="直線コネクタ 253"/>
        <xdr:cNvCxnSpPr/>
      </xdr:nvCxnSpPr>
      <xdr:spPr>
        <a:xfrm>
          <a:off x="13512800" y="14609826"/>
          <a:ext cx="889000" cy="32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84582</xdr:rowOff>
    </xdr:from>
    <xdr:to>
      <xdr:col>21</xdr:col>
      <xdr:colOff>50800</xdr:colOff>
      <xdr:row>87</xdr:row>
      <xdr:rowOff>14732</xdr:rowOff>
    </xdr:to>
    <xdr:sp macro="" textlink="">
      <xdr:nvSpPr>
        <xdr:cNvPr id="255" name="フローチャート : 判断 254"/>
        <xdr:cNvSpPr/>
      </xdr:nvSpPr>
      <xdr:spPr>
        <a:xfrm>
          <a:off x="14351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24909</xdr:rowOff>
    </xdr:from>
    <xdr:ext cx="762000" cy="259045"/>
    <xdr:sp macro="" textlink="">
      <xdr:nvSpPr>
        <xdr:cNvPr id="256" name="テキスト ボックス 255"/>
        <xdr:cNvSpPr txBox="1"/>
      </xdr:nvSpPr>
      <xdr:spPr>
        <a:xfrm>
          <a:off x="14020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41402</xdr:rowOff>
    </xdr:from>
    <xdr:to>
      <xdr:col>19</xdr:col>
      <xdr:colOff>533400</xdr:colOff>
      <xdr:row>84</xdr:row>
      <xdr:rowOff>143002</xdr:rowOff>
    </xdr:to>
    <xdr:sp macro="" textlink="">
      <xdr:nvSpPr>
        <xdr:cNvPr id="257" name="フローチャート : 判断 256"/>
        <xdr:cNvSpPr/>
      </xdr:nvSpPr>
      <xdr:spPr>
        <a:xfrm>
          <a:off x="13462000" y="1444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153179</xdr:rowOff>
    </xdr:from>
    <xdr:ext cx="762000" cy="259045"/>
    <xdr:sp macro="" textlink="">
      <xdr:nvSpPr>
        <xdr:cNvPr id="258" name="テキスト ボックス 257"/>
        <xdr:cNvSpPr txBox="1"/>
      </xdr:nvSpPr>
      <xdr:spPr>
        <a:xfrm>
          <a:off x="13131800" y="142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9" name="テキスト ボックス 25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0" name="テキスト ボックス 25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1" name="テキスト ボックス 26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2" name="テキスト ボックス 26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3" name="テキスト ボックス 26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125730</xdr:rowOff>
    </xdr:from>
    <xdr:to>
      <xdr:col>24</xdr:col>
      <xdr:colOff>609600</xdr:colOff>
      <xdr:row>86</xdr:row>
      <xdr:rowOff>55880</xdr:rowOff>
    </xdr:to>
    <xdr:sp macro="" textlink="">
      <xdr:nvSpPr>
        <xdr:cNvPr id="264" name="円/楕円 263"/>
        <xdr:cNvSpPr/>
      </xdr:nvSpPr>
      <xdr:spPr>
        <a:xfrm>
          <a:off x="169672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97807</xdr:rowOff>
    </xdr:from>
    <xdr:ext cx="762000" cy="259045"/>
    <xdr:sp macro="" textlink="">
      <xdr:nvSpPr>
        <xdr:cNvPr id="265" name="給与水準   （国との比較）該当値テキスト"/>
        <xdr:cNvSpPr txBox="1"/>
      </xdr:nvSpPr>
      <xdr:spPr>
        <a:xfrm>
          <a:off x="17106900" y="1467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101600</xdr:rowOff>
    </xdr:from>
    <xdr:to>
      <xdr:col>23</xdr:col>
      <xdr:colOff>457200</xdr:colOff>
      <xdr:row>86</xdr:row>
      <xdr:rowOff>31750</xdr:rowOff>
    </xdr:to>
    <xdr:sp macro="" textlink="">
      <xdr:nvSpPr>
        <xdr:cNvPr id="266" name="円/楕円 265"/>
        <xdr:cNvSpPr/>
      </xdr:nvSpPr>
      <xdr:spPr>
        <a:xfrm>
          <a:off x="16129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16527</xdr:rowOff>
    </xdr:from>
    <xdr:ext cx="736600" cy="259045"/>
    <xdr:sp macro="" textlink="">
      <xdr:nvSpPr>
        <xdr:cNvPr id="267" name="テキスト ボックス 266"/>
        <xdr:cNvSpPr txBox="1"/>
      </xdr:nvSpPr>
      <xdr:spPr>
        <a:xfrm>
          <a:off x="15798800" y="1476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106172</xdr:rowOff>
    </xdr:from>
    <xdr:to>
      <xdr:col>22</xdr:col>
      <xdr:colOff>254000</xdr:colOff>
      <xdr:row>88</xdr:row>
      <xdr:rowOff>36322</xdr:rowOff>
    </xdr:to>
    <xdr:sp macro="" textlink="">
      <xdr:nvSpPr>
        <xdr:cNvPr id="268" name="円/楕円 267"/>
        <xdr:cNvSpPr/>
      </xdr:nvSpPr>
      <xdr:spPr>
        <a:xfrm>
          <a:off x="15240000" y="1502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21099</xdr:rowOff>
    </xdr:from>
    <xdr:ext cx="762000" cy="259045"/>
    <xdr:sp macro="" textlink="">
      <xdr:nvSpPr>
        <xdr:cNvPr id="269" name="テキスト ボックス 268"/>
        <xdr:cNvSpPr txBox="1"/>
      </xdr:nvSpPr>
      <xdr:spPr>
        <a:xfrm>
          <a:off x="14909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142494</xdr:rowOff>
    </xdr:from>
    <xdr:to>
      <xdr:col>21</xdr:col>
      <xdr:colOff>50800</xdr:colOff>
      <xdr:row>87</xdr:row>
      <xdr:rowOff>72644</xdr:rowOff>
    </xdr:to>
    <xdr:sp macro="" textlink="">
      <xdr:nvSpPr>
        <xdr:cNvPr id="270" name="円/楕円 269"/>
        <xdr:cNvSpPr/>
      </xdr:nvSpPr>
      <xdr:spPr>
        <a:xfrm>
          <a:off x="14351000" y="1488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57421</xdr:rowOff>
    </xdr:from>
    <xdr:ext cx="762000" cy="259045"/>
    <xdr:sp macro="" textlink="">
      <xdr:nvSpPr>
        <xdr:cNvPr id="271" name="テキスト ボックス 270"/>
        <xdr:cNvSpPr txBox="1"/>
      </xdr:nvSpPr>
      <xdr:spPr>
        <a:xfrm>
          <a:off x="14020800" y="1497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157226</xdr:rowOff>
    </xdr:from>
    <xdr:to>
      <xdr:col>19</xdr:col>
      <xdr:colOff>533400</xdr:colOff>
      <xdr:row>85</xdr:row>
      <xdr:rowOff>87376</xdr:rowOff>
    </xdr:to>
    <xdr:sp macro="" textlink="">
      <xdr:nvSpPr>
        <xdr:cNvPr id="272" name="円/楕円 271"/>
        <xdr:cNvSpPr/>
      </xdr:nvSpPr>
      <xdr:spPr>
        <a:xfrm>
          <a:off x="13462000" y="1455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72153</xdr:rowOff>
    </xdr:from>
    <xdr:ext cx="762000" cy="259045"/>
    <xdr:sp macro="" textlink="">
      <xdr:nvSpPr>
        <xdr:cNvPr id="273" name="テキスト ボックス 272"/>
        <xdr:cNvSpPr txBox="1"/>
      </xdr:nvSpPr>
      <xdr:spPr>
        <a:xfrm>
          <a:off x="131318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4" name="正方形/長方形 27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5" name="テキスト ボックス 27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6" name="テキスト ボックス 27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7" name="正方形/長方形 27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8" name="正方形/長方形 27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9" name="正方形/長方形 27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0" name="正方形/長方形 27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1" name="正方形/長方形 28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2" name="正方形/長方形 28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年から実施してきた退職不補充や事務事業の民間委託等により、大幅に職員数は減少し、現在では類似団体平均を上回っている。今後も引き続き、自治体規模に見合った適正な人員配置に努める。</a:t>
          </a:r>
        </a:p>
      </xdr:txBody>
    </xdr:sp>
    <xdr:clientData/>
  </xdr:twoCellAnchor>
  <xdr:oneCellAnchor>
    <xdr:from>
      <xdr:col>18</xdr:col>
      <xdr:colOff>444500</xdr:colOff>
      <xdr:row>54</xdr:row>
      <xdr:rowOff>139700</xdr:rowOff>
    </xdr:from>
    <xdr:ext cx="349839" cy="225703"/>
    <xdr:sp macro="" textlink="">
      <xdr:nvSpPr>
        <xdr:cNvPr id="287" name="テキスト ボックス 28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0" name="直線コネクタ 28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1" name="テキスト ボックス 29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2" name="直線コネクタ 29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3" name="テキスト ボックス 29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4" name="直線コネクタ 29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5" name="テキスト ボックス 29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6" name="直線コネクタ 29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7" name="テキスト ボックス 29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8" name="直線コネクタ 29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9" name="テキスト ボックス 29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0" name="直線コネクタ 29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2" name="直線コネクタ 301"/>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3" name="定員管理の状況最小値テキスト"/>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4" name="直線コネクタ 303"/>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5" name="定員管理の状況最大値テキスト"/>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6" name="直線コネクタ 305"/>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162130</xdr:rowOff>
    </xdr:from>
    <xdr:to>
      <xdr:col>24</xdr:col>
      <xdr:colOff>558800</xdr:colOff>
      <xdr:row>59</xdr:row>
      <xdr:rowOff>169771</xdr:rowOff>
    </xdr:to>
    <xdr:cxnSp macro="">
      <xdr:nvCxnSpPr>
        <xdr:cNvPr id="307" name="直線コネクタ 306"/>
        <xdr:cNvCxnSpPr/>
      </xdr:nvCxnSpPr>
      <xdr:spPr>
        <a:xfrm>
          <a:off x="16179800" y="10277680"/>
          <a:ext cx="838200" cy="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92254</xdr:rowOff>
    </xdr:from>
    <xdr:ext cx="762000" cy="259045"/>
    <xdr:sp macro="" textlink="">
      <xdr:nvSpPr>
        <xdr:cNvPr id="308" name="定員管理の状況平均値テキスト"/>
        <xdr:cNvSpPr txBox="1"/>
      </xdr:nvSpPr>
      <xdr:spPr>
        <a:xfrm>
          <a:off x="17106900" y="10207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9" name="フローチャート : 判断 308"/>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151941</xdr:rowOff>
    </xdr:from>
    <xdr:to>
      <xdr:col>23</xdr:col>
      <xdr:colOff>406400</xdr:colOff>
      <xdr:row>59</xdr:row>
      <xdr:rowOff>162130</xdr:rowOff>
    </xdr:to>
    <xdr:cxnSp macro="">
      <xdr:nvCxnSpPr>
        <xdr:cNvPr id="310" name="直線コネクタ 309"/>
        <xdr:cNvCxnSpPr/>
      </xdr:nvCxnSpPr>
      <xdr:spPr>
        <a:xfrm>
          <a:off x="15290800" y="10267491"/>
          <a:ext cx="889000" cy="10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11" name="フローチャート : 判断 310"/>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26391</xdr:rowOff>
    </xdr:from>
    <xdr:ext cx="736600" cy="259045"/>
    <xdr:sp macro="" textlink="">
      <xdr:nvSpPr>
        <xdr:cNvPr id="312" name="テキスト ボックス 311"/>
        <xdr:cNvSpPr txBox="1"/>
      </xdr:nvSpPr>
      <xdr:spPr>
        <a:xfrm>
          <a:off x="15798800" y="10313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139743</xdr:rowOff>
    </xdr:from>
    <xdr:to>
      <xdr:col>22</xdr:col>
      <xdr:colOff>203200</xdr:colOff>
      <xdr:row>59</xdr:row>
      <xdr:rowOff>151941</xdr:rowOff>
    </xdr:to>
    <xdr:cxnSp macro="">
      <xdr:nvCxnSpPr>
        <xdr:cNvPr id="313" name="直線コネクタ 312"/>
        <xdr:cNvCxnSpPr/>
      </xdr:nvCxnSpPr>
      <xdr:spPr>
        <a:xfrm>
          <a:off x="14401800" y="10255293"/>
          <a:ext cx="889000" cy="12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4" name="フローチャート : 判断 313"/>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29608</xdr:rowOff>
    </xdr:from>
    <xdr:ext cx="762000" cy="259045"/>
    <xdr:sp macro="" textlink="">
      <xdr:nvSpPr>
        <xdr:cNvPr id="315" name="テキスト ボックス 314"/>
        <xdr:cNvSpPr txBox="1"/>
      </xdr:nvSpPr>
      <xdr:spPr>
        <a:xfrm>
          <a:off x="149098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122717</xdr:rowOff>
    </xdr:from>
    <xdr:to>
      <xdr:col>21</xdr:col>
      <xdr:colOff>0</xdr:colOff>
      <xdr:row>59</xdr:row>
      <xdr:rowOff>139743</xdr:rowOff>
    </xdr:to>
    <xdr:cxnSp macro="">
      <xdr:nvCxnSpPr>
        <xdr:cNvPr id="316" name="直線コネクタ 315"/>
        <xdr:cNvCxnSpPr/>
      </xdr:nvCxnSpPr>
      <xdr:spPr>
        <a:xfrm>
          <a:off x="13512800" y="10238267"/>
          <a:ext cx="889000" cy="1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7" name="フローチャート : 判断 316"/>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26391</xdr:rowOff>
    </xdr:from>
    <xdr:ext cx="762000" cy="259045"/>
    <xdr:sp macro="" textlink="">
      <xdr:nvSpPr>
        <xdr:cNvPr id="318" name="テキスト ボックス 317"/>
        <xdr:cNvSpPr txBox="1"/>
      </xdr:nvSpPr>
      <xdr:spPr>
        <a:xfrm>
          <a:off x="14020800" y="1031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42157</xdr:rowOff>
    </xdr:from>
    <xdr:to>
      <xdr:col>19</xdr:col>
      <xdr:colOff>533400</xdr:colOff>
      <xdr:row>59</xdr:row>
      <xdr:rowOff>143757</xdr:rowOff>
    </xdr:to>
    <xdr:sp macro="" textlink="">
      <xdr:nvSpPr>
        <xdr:cNvPr id="319" name="フローチャート : 判断 318"/>
        <xdr:cNvSpPr/>
      </xdr:nvSpPr>
      <xdr:spPr>
        <a:xfrm>
          <a:off x="13462000" y="10157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153934</xdr:rowOff>
    </xdr:from>
    <xdr:ext cx="762000" cy="259045"/>
    <xdr:sp macro="" textlink="">
      <xdr:nvSpPr>
        <xdr:cNvPr id="320" name="テキスト ボックス 319"/>
        <xdr:cNvSpPr txBox="1"/>
      </xdr:nvSpPr>
      <xdr:spPr>
        <a:xfrm>
          <a:off x="13131800" y="9926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1" name="テキスト ボックス 32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2" name="テキスト ボックス 32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3" name="テキスト ボックス 32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4" name="テキスト ボックス 32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5" name="テキスト ボックス 32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118971</xdr:rowOff>
    </xdr:from>
    <xdr:to>
      <xdr:col>24</xdr:col>
      <xdr:colOff>609600</xdr:colOff>
      <xdr:row>60</xdr:row>
      <xdr:rowOff>49121</xdr:rowOff>
    </xdr:to>
    <xdr:sp macro="" textlink="">
      <xdr:nvSpPr>
        <xdr:cNvPr id="326" name="円/楕円 325"/>
        <xdr:cNvSpPr/>
      </xdr:nvSpPr>
      <xdr:spPr>
        <a:xfrm>
          <a:off x="16967200" y="10234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135498</xdr:rowOff>
    </xdr:from>
    <xdr:ext cx="762000" cy="259045"/>
    <xdr:sp macro="" textlink="">
      <xdr:nvSpPr>
        <xdr:cNvPr id="327" name="定員管理の状況該当値テキスト"/>
        <xdr:cNvSpPr txBox="1"/>
      </xdr:nvSpPr>
      <xdr:spPr>
        <a:xfrm>
          <a:off x="17106900" y="10079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21.98</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111330</xdr:rowOff>
    </xdr:from>
    <xdr:to>
      <xdr:col>23</xdr:col>
      <xdr:colOff>457200</xdr:colOff>
      <xdr:row>60</xdr:row>
      <xdr:rowOff>41480</xdr:rowOff>
    </xdr:to>
    <xdr:sp macro="" textlink="">
      <xdr:nvSpPr>
        <xdr:cNvPr id="328" name="円/楕円 327"/>
        <xdr:cNvSpPr/>
      </xdr:nvSpPr>
      <xdr:spPr>
        <a:xfrm>
          <a:off x="16129000" y="102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51657</xdr:rowOff>
    </xdr:from>
    <xdr:ext cx="736600" cy="259045"/>
    <xdr:sp macro="" textlink="">
      <xdr:nvSpPr>
        <xdr:cNvPr id="329" name="テキスト ボックス 328"/>
        <xdr:cNvSpPr txBox="1"/>
      </xdr:nvSpPr>
      <xdr:spPr>
        <a:xfrm>
          <a:off x="15798800" y="999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101141</xdr:rowOff>
    </xdr:from>
    <xdr:to>
      <xdr:col>22</xdr:col>
      <xdr:colOff>254000</xdr:colOff>
      <xdr:row>60</xdr:row>
      <xdr:rowOff>31291</xdr:rowOff>
    </xdr:to>
    <xdr:sp macro="" textlink="">
      <xdr:nvSpPr>
        <xdr:cNvPr id="330" name="円/楕円 329"/>
        <xdr:cNvSpPr/>
      </xdr:nvSpPr>
      <xdr:spPr>
        <a:xfrm>
          <a:off x="15240000" y="10216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41468</xdr:rowOff>
    </xdr:from>
    <xdr:ext cx="762000" cy="259045"/>
    <xdr:sp macro="" textlink="">
      <xdr:nvSpPr>
        <xdr:cNvPr id="331" name="テキスト ボックス 330"/>
        <xdr:cNvSpPr txBox="1"/>
      </xdr:nvSpPr>
      <xdr:spPr>
        <a:xfrm>
          <a:off x="14909800" y="9985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88943</xdr:rowOff>
    </xdr:from>
    <xdr:to>
      <xdr:col>21</xdr:col>
      <xdr:colOff>50800</xdr:colOff>
      <xdr:row>60</xdr:row>
      <xdr:rowOff>19093</xdr:rowOff>
    </xdr:to>
    <xdr:sp macro="" textlink="">
      <xdr:nvSpPr>
        <xdr:cNvPr id="332" name="円/楕円 331"/>
        <xdr:cNvSpPr/>
      </xdr:nvSpPr>
      <xdr:spPr>
        <a:xfrm>
          <a:off x="14351000" y="10204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29270</xdr:rowOff>
    </xdr:from>
    <xdr:ext cx="762000" cy="259045"/>
    <xdr:sp macro="" textlink="">
      <xdr:nvSpPr>
        <xdr:cNvPr id="333" name="テキスト ボックス 332"/>
        <xdr:cNvSpPr txBox="1"/>
      </xdr:nvSpPr>
      <xdr:spPr>
        <a:xfrm>
          <a:off x="14020800" y="9973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71917</xdr:rowOff>
    </xdr:from>
    <xdr:to>
      <xdr:col>19</xdr:col>
      <xdr:colOff>533400</xdr:colOff>
      <xdr:row>60</xdr:row>
      <xdr:rowOff>2067</xdr:rowOff>
    </xdr:to>
    <xdr:sp macro="" textlink="">
      <xdr:nvSpPr>
        <xdr:cNvPr id="334" name="円/楕円 333"/>
        <xdr:cNvSpPr/>
      </xdr:nvSpPr>
      <xdr:spPr>
        <a:xfrm>
          <a:off x="13462000" y="1018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158294</xdr:rowOff>
    </xdr:from>
    <xdr:ext cx="762000" cy="259045"/>
    <xdr:sp macro="" textlink="">
      <xdr:nvSpPr>
        <xdr:cNvPr id="335" name="テキスト ボックス 334"/>
        <xdr:cNvSpPr txBox="1"/>
      </xdr:nvSpPr>
      <xdr:spPr>
        <a:xfrm>
          <a:off x="13131800" y="1027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7" name="テキスト ボックス 33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8" name="テキスト ボックス 33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普通建設事業費に係る起債の償還等に伴い上昇し類似団体を上回っていたが、平成</a:t>
          </a:r>
          <a:r>
            <a:rPr kumimoji="1" lang="en-US" altLang="ja-JP" sz="1300">
              <a:latin typeface="ＭＳ Ｐゴシック"/>
            </a:rPr>
            <a:t>19</a:t>
          </a:r>
          <a:r>
            <a:rPr kumimoji="1" lang="ja-JP" altLang="en-US" sz="1300">
              <a:latin typeface="ＭＳ Ｐゴシック"/>
            </a:rPr>
            <a:t>年度に策定した公債費負担適正化計画にのっとり、投資的事業を大幅に抑制してきたことから、元利償還金の増加は抑えられ、その後比率が改善し、類似団体並みとなった。今後は、大型投資的事業の取捨選択により、年間の起債の新規発行額を抑制し健全化に努める。 </a:t>
          </a:r>
        </a:p>
      </xdr:txBody>
    </xdr:sp>
    <xdr:clientData/>
  </xdr:twoCellAnchor>
  <xdr:oneCellAnchor>
    <xdr:from>
      <xdr:col>18</xdr:col>
      <xdr:colOff>444500</xdr:colOff>
      <xdr:row>32</xdr:row>
      <xdr:rowOff>101600</xdr:rowOff>
    </xdr:from>
    <xdr:ext cx="298543" cy="225703"/>
    <xdr:sp macro="" textlink="">
      <xdr:nvSpPr>
        <xdr:cNvPr id="349" name="テキスト ボックス 34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2" name="直線コネクタ 35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3" name="テキスト ボックス 35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4" name="直線コネクタ 35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5" name="テキスト ボックス 35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6" name="直線コネクタ 35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7" name="テキスト ボックス 35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8" name="直線コネクタ 35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60" name="直線コネクタ 359"/>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1"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2" name="直線コネクタ 361"/>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3"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4" name="直線コネクタ 363"/>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63182</xdr:rowOff>
    </xdr:from>
    <xdr:to>
      <xdr:col>24</xdr:col>
      <xdr:colOff>558800</xdr:colOff>
      <xdr:row>40</xdr:row>
      <xdr:rowOff>318</xdr:rowOff>
    </xdr:to>
    <xdr:cxnSp macro="">
      <xdr:nvCxnSpPr>
        <xdr:cNvPr id="365" name="直線コネクタ 364"/>
        <xdr:cNvCxnSpPr/>
      </xdr:nvCxnSpPr>
      <xdr:spPr>
        <a:xfrm flipV="1">
          <a:off x="16179800" y="6749732"/>
          <a:ext cx="8382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80980</xdr:rowOff>
    </xdr:from>
    <xdr:ext cx="762000" cy="259045"/>
    <xdr:sp macro="" textlink="">
      <xdr:nvSpPr>
        <xdr:cNvPr id="366" name="公債費負担の状況平均値テキスト"/>
        <xdr:cNvSpPr txBox="1"/>
      </xdr:nvSpPr>
      <xdr:spPr>
        <a:xfrm>
          <a:off x="17106900" y="6767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7" name="フローチャート : 判断 366"/>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318</xdr:rowOff>
    </xdr:from>
    <xdr:to>
      <xdr:col>23</xdr:col>
      <xdr:colOff>406400</xdr:colOff>
      <xdr:row>40</xdr:row>
      <xdr:rowOff>102870</xdr:rowOff>
    </xdr:to>
    <xdr:cxnSp macro="">
      <xdr:nvCxnSpPr>
        <xdr:cNvPr id="368" name="直線コネクタ 367"/>
        <xdr:cNvCxnSpPr/>
      </xdr:nvCxnSpPr>
      <xdr:spPr>
        <a:xfrm flipV="1">
          <a:off x="15290800" y="6858318"/>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9" name="フローチャート : 判断 368"/>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78122</xdr:rowOff>
    </xdr:from>
    <xdr:ext cx="736600" cy="259045"/>
    <xdr:sp macro="" textlink="">
      <xdr:nvSpPr>
        <xdr:cNvPr id="370" name="テキスト ボックス 369"/>
        <xdr:cNvSpPr txBox="1"/>
      </xdr:nvSpPr>
      <xdr:spPr>
        <a:xfrm>
          <a:off x="15798800" y="6936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102870</xdr:rowOff>
    </xdr:from>
    <xdr:to>
      <xdr:col>22</xdr:col>
      <xdr:colOff>203200</xdr:colOff>
      <xdr:row>41</xdr:row>
      <xdr:rowOff>27940</xdr:rowOff>
    </xdr:to>
    <xdr:cxnSp macro="">
      <xdr:nvCxnSpPr>
        <xdr:cNvPr id="371" name="直線コネクタ 370"/>
        <xdr:cNvCxnSpPr/>
      </xdr:nvCxnSpPr>
      <xdr:spPr>
        <a:xfrm flipV="1">
          <a:off x="14401800" y="696087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2" name="フローチャート : 判断 371"/>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144480</xdr:rowOff>
    </xdr:from>
    <xdr:ext cx="762000" cy="259045"/>
    <xdr:sp macro="" textlink="">
      <xdr:nvSpPr>
        <xdr:cNvPr id="373" name="テキスト ボックス 372"/>
        <xdr:cNvSpPr txBox="1"/>
      </xdr:nvSpPr>
      <xdr:spPr>
        <a:xfrm>
          <a:off x="14909800" y="700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27940</xdr:rowOff>
    </xdr:from>
    <xdr:to>
      <xdr:col>21</xdr:col>
      <xdr:colOff>0</xdr:colOff>
      <xdr:row>41</xdr:row>
      <xdr:rowOff>136525</xdr:rowOff>
    </xdr:to>
    <xdr:cxnSp macro="">
      <xdr:nvCxnSpPr>
        <xdr:cNvPr id="374" name="直線コネクタ 373"/>
        <xdr:cNvCxnSpPr/>
      </xdr:nvCxnSpPr>
      <xdr:spPr>
        <a:xfrm flipV="1">
          <a:off x="13512800" y="705739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5" name="フローチャート : 判断 374"/>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76" name="テキスト ボックス 375"/>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160655</xdr:rowOff>
    </xdr:from>
    <xdr:to>
      <xdr:col>19</xdr:col>
      <xdr:colOff>533400</xdr:colOff>
      <xdr:row>41</xdr:row>
      <xdr:rowOff>90805</xdr:rowOff>
    </xdr:to>
    <xdr:sp macro="" textlink="">
      <xdr:nvSpPr>
        <xdr:cNvPr id="377" name="フローチャート : 判断 376"/>
        <xdr:cNvSpPr/>
      </xdr:nvSpPr>
      <xdr:spPr>
        <a:xfrm>
          <a:off x="13462000" y="701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100982</xdr:rowOff>
    </xdr:from>
    <xdr:ext cx="762000" cy="259045"/>
    <xdr:sp macro="" textlink="">
      <xdr:nvSpPr>
        <xdr:cNvPr id="378" name="テキスト ボックス 377"/>
        <xdr:cNvSpPr txBox="1"/>
      </xdr:nvSpPr>
      <xdr:spPr>
        <a:xfrm>
          <a:off x="13131800" y="678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12382</xdr:rowOff>
    </xdr:from>
    <xdr:to>
      <xdr:col>24</xdr:col>
      <xdr:colOff>609600</xdr:colOff>
      <xdr:row>39</xdr:row>
      <xdr:rowOff>113982</xdr:rowOff>
    </xdr:to>
    <xdr:sp macro="" textlink="">
      <xdr:nvSpPr>
        <xdr:cNvPr id="384" name="円/楕円 383"/>
        <xdr:cNvSpPr/>
      </xdr:nvSpPr>
      <xdr:spPr>
        <a:xfrm>
          <a:off x="16967200" y="669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28909</xdr:rowOff>
    </xdr:from>
    <xdr:ext cx="762000" cy="259045"/>
    <xdr:sp macro="" textlink="">
      <xdr:nvSpPr>
        <xdr:cNvPr id="385" name="公債費負担の状況該当値テキスト"/>
        <xdr:cNvSpPr txBox="1"/>
      </xdr:nvSpPr>
      <xdr:spPr>
        <a:xfrm>
          <a:off x="17106900" y="6544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120968</xdr:rowOff>
    </xdr:from>
    <xdr:to>
      <xdr:col>23</xdr:col>
      <xdr:colOff>457200</xdr:colOff>
      <xdr:row>40</xdr:row>
      <xdr:rowOff>51118</xdr:rowOff>
    </xdr:to>
    <xdr:sp macro="" textlink="">
      <xdr:nvSpPr>
        <xdr:cNvPr id="386" name="円/楕円 385"/>
        <xdr:cNvSpPr/>
      </xdr:nvSpPr>
      <xdr:spPr>
        <a:xfrm>
          <a:off x="16129000" y="680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61295</xdr:rowOff>
    </xdr:from>
    <xdr:ext cx="736600" cy="259045"/>
    <xdr:sp macro="" textlink="">
      <xdr:nvSpPr>
        <xdr:cNvPr id="387" name="テキスト ボックス 386"/>
        <xdr:cNvSpPr txBox="1"/>
      </xdr:nvSpPr>
      <xdr:spPr>
        <a:xfrm>
          <a:off x="15798800" y="6576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52070</xdr:rowOff>
    </xdr:from>
    <xdr:to>
      <xdr:col>22</xdr:col>
      <xdr:colOff>254000</xdr:colOff>
      <xdr:row>40</xdr:row>
      <xdr:rowOff>153670</xdr:rowOff>
    </xdr:to>
    <xdr:sp macro="" textlink="">
      <xdr:nvSpPr>
        <xdr:cNvPr id="388" name="円/楕円 387"/>
        <xdr:cNvSpPr/>
      </xdr:nvSpPr>
      <xdr:spPr>
        <a:xfrm>
          <a:off x="15240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163847</xdr:rowOff>
    </xdr:from>
    <xdr:ext cx="762000" cy="259045"/>
    <xdr:sp macro="" textlink="">
      <xdr:nvSpPr>
        <xdr:cNvPr id="389" name="テキスト ボックス 388"/>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148590</xdr:rowOff>
    </xdr:from>
    <xdr:to>
      <xdr:col>21</xdr:col>
      <xdr:colOff>50800</xdr:colOff>
      <xdr:row>41</xdr:row>
      <xdr:rowOff>78740</xdr:rowOff>
    </xdr:to>
    <xdr:sp macro="" textlink="">
      <xdr:nvSpPr>
        <xdr:cNvPr id="390" name="円/楕円 389"/>
        <xdr:cNvSpPr/>
      </xdr:nvSpPr>
      <xdr:spPr>
        <a:xfrm>
          <a:off x="14351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91" name="テキスト ボックス 390"/>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85725</xdr:rowOff>
    </xdr:from>
    <xdr:to>
      <xdr:col>19</xdr:col>
      <xdr:colOff>533400</xdr:colOff>
      <xdr:row>42</xdr:row>
      <xdr:rowOff>15875</xdr:rowOff>
    </xdr:to>
    <xdr:sp macro="" textlink="">
      <xdr:nvSpPr>
        <xdr:cNvPr id="392" name="円/楕円 391"/>
        <xdr:cNvSpPr/>
      </xdr:nvSpPr>
      <xdr:spPr>
        <a:xfrm>
          <a:off x="13462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652</xdr:rowOff>
    </xdr:from>
    <xdr:ext cx="762000" cy="259045"/>
    <xdr:sp macro="" textlink="">
      <xdr:nvSpPr>
        <xdr:cNvPr id="393" name="テキスト ボックス 392"/>
        <xdr:cNvSpPr txBox="1"/>
      </xdr:nvSpPr>
      <xdr:spPr>
        <a:xfrm>
          <a:off x="13131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5" name="テキスト ボックス 39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6" name="テキスト ボックス 39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1" name="正方形/長方形 40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2" name="正方形/長方形 40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り、繰り上げ償還による地方債現在高の減や普通交付税の増額に伴う標準財政規模の増、財政調整基金積立による充当可能基金の増等により全体としての比率も改善された。今後も、公債費等義務的経費の削減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07" name="テキスト ボックス 40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0" name="直線コネクタ 40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1" name="テキスト ボックス 41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2" name="直線コネクタ 41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3" name="テキスト ボックス 41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4" name="直線コネクタ 41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5" name="テキスト ボックス 41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6" name="直線コネクタ 41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7" name="テキスト ボックス 41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8" name="直線コネクタ 41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9" name="テキスト ボックス 41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2" name="直線コネクタ 421"/>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3" name="将来負担の状況最小値テキスト"/>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4" name="直線コネクタ 423"/>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5"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6" name="直線コネクタ 42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27"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8" name="フローチャート : 判断 427"/>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29" name="フローチャート : 判断 42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0" name="テキスト ボックス 42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1" name="フローチャート : 判断 43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2" name="テキスト ボックス 43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3" name="フローチャート : 判断 432"/>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4" name="テキスト ボックス 433"/>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5" name="フローチャート : 判断 434"/>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6" name="テキスト ボックス 435"/>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7" name="テキスト ボックス 43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38" name="テキスト ボックス 43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39" name="テキスト ボックス 43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0" name="テキスト ボックス 43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1" name="テキスト ボックス 44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13</xdr:row>
      <xdr:rowOff>105495</xdr:rowOff>
    </xdr:from>
    <xdr:to>
      <xdr:col>19</xdr:col>
      <xdr:colOff>533400</xdr:colOff>
      <xdr:row>14</xdr:row>
      <xdr:rowOff>35645</xdr:rowOff>
    </xdr:to>
    <xdr:sp macro="" textlink="">
      <xdr:nvSpPr>
        <xdr:cNvPr id="442" name="円/楕円 441"/>
        <xdr:cNvSpPr/>
      </xdr:nvSpPr>
      <xdr:spPr>
        <a:xfrm>
          <a:off x="13462000" y="233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20422</xdr:rowOff>
    </xdr:from>
    <xdr:ext cx="762000" cy="259045"/>
    <xdr:sp macro="" textlink="">
      <xdr:nvSpPr>
        <xdr:cNvPr id="443" name="テキスト ボックス 442"/>
        <xdr:cNvSpPr txBox="1"/>
      </xdr:nvSpPr>
      <xdr:spPr>
        <a:xfrm>
          <a:off x="13131800" y="2420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1,820
1,813
90.81
2,404,415
2,269,022
123,812
1,259,636
1,889,039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やや高い状況となっており、県内平均と比較しても高い比率を示している。近年の推移をみると、退職不補充に取り組んできた数年前は類似団体等と同水準まで改善されていたが、近年の職員の増員等により増加傾向となっている。今後も継続して人件費の削減に努めるとともに、職員の適正な人員配置について見直しを実施す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37</xdr:row>
      <xdr:rowOff>1270</xdr:rowOff>
    </xdr:to>
    <xdr:cxnSp macro="">
      <xdr:nvCxnSpPr>
        <xdr:cNvPr id="64" name="直線コネクタ 63"/>
        <xdr:cNvCxnSpPr/>
      </xdr:nvCxnSpPr>
      <xdr:spPr>
        <a:xfrm flipV="1">
          <a:off x="3987800" y="63373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39387</xdr:rowOff>
    </xdr:from>
    <xdr:ext cx="762000" cy="259045"/>
    <xdr:sp macro="" textlink="">
      <xdr:nvSpPr>
        <xdr:cNvPr id="65" name="人件費平均値テキスト"/>
        <xdr:cNvSpPr txBox="1"/>
      </xdr:nvSpPr>
      <xdr:spPr>
        <a:xfrm>
          <a:off x="4914900" y="6040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37</xdr:row>
      <xdr:rowOff>1270</xdr:rowOff>
    </xdr:to>
    <xdr:cxnSp macro="">
      <xdr:nvCxnSpPr>
        <xdr:cNvPr id="67" name="直線コネクタ 66"/>
        <xdr:cNvCxnSpPr/>
      </xdr:nvCxnSpPr>
      <xdr:spPr>
        <a:xfrm>
          <a:off x="3098800" y="62763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85107</xdr:rowOff>
    </xdr:from>
    <xdr:ext cx="736600" cy="259045"/>
    <xdr:sp macro="" textlink="">
      <xdr:nvSpPr>
        <xdr:cNvPr id="69" name="テキスト ボックス 68"/>
        <xdr:cNvSpPr txBox="1"/>
      </xdr:nvSpPr>
      <xdr:spPr>
        <a:xfrm>
          <a:off x="3606800" y="5914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69850</xdr:rowOff>
    </xdr:from>
    <xdr:to>
      <xdr:col>4</xdr:col>
      <xdr:colOff>346075</xdr:colOff>
      <xdr:row>36</xdr:row>
      <xdr:rowOff>104140</xdr:rowOff>
    </xdr:to>
    <xdr:cxnSp macro="">
      <xdr:nvCxnSpPr>
        <xdr:cNvPr id="70" name="直線コネクタ 69"/>
        <xdr:cNvCxnSpPr/>
      </xdr:nvCxnSpPr>
      <xdr:spPr>
        <a:xfrm>
          <a:off x="2209800" y="62420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100347</xdr:rowOff>
    </xdr:from>
    <xdr:ext cx="762000" cy="259045"/>
    <xdr:sp macro="" textlink="">
      <xdr:nvSpPr>
        <xdr:cNvPr id="72" name="テキスト ボックス 71"/>
        <xdr:cNvSpPr txBox="1"/>
      </xdr:nvSpPr>
      <xdr:spPr>
        <a:xfrm>
          <a:off x="2717800" y="592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168910</xdr:rowOff>
    </xdr:from>
    <xdr:to>
      <xdr:col>3</xdr:col>
      <xdr:colOff>142875</xdr:colOff>
      <xdr:row>36</xdr:row>
      <xdr:rowOff>69850</xdr:rowOff>
    </xdr:to>
    <xdr:cxnSp macro="">
      <xdr:nvCxnSpPr>
        <xdr:cNvPr id="73" name="直線コネクタ 72"/>
        <xdr:cNvCxnSpPr/>
      </xdr:nvCxnSpPr>
      <xdr:spPr>
        <a:xfrm>
          <a:off x="1320800" y="61696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5" name="テキスト ボックス 74"/>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76200</xdr:rowOff>
    </xdr:from>
    <xdr:to>
      <xdr:col>1</xdr:col>
      <xdr:colOff>676275</xdr:colOff>
      <xdr:row>36</xdr:row>
      <xdr:rowOff>6350</xdr:rowOff>
    </xdr:to>
    <xdr:sp macro="" textlink="">
      <xdr:nvSpPr>
        <xdr:cNvPr id="76" name="フローチャート : 判断 75"/>
        <xdr:cNvSpPr/>
      </xdr:nvSpPr>
      <xdr:spPr>
        <a:xfrm>
          <a:off x="1270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16527</xdr:rowOff>
    </xdr:from>
    <xdr:ext cx="762000" cy="259045"/>
    <xdr:sp macro="" textlink="">
      <xdr:nvSpPr>
        <xdr:cNvPr id="77" name="テキスト ボックス 76"/>
        <xdr:cNvSpPr txBox="1"/>
      </xdr:nvSpPr>
      <xdr:spPr>
        <a:xfrm>
          <a:off x="939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3" name="円/楕円 82"/>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86377</xdr:rowOff>
    </xdr:from>
    <xdr:ext cx="762000" cy="259045"/>
    <xdr:sp macro="" textlink="">
      <xdr:nvSpPr>
        <xdr:cNvPr id="84" name="人件費該当値テキスト"/>
        <xdr:cNvSpPr txBox="1"/>
      </xdr:nvSpPr>
      <xdr:spPr>
        <a:xfrm>
          <a:off x="4914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121920</xdr:rowOff>
    </xdr:from>
    <xdr:to>
      <xdr:col>5</xdr:col>
      <xdr:colOff>600075</xdr:colOff>
      <xdr:row>37</xdr:row>
      <xdr:rowOff>52070</xdr:rowOff>
    </xdr:to>
    <xdr:sp macro="" textlink="">
      <xdr:nvSpPr>
        <xdr:cNvPr id="85" name="円/楕円 84"/>
        <xdr:cNvSpPr/>
      </xdr:nvSpPr>
      <xdr:spPr>
        <a:xfrm>
          <a:off x="3937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86" name="テキスト ボックス 85"/>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53340</xdr:rowOff>
    </xdr:from>
    <xdr:to>
      <xdr:col>4</xdr:col>
      <xdr:colOff>396875</xdr:colOff>
      <xdr:row>36</xdr:row>
      <xdr:rowOff>154940</xdr:rowOff>
    </xdr:to>
    <xdr:sp macro="" textlink="">
      <xdr:nvSpPr>
        <xdr:cNvPr id="87" name="円/楕円 86"/>
        <xdr:cNvSpPr/>
      </xdr:nvSpPr>
      <xdr:spPr>
        <a:xfrm>
          <a:off x="3048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139717</xdr:rowOff>
    </xdr:from>
    <xdr:ext cx="762000" cy="259045"/>
    <xdr:sp macro="" textlink="">
      <xdr:nvSpPr>
        <xdr:cNvPr id="88" name="テキスト ボックス 87"/>
        <xdr:cNvSpPr txBox="1"/>
      </xdr:nvSpPr>
      <xdr:spPr>
        <a:xfrm>
          <a:off x="2717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19050</xdr:rowOff>
    </xdr:from>
    <xdr:to>
      <xdr:col>3</xdr:col>
      <xdr:colOff>193675</xdr:colOff>
      <xdr:row>36</xdr:row>
      <xdr:rowOff>120650</xdr:rowOff>
    </xdr:to>
    <xdr:sp macro="" textlink="">
      <xdr:nvSpPr>
        <xdr:cNvPr id="89" name="円/楕円 88"/>
        <xdr:cNvSpPr/>
      </xdr:nvSpPr>
      <xdr:spPr>
        <a:xfrm>
          <a:off x="2159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130827</xdr:rowOff>
    </xdr:from>
    <xdr:ext cx="762000" cy="259045"/>
    <xdr:sp macro="" textlink="">
      <xdr:nvSpPr>
        <xdr:cNvPr id="90" name="テキスト ボックス 89"/>
        <xdr:cNvSpPr txBox="1"/>
      </xdr:nvSpPr>
      <xdr:spPr>
        <a:xfrm>
          <a:off x="1828800" y="596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118110</xdr:rowOff>
    </xdr:from>
    <xdr:to>
      <xdr:col>1</xdr:col>
      <xdr:colOff>676275</xdr:colOff>
      <xdr:row>36</xdr:row>
      <xdr:rowOff>48260</xdr:rowOff>
    </xdr:to>
    <xdr:sp macro="" textlink="">
      <xdr:nvSpPr>
        <xdr:cNvPr id="91" name="円/楕円 90"/>
        <xdr:cNvSpPr/>
      </xdr:nvSpPr>
      <xdr:spPr>
        <a:xfrm>
          <a:off x="1270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33037</xdr:rowOff>
    </xdr:from>
    <xdr:ext cx="762000" cy="259045"/>
    <xdr:sp macro="" textlink="">
      <xdr:nvSpPr>
        <xdr:cNvPr id="92" name="テキスト ボックス 91"/>
        <xdr:cNvSpPr txBox="1"/>
      </xdr:nvSpPr>
      <xdr:spPr>
        <a:xfrm>
          <a:off x="939800" y="620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他団体と比べると高い状況となっており、これは各種施設の老朽化等に伴う修繕費等の増加と維持管理に伴う需用費の増によるもので、今後も各種施設の見直しを継続的に図り、コスト削減効果が出るよう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120142</xdr:rowOff>
    </xdr:from>
    <xdr:to>
      <xdr:col>24</xdr:col>
      <xdr:colOff>31750</xdr:colOff>
      <xdr:row>17</xdr:row>
      <xdr:rowOff>133858</xdr:rowOff>
    </xdr:to>
    <xdr:cxnSp macro="">
      <xdr:nvCxnSpPr>
        <xdr:cNvPr id="122" name="直線コネクタ 121"/>
        <xdr:cNvCxnSpPr/>
      </xdr:nvCxnSpPr>
      <xdr:spPr>
        <a:xfrm>
          <a:off x="15671800" y="303479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152163</xdr:rowOff>
    </xdr:from>
    <xdr:ext cx="762000" cy="259045"/>
    <xdr:sp macro="" textlink="">
      <xdr:nvSpPr>
        <xdr:cNvPr id="123" name="物件費平均値テキスト"/>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168148</xdr:rowOff>
    </xdr:from>
    <xdr:to>
      <xdr:col>22</xdr:col>
      <xdr:colOff>565150</xdr:colOff>
      <xdr:row>17</xdr:row>
      <xdr:rowOff>120142</xdr:rowOff>
    </xdr:to>
    <xdr:cxnSp macro="">
      <xdr:nvCxnSpPr>
        <xdr:cNvPr id="125" name="直線コネクタ 124"/>
        <xdr:cNvCxnSpPr/>
      </xdr:nvCxnSpPr>
      <xdr:spPr>
        <a:xfrm>
          <a:off x="14782800" y="2911348"/>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34815</xdr:rowOff>
    </xdr:from>
    <xdr:ext cx="736600" cy="259045"/>
    <xdr:sp macro="" textlink="">
      <xdr:nvSpPr>
        <xdr:cNvPr id="127" name="テキスト ボックス 126"/>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136144</xdr:rowOff>
    </xdr:from>
    <xdr:to>
      <xdr:col>21</xdr:col>
      <xdr:colOff>361950</xdr:colOff>
      <xdr:row>16</xdr:row>
      <xdr:rowOff>168148</xdr:rowOff>
    </xdr:to>
    <xdr:cxnSp macro="">
      <xdr:nvCxnSpPr>
        <xdr:cNvPr id="128" name="直線コネクタ 127"/>
        <xdr:cNvCxnSpPr/>
      </xdr:nvCxnSpPr>
      <xdr:spPr>
        <a:xfrm>
          <a:off x="13893800" y="28793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76708</xdr:rowOff>
    </xdr:from>
    <xdr:to>
      <xdr:col>20</xdr:col>
      <xdr:colOff>158750</xdr:colOff>
      <xdr:row>16</xdr:row>
      <xdr:rowOff>136144</xdr:rowOff>
    </xdr:to>
    <xdr:cxnSp macro="">
      <xdr:nvCxnSpPr>
        <xdr:cNvPr id="131" name="直線コネクタ 130"/>
        <xdr:cNvCxnSpPr/>
      </xdr:nvCxnSpPr>
      <xdr:spPr>
        <a:xfrm>
          <a:off x="13004800" y="28199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169689</xdr:rowOff>
    </xdr:from>
    <xdr:ext cx="762000" cy="259045"/>
    <xdr:sp macro="" textlink="">
      <xdr:nvSpPr>
        <xdr:cNvPr id="133" name="テキスト ボックス 132"/>
        <xdr:cNvSpPr txBox="1"/>
      </xdr:nvSpPr>
      <xdr:spPr>
        <a:xfrm>
          <a:off x="13512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34" name="フローチャート : 判断 133"/>
        <xdr:cNvSpPr/>
      </xdr:nvSpPr>
      <xdr:spPr>
        <a:xfrm>
          <a:off x="12954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35" name="テキスト ボックス 134"/>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83058</xdr:rowOff>
    </xdr:from>
    <xdr:to>
      <xdr:col>24</xdr:col>
      <xdr:colOff>82550</xdr:colOff>
      <xdr:row>18</xdr:row>
      <xdr:rowOff>13208</xdr:rowOff>
    </xdr:to>
    <xdr:sp macro="" textlink="">
      <xdr:nvSpPr>
        <xdr:cNvPr id="141" name="円/楕円 140"/>
        <xdr:cNvSpPr/>
      </xdr:nvSpPr>
      <xdr:spPr>
        <a:xfrm>
          <a:off x="164592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55135</xdr:rowOff>
    </xdr:from>
    <xdr:ext cx="762000" cy="259045"/>
    <xdr:sp macro="" textlink="">
      <xdr:nvSpPr>
        <xdr:cNvPr id="142" name="物件費該当値テキスト"/>
        <xdr:cNvSpPr txBox="1"/>
      </xdr:nvSpPr>
      <xdr:spPr>
        <a:xfrm>
          <a:off x="165989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69342</xdr:rowOff>
    </xdr:from>
    <xdr:to>
      <xdr:col>22</xdr:col>
      <xdr:colOff>615950</xdr:colOff>
      <xdr:row>17</xdr:row>
      <xdr:rowOff>170942</xdr:rowOff>
    </xdr:to>
    <xdr:sp macro="" textlink="">
      <xdr:nvSpPr>
        <xdr:cNvPr id="143" name="円/楕円 142"/>
        <xdr:cNvSpPr/>
      </xdr:nvSpPr>
      <xdr:spPr>
        <a:xfrm>
          <a:off x="15621000" y="298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155719</xdr:rowOff>
    </xdr:from>
    <xdr:ext cx="736600" cy="259045"/>
    <xdr:sp macro="" textlink="">
      <xdr:nvSpPr>
        <xdr:cNvPr id="144" name="テキスト ボックス 143"/>
        <xdr:cNvSpPr txBox="1"/>
      </xdr:nvSpPr>
      <xdr:spPr>
        <a:xfrm>
          <a:off x="15290800" y="307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117348</xdr:rowOff>
    </xdr:from>
    <xdr:to>
      <xdr:col>21</xdr:col>
      <xdr:colOff>412750</xdr:colOff>
      <xdr:row>17</xdr:row>
      <xdr:rowOff>47498</xdr:rowOff>
    </xdr:to>
    <xdr:sp macro="" textlink="">
      <xdr:nvSpPr>
        <xdr:cNvPr id="145" name="円/楕円 144"/>
        <xdr:cNvSpPr/>
      </xdr:nvSpPr>
      <xdr:spPr>
        <a:xfrm>
          <a:off x="147320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32275</xdr:rowOff>
    </xdr:from>
    <xdr:ext cx="762000" cy="259045"/>
    <xdr:sp macro="" textlink="">
      <xdr:nvSpPr>
        <xdr:cNvPr id="146" name="テキスト ボックス 145"/>
        <xdr:cNvSpPr txBox="1"/>
      </xdr:nvSpPr>
      <xdr:spPr>
        <a:xfrm>
          <a:off x="14401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85344</xdr:rowOff>
    </xdr:from>
    <xdr:to>
      <xdr:col>20</xdr:col>
      <xdr:colOff>209550</xdr:colOff>
      <xdr:row>17</xdr:row>
      <xdr:rowOff>15494</xdr:rowOff>
    </xdr:to>
    <xdr:sp macro="" textlink="">
      <xdr:nvSpPr>
        <xdr:cNvPr id="147" name="円/楕円 146"/>
        <xdr:cNvSpPr/>
      </xdr:nvSpPr>
      <xdr:spPr>
        <a:xfrm>
          <a:off x="13843000" y="2828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271</xdr:rowOff>
    </xdr:from>
    <xdr:ext cx="762000" cy="259045"/>
    <xdr:sp macro="" textlink="">
      <xdr:nvSpPr>
        <xdr:cNvPr id="148" name="テキスト ボックス 147"/>
        <xdr:cNvSpPr txBox="1"/>
      </xdr:nvSpPr>
      <xdr:spPr>
        <a:xfrm>
          <a:off x="13512800" y="291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25908</xdr:rowOff>
    </xdr:from>
    <xdr:to>
      <xdr:col>19</xdr:col>
      <xdr:colOff>6350</xdr:colOff>
      <xdr:row>16</xdr:row>
      <xdr:rowOff>127508</xdr:rowOff>
    </xdr:to>
    <xdr:sp macro="" textlink="">
      <xdr:nvSpPr>
        <xdr:cNvPr id="149" name="円/楕円 148"/>
        <xdr:cNvSpPr/>
      </xdr:nvSpPr>
      <xdr:spPr>
        <a:xfrm>
          <a:off x="12954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137685</xdr:rowOff>
    </xdr:from>
    <xdr:ext cx="762000" cy="259045"/>
    <xdr:sp macro="" textlink="">
      <xdr:nvSpPr>
        <xdr:cNvPr id="150" name="テキスト ボックス 149"/>
        <xdr:cNvSpPr txBox="1"/>
      </xdr:nvSpPr>
      <xdr:spPr>
        <a:xfrm>
          <a:off x="12623800" y="253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扶助費に係る経常収支比率は、他団体と比べ低い水準にあるが、要因としては主に公債費が経常経費に対し大きく占めているためである。</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31750</xdr:rowOff>
    </xdr:from>
    <xdr:to>
      <xdr:col>7</xdr:col>
      <xdr:colOff>15875</xdr:colOff>
      <xdr:row>54</xdr:row>
      <xdr:rowOff>69850</xdr:rowOff>
    </xdr:to>
    <xdr:cxnSp macro="">
      <xdr:nvCxnSpPr>
        <xdr:cNvPr id="182" name="直線コネクタ 181"/>
        <xdr:cNvCxnSpPr/>
      </xdr:nvCxnSpPr>
      <xdr:spPr>
        <a:xfrm flipV="1">
          <a:off x="3987800" y="92900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3"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69850</xdr:rowOff>
    </xdr:to>
    <xdr:cxnSp macro="">
      <xdr:nvCxnSpPr>
        <xdr:cNvPr id="185" name="直線コネクタ 184"/>
        <xdr:cNvCxnSpPr/>
      </xdr:nvCxnSpPr>
      <xdr:spPr>
        <a:xfrm>
          <a:off x="3098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187" name="テキスト ボックス 186"/>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69850</xdr:rowOff>
    </xdr:to>
    <xdr:cxnSp macro="">
      <xdr:nvCxnSpPr>
        <xdr:cNvPr id="188" name="直線コネクタ 187"/>
        <xdr:cNvCxnSpPr/>
      </xdr:nvCxnSpPr>
      <xdr:spPr>
        <a:xfrm flipV="1">
          <a:off x="2209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0" name="テキスト ボックス 189"/>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69850</xdr:rowOff>
    </xdr:to>
    <xdr:cxnSp macro="">
      <xdr:nvCxnSpPr>
        <xdr:cNvPr id="191" name="直線コネクタ 190"/>
        <xdr:cNvCxnSpPr/>
      </xdr:nvCxnSpPr>
      <xdr:spPr>
        <a:xfrm>
          <a:off x="1320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3" name="テキスト ボックス 192"/>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194" name="フローチャート : 判断 193"/>
        <xdr:cNvSpPr/>
      </xdr:nvSpPr>
      <xdr:spPr>
        <a:xfrm>
          <a:off x="1270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29227</xdr:rowOff>
    </xdr:from>
    <xdr:ext cx="762000" cy="259045"/>
    <xdr:sp macro="" textlink="">
      <xdr:nvSpPr>
        <xdr:cNvPr id="195" name="テキスト ボックス 194"/>
        <xdr:cNvSpPr txBox="1"/>
      </xdr:nvSpPr>
      <xdr:spPr>
        <a:xfrm>
          <a:off x="939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1" name="円/楕円 200"/>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168927</xdr:rowOff>
    </xdr:from>
    <xdr:ext cx="762000" cy="259045"/>
    <xdr:sp macro="" textlink="">
      <xdr:nvSpPr>
        <xdr:cNvPr id="202" name="扶助費該当値テキスト"/>
        <xdr:cNvSpPr txBox="1"/>
      </xdr:nvSpPr>
      <xdr:spPr>
        <a:xfrm>
          <a:off x="49149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19050</xdr:rowOff>
    </xdr:from>
    <xdr:to>
      <xdr:col>5</xdr:col>
      <xdr:colOff>600075</xdr:colOff>
      <xdr:row>54</xdr:row>
      <xdr:rowOff>120650</xdr:rowOff>
    </xdr:to>
    <xdr:sp macro="" textlink="">
      <xdr:nvSpPr>
        <xdr:cNvPr id="203" name="円/楕円 202"/>
        <xdr:cNvSpPr/>
      </xdr:nvSpPr>
      <xdr:spPr>
        <a:xfrm>
          <a:off x="3937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204" name="テキスト ボックス 203"/>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5" name="円/楕円 204"/>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06" name="テキスト ボックス 205"/>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07" name="円/楕円 206"/>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130827</xdr:rowOff>
    </xdr:from>
    <xdr:ext cx="762000" cy="259045"/>
    <xdr:sp macro="" textlink="">
      <xdr:nvSpPr>
        <xdr:cNvPr id="208" name="テキスト ボックス 207"/>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9" name="円/楕円 208"/>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0" name="テキスト ボックス 209"/>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上回り、主な要因としては特別会計への繰出金の増加があげられる。特に、高齢化に伴う介護保険事業特別会計等が増加傾向にあり、今後ますます大きな負担となることが危惧されるが、他の特別会計も含め適正な運営を行えるよう保険税の適正化等の取り組みにより財政基盤の強化を図り、繰出金を減らしていくように努め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35560</xdr:rowOff>
    </xdr:from>
    <xdr:to>
      <xdr:col>24</xdr:col>
      <xdr:colOff>31750</xdr:colOff>
      <xdr:row>60</xdr:row>
      <xdr:rowOff>144145</xdr:rowOff>
    </xdr:to>
    <xdr:cxnSp macro="">
      <xdr:nvCxnSpPr>
        <xdr:cNvPr id="238" name="直線コネクタ 237"/>
        <xdr:cNvCxnSpPr/>
      </xdr:nvCxnSpPr>
      <xdr:spPr>
        <a:xfrm>
          <a:off x="15671800" y="10322560"/>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109872</xdr:rowOff>
    </xdr:from>
    <xdr:ext cx="762000" cy="259045"/>
    <xdr:sp macro="" textlink="">
      <xdr:nvSpPr>
        <xdr:cNvPr id="239" name="その他平均値テキスト"/>
        <xdr:cNvSpPr txBox="1"/>
      </xdr:nvSpPr>
      <xdr:spPr>
        <a:xfrm>
          <a:off x="16598900" y="9711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81280</xdr:rowOff>
    </xdr:from>
    <xdr:to>
      <xdr:col>22</xdr:col>
      <xdr:colOff>565150</xdr:colOff>
      <xdr:row>60</xdr:row>
      <xdr:rowOff>35560</xdr:rowOff>
    </xdr:to>
    <xdr:cxnSp macro="">
      <xdr:nvCxnSpPr>
        <xdr:cNvPr id="241" name="直線コネクタ 240"/>
        <xdr:cNvCxnSpPr/>
      </xdr:nvCxnSpPr>
      <xdr:spPr>
        <a:xfrm>
          <a:off x="14782800" y="1019683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3" name="テキスト ボックス 242"/>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81280</xdr:rowOff>
    </xdr:from>
    <xdr:to>
      <xdr:col>21</xdr:col>
      <xdr:colOff>361950</xdr:colOff>
      <xdr:row>59</xdr:row>
      <xdr:rowOff>81280</xdr:rowOff>
    </xdr:to>
    <xdr:cxnSp macro="">
      <xdr:nvCxnSpPr>
        <xdr:cNvPr id="244" name="直線コネクタ 243"/>
        <xdr:cNvCxnSpPr/>
      </xdr:nvCxnSpPr>
      <xdr:spPr>
        <a:xfrm>
          <a:off x="13893800" y="1002538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170832</xdr:rowOff>
    </xdr:from>
    <xdr:ext cx="762000" cy="259045"/>
    <xdr:sp macro="" textlink="">
      <xdr:nvSpPr>
        <xdr:cNvPr id="246" name="テキスト ボックス 245"/>
        <xdr:cNvSpPr txBox="1"/>
      </xdr:nvSpPr>
      <xdr:spPr>
        <a:xfrm>
          <a:off x="14401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81280</xdr:rowOff>
    </xdr:from>
    <xdr:to>
      <xdr:col>20</xdr:col>
      <xdr:colOff>158750</xdr:colOff>
      <xdr:row>58</xdr:row>
      <xdr:rowOff>167005</xdr:rowOff>
    </xdr:to>
    <xdr:cxnSp macro="">
      <xdr:nvCxnSpPr>
        <xdr:cNvPr id="247" name="直線コネクタ 246"/>
        <xdr:cNvCxnSpPr/>
      </xdr:nvCxnSpPr>
      <xdr:spPr>
        <a:xfrm flipV="1">
          <a:off x="13004800" y="1002538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153687</xdr:rowOff>
    </xdr:from>
    <xdr:ext cx="762000" cy="259045"/>
    <xdr:sp macro="" textlink="">
      <xdr:nvSpPr>
        <xdr:cNvPr id="249" name="テキスト ボックス 248"/>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50" name="フローチャート : 判断 249"/>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73677</xdr:rowOff>
    </xdr:from>
    <xdr:ext cx="762000" cy="259045"/>
    <xdr:sp macro="" textlink="">
      <xdr:nvSpPr>
        <xdr:cNvPr id="251" name="テキスト ボックス 250"/>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93345</xdr:rowOff>
    </xdr:from>
    <xdr:to>
      <xdr:col>24</xdr:col>
      <xdr:colOff>82550</xdr:colOff>
      <xdr:row>61</xdr:row>
      <xdr:rowOff>23495</xdr:rowOff>
    </xdr:to>
    <xdr:sp macro="" textlink="">
      <xdr:nvSpPr>
        <xdr:cNvPr id="257" name="円/楕円 256"/>
        <xdr:cNvSpPr/>
      </xdr:nvSpPr>
      <xdr:spPr>
        <a:xfrm>
          <a:off x="16459200" y="10380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1922</xdr:rowOff>
    </xdr:from>
    <xdr:ext cx="762000" cy="259045"/>
    <xdr:sp macro="" textlink="">
      <xdr:nvSpPr>
        <xdr:cNvPr id="258" name="その他該当値テキスト"/>
        <xdr:cNvSpPr txBox="1"/>
      </xdr:nvSpPr>
      <xdr:spPr>
        <a:xfrm>
          <a:off x="16598900" y="10288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156210</xdr:rowOff>
    </xdr:from>
    <xdr:to>
      <xdr:col>22</xdr:col>
      <xdr:colOff>615950</xdr:colOff>
      <xdr:row>60</xdr:row>
      <xdr:rowOff>86360</xdr:rowOff>
    </xdr:to>
    <xdr:sp macro="" textlink="">
      <xdr:nvSpPr>
        <xdr:cNvPr id="259" name="円/楕円 258"/>
        <xdr:cNvSpPr/>
      </xdr:nvSpPr>
      <xdr:spPr>
        <a:xfrm>
          <a:off x="15621000" y="1027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71137</xdr:rowOff>
    </xdr:from>
    <xdr:ext cx="736600" cy="259045"/>
    <xdr:sp macro="" textlink="">
      <xdr:nvSpPr>
        <xdr:cNvPr id="260" name="テキスト ボックス 259"/>
        <xdr:cNvSpPr txBox="1"/>
      </xdr:nvSpPr>
      <xdr:spPr>
        <a:xfrm>
          <a:off x="15290800" y="1035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30480</xdr:rowOff>
    </xdr:from>
    <xdr:to>
      <xdr:col>21</xdr:col>
      <xdr:colOff>412750</xdr:colOff>
      <xdr:row>59</xdr:row>
      <xdr:rowOff>132080</xdr:rowOff>
    </xdr:to>
    <xdr:sp macro="" textlink="">
      <xdr:nvSpPr>
        <xdr:cNvPr id="261" name="円/楕円 260"/>
        <xdr:cNvSpPr/>
      </xdr:nvSpPr>
      <xdr:spPr>
        <a:xfrm>
          <a:off x="14732000" y="1014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116857</xdr:rowOff>
    </xdr:from>
    <xdr:ext cx="762000" cy="259045"/>
    <xdr:sp macro="" textlink="">
      <xdr:nvSpPr>
        <xdr:cNvPr id="262" name="テキスト ボックス 261"/>
        <xdr:cNvSpPr txBox="1"/>
      </xdr:nvSpPr>
      <xdr:spPr>
        <a:xfrm>
          <a:off x="14401800" y="1023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30480</xdr:rowOff>
    </xdr:from>
    <xdr:to>
      <xdr:col>20</xdr:col>
      <xdr:colOff>209550</xdr:colOff>
      <xdr:row>58</xdr:row>
      <xdr:rowOff>132080</xdr:rowOff>
    </xdr:to>
    <xdr:sp macro="" textlink="">
      <xdr:nvSpPr>
        <xdr:cNvPr id="263" name="円/楕円 262"/>
        <xdr:cNvSpPr/>
      </xdr:nvSpPr>
      <xdr:spPr>
        <a:xfrm>
          <a:off x="13843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116857</xdr:rowOff>
    </xdr:from>
    <xdr:ext cx="762000" cy="259045"/>
    <xdr:sp macro="" textlink="">
      <xdr:nvSpPr>
        <xdr:cNvPr id="264" name="テキスト ボックス 263"/>
        <xdr:cNvSpPr txBox="1"/>
      </xdr:nvSpPr>
      <xdr:spPr>
        <a:xfrm>
          <a:off x="13512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116205</xdr:rowOff>
    </xdr:from>
    <xdr:to>
      <xdr:col>19</xdr:col>
      <xdr:colOff>6350</xdr:colOff>
      <xdr:row>59</xdr:row>
      <xdr:rowOff>46355</xdr:rowOff>
    </xdr:to>
    <xdr:sp macro="" textlink="">
      <xdr:nvSpPr>
        <xdr:cNvPr id="265" name="円/楕円 264"/>
        <xdr:cNvSpPr/>
      </xdr:nvSpPr>
      <xdr:spPr>
        <a:xfrm>
          <a:off x="12954000" y="1006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31132</xdr:rowOff>
    </xdr:from>
    <xdr:ext cx="762000" cy="259045"/>
    <xdr:sp macro="" textlink="">
      <xdr:nvSpPr>
        <xdr:cNvPr id="266" name="テキスト ボックス 265"/>
        <xdr:cNvSpPr txBox="1"/>
      </xdr:nvSpPr>
      <xdr:spPr>
        <a:xfrm>
          <a:off x="12623800" y="1014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補助費等に係る経常経費を大きく占めているものは、一部事務組合等への支出であるが、類似団体と比較すると比較的低い割合となっているため、その他の補助金等もあわせて今後も適正な執行に努める。</a:t>
          </a: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69850</xdr:rowOff>
    </xdr:from>
    <xdr:to>
      <xdr:col>24</xdr:col>
      <xdr:colOff>31750</xdr:colOff>
      <xdr:row>35</xdr:row>
      <xdr:rowOff>69850</xdr:rowOff>
    </xdr:to>
    <xdr:cxnSp macro="">
      <xdr:nvCxnSpPr>
        <xdr:cNvPr id="296" name="直線コネクタ 295"/>
        <xdr:cNvCxnSpPr/>
      </xdr:nvCxnSpPr>
      <xdr:spPr>
        <a:xfrm>
          <a:off x="15671800" y="6070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7"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60706</xdr:rowOff>
    </xdr:from>
    <xdr:to>
      <xdr:col>22</xdr:col>
      <xdr:colOff>565150</xdr:colOff>
      <xdr:row>35</xdr:row>
      <xdr:rowOff>69850</xdr:rowOff>
    </xdr:to>
    <xdr:cxnSp macro="">
      <xdr:nvCxnSpPr>
        <xdr:cNvPr id="299" name="直線コネクタ 298"/>
        <xdr:cNvCxnSpPr/>
      </xdr:nvCxnSpPr>
      <xdr:spPr>
        <a:xfrm>
          <a:off x="14782800" y="60614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01" name="テキスト ボックス 300"/>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60706</xdr:rowOff>
    </xdr:from>
    <xdr:to>
      <xdr:col>21</xdr:col>
      <xdr:colOff>361950</xdr:colOff>
      <xdr:row>35</xdr:row>
      <xdr:rowOff>83566</xdr:rowOff>
    </xdr:to>
    <xdr:cxnSp macro="">
      <xdr:nvCxnSpPr>
        <xdr:cNvPr id="302" name="直線コネクタ 301"/>
        <xdr:cNvCxnSpPr/>
      </xdr:nvCxnSpPr>
      <xdr:spPr>
        <a:xfrm flipV="1">
          <a:off x="13893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04" name="テキスト ボックス 303"/>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60706</xdr:rowOff>
    </xdr:from>
    <xdr:to>
      <xdr:col>20</xdr:col>
      <xdr:colOff>158750</xdr:colOff>
      <xdr:row>35</xdr:row>
      <xdr:rowOff>83566</xdr:rowOff>
    </xdr:to>
    <xdr:cxnSp macro="">
      <xdr:nvCxnSpPr>
        <xdr:cNvPr id="305" name="直線コネクタ 304"/>
        <xdr:cNvCxnSpPr/>
      </xdr:nvCxnSpPr>
      <xdr:spPr>
        <a:xfrm>
          <a:off x="13004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153433</xdr:rowOff>
    </xdr:from>
    <xdr:ext cx="762000" cy="259045"/>
    <xdr:sp macro="" textlink="">
      <xdr:nvSpPr>
        <xdr:cNvPr id="307" name="テキスト ボックス 306"/>
        <xdr:cNvSpPr txBox="1"/>
      </xdr:nvSpPr>
      <xdr:spPr>
        <a:xfrm>
          <a:off x="13512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165354</xdr:rowOff>
    </xdr:from>
    <xdr:to>
      <xdr:col>19</xdr:col>
      <xdr:colOff>6350</xdr:colOff>
      <xdr:row>36</xdr:row>
      <xdr:rowOff>95504</xdr:rowOff>
    </xdr:to>
    <xdr:sp macro="" textlink="">
      <xdr:nvSpPr>
        <xdr:cNvPr id="308" name="フローチャート : 判断 307"/>
        <xdr:cNvSpPr/>
      </xdr:nvSpPr>
      <xdr:spPr>
        <a:xfrm>
          <a:off x="12954000" y="616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80281</xdr:rowOff>
    </xdr:from>
    <xdr:ext cx="762000" cy="259045"/>
    <xdr:sp macro="" textlink="">
      <xdr:nvSpPr>
        <xdr:cNvPr id="309" name="テキスト ボックス 308"/>
        <xdr:cNvSpPr txBox="1"/>
      </xdr:nvSpPr>
      <xdr:spPr>
        <a:xfrm>
          <a:off x="12623800" y="625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19050</xdr:rowOff>
    </xdr:from>
    <xdr:to>
      <xdr:col>24</xdr:col>
      <xdr:colOff>82550</xdr:colOff>
      <xdr:row>35</xdr:row>
      <xdr:rowOff>120650</xdr:rowOff>
    </xdr:to>
    <xdr:sp macro="" textlink="">
      <xdr:nvSpPr>
        <xdr:cNvPr id="315" name="円/楕円 314"/>
        <xdr:cNvSpPr/>
      </xdr:nvSpPr>
      <xdr:spPr>
        <a:xfrm>
          <a:off x="16459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35577</xdr:rowOff>
    </xdr:from>
    <xdr:ext cx="762000" cy="259045"/>
    <xdr:sp macro="" textlink="">
      <xdr:nvSpPr>
        <xdr:cNvPr id="316" name="補助費等該当値テキスト"/>
        <xdr:cNvSpPr txBox="1"/>
      </xdr:nvSpPr>
      <xdr:spPr>
        <a:xfrm>
          <a:off x="16598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19050</xdr:rowOff>
    </xdr:from>
    <xdr:to>
      <xdr:col>22</xdr:col>
      <xdr:colOff>615950</xdr:colOff>
      <xdr:row>35</xdr:row>
      <xdr:rowOff>120650</xdr:rowOff>
    </xdr:to>
    <xdr:sp macro="" textlink="">
      <xdr:nvSpPr>
        <xdr:cNvPr id="317" name="円/楕円 316"/>
        <xdr:cNvSpPr/>
      </xdr:nvSpPr>
      <xdr:spPr>
        <a:xfrm>
          <a:off x="15621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130827</xdr:rowOff>
    </xdr:from>
    <xdr:ext cx="736600" cy="259045"/>
    <xdr:sp macro="" textlink="">
      <xdr:nvSpPr>
        <xdr:cNvPr id="318" name="テキスト ボックス 317"/>
        <xdr:cNvSpPr txBox="1"/>
      </xdr:nvSpPr>
      <xdr:spPr>
        <a:xfrm>
          <a:off x="15290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9906</xdr:rowOff>
    </xdr:from>
    <xdr:to>
      <xdr:col>21</xdr:col>
      <xdr:colOff>412750</xdr:colOff>
      <xdr:row>35</xdr:row>
      <xdr:rowOff>111506</xdr:rowOff>
    </xdr:to>
    <xdr:sp macro="" textlink="">
      <xdr:nvSpPr>
        <xdr:cNvPr id="319" name="円/楕円 318"/>
        <xdr:cNvSpPr/>
      </xdr:nvSpPr>
      <xdr:spPr>
        <a:xfrm>
          <a:off x="14732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121683</xdr:rowOff>
    </xdr:from>
    <xdr:ext cx="762000" cy="259045"/>
    <xdr:sp macro="" textlink="">
      <xdr:nvSpPr>
        <xdr:cNvPr id="320" name="テキスト ボックス 319"/>
        <xdr:cNvSpPr txBox="1"/>
      </xdr:nvSpPr>
      <xdr:spPr>
        <a:xfrm>
          <a:off x="14401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32766</xdr:rowOff>
    </xdr:from>
    <xdr:to>
      <xdr:col>20</xdr:col>
      <xdr:colOff>209550</xdr:colOff>
      <xdr:row>35</xdr:row>
      <xdr:rowOff>134366</xdr:rowOff>
    </xdr:to>
    <xdr:sp macro="" textlink="">
      <xdr:nvSpPr>
        <xdr:cNvPr id="321" name="円/楕円 320"/>
        <xdr:cNvSpPr/>
      </xdr:nvSpPr>
      <xdr:spPr>
        <a:xfrm>
          <a:off x="13843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144543</xdr:rowOff>
    </xdr:from>
    <xdr:ext cx="762000" cy="259045"/>
    <xdr:sp macro="" textlink="">
      <xdr:nvSpPr>
        <xdr:cNvPr id="322" name="テキスト ボックス 321"/>
        <xdr:cNvSpPr txBox="1"/>
      </xdr:nvSpPr>
      <xdr:spPr>
        <a:xfrm>
          <a:off x="13512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9906</xdr:rowOff>
    </xdr:from>
    <xdr:to>
      <xdr:col>19</xdr:col>
      <xdr:colOff>6350</xdr:colOff>
      <xdr:row>35</xdr:row>
      <xdr:rowOff>111506</xdr:rowOff>
    </xdr:to>
    <xdr:sp macro="" textlink="">
      <xdr:nvSpPr>
        <xdr:cNvPr id="323" name="円/楕円 322"/>
        <xdr:cNvSpPr/>
      </xdr:nvSpPr>
      <xdr:spPr>
        <a:xfrm>
          <a:off x="12954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121683</xdr:rowOff>
    </xdr:from>
    <xdr:ext cx="762000" cy="259045"/>
    <xdr:sp macro="" textlink="">
      <xdr:nvSpPr>
        <xdr:cNvPr id="324" name="テキスト ボックス 323"/>
        <xdr:cNvSpPr txBox="1"/>
      </xdr:nvSpPr>
      <xdr:spPr>
        <a:xfrm>
          <a:off x="12623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起債発行の抑制を図ることにより、近年公債費に係る経常収支比率は大幅に減少し改善されているが、未だ類似団体と比較すると高い比率となっている。今後も、普通建設事業費の必要性や優先性等を見極めながら、新規の起債発行については慎重に行うよう努める。</a:t>
          </a:r>
        </a:p>
      </xdr:txBody>
    </xdr:sp>
    <xdr:clientData/>
  </xdr:twoCellAnchor>
  <xdr:oneCellAnchor>
    <xdr:from>
      <xdr:col>1</xdr:col>
      <xdr:colOff>28575</xdr:colOff>
      <xdr:row>69</xdr:row>
      <xdr:rowOff>107950</xdr:rowOff>
    </xdr:from>
    <xdr:ext cx="298543" cy="225703"/>
    <xdr:sp macro="" textlink="">
      <xdr:nvSpPr>
        <xdr:cNvPr id="336" name="テキスト ボックス 33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138430</xdr:rowOff>
    </xdr:from>
    <xdr:to>
      <xdr:col>7</xdr:col>
      <xdr:colOff>15875</xdr:colOff>
      <xdr:row>76</xdr:row>
      <xdr:rowOff>146050</xdr:rowOff>
    </xdr:to>
    <xdr:cxnSp macro="">
      <xdr:nvCxnSpPr>
        <xdr:cNvPr id="356" name="直線コネクタ 355"/>
        <xdr:cNvCxnSpPr/>
      </xdr:nvCxnSpPr>
      <xdr:spPr>
        <a:xfrm flipV="1">
          <a:off x="3987800" y="1316863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57"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146050</xdr:rowOff>
    </xdr:from>
    <xdr:to>
      <xdr:col>5</xdr:col>
      <xdr:colOff>549275</xdr:colOff>
      <xdr:row>77</xdr:row>
      <xdr:rowOff>149861</xdr:rowOff>
    </xdr:to>
    <xdr:cxnSp macro="">
      <xdr:nvCxnSpPr>
        <xdr:cNvPr id="359" name="直線コネクタ 358"/>
        <xdr:cNvCxnSpPr/>
      </xdr:nvCxnSpPr>
      <xdr:spPr>
        <a:xfrm flipV="1">
          <a:off x="3098800" y="1317625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1" name="テキスト ボックス 360"/>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149861</xdr:rowOff>
    </xdr:from>
    <xdr:to>
      <xdr:col>4</xdr:col>
      <xdr:colOff>346075</xdr:colOff>
      <xdr:row>78</xdr:row>
      <xdr:rowOff>96520</xdr:rowOff>
    </xdr:to>
    <xdr:cxnSp macro="">
      <xdr:nvCxnSpPr>
        <xdr:cNvPr id="362" name="直線コネクタ 361"/>
        <xdr:cNvCxnSpPr/>
      </xdr:nvCxnSpPr>
      <xdr:spPr>
        <a:xfrm flipV="1">
          <a:off x="2209800" y="13351511"/>
          <a:ext cx="889000" cy="118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69867</xdr:rowOff>
    </xdr:from>
    <xdr:ext cx="762000" cy="259045"/>
    <xdr:sp macro="" textlink="">
      <xdr:nvSpPr>
        <xdr:cNvPr id="364" name="テキスト ボックス 363"/>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96520</xdr:rowOff>
    </xdr:from>
    <xdr:to>
      <xdr:col>3</xdr:col>
      <xdr:colOff>142875</xdr:colOff>
      <xdr:row>78</xdr:row>
      <xdr:rowOff>96520</xdr:rowOff>
    </xdr:to>
    <xdr:cxnSp macro="">
      <xdr:nvCxnSpPr>
        <xdr:cNvPr id="365" name="直線コネクタ 364"/>
        <xdr:cNvCxnSpPr/>
      </xdr:nvCxnSpPr>
      <xdr:spPr>
        <a:xfrm>
          <a:off x="1320800" y="13469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67" name="テキスト ボックス 366"/>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167639</xdr:rowOff>
    </xdr:from>
    <xdr:to>
      <xdr:col>1</xdr:col>
      <xdr:colOff>676275</xdr:colOff>
      <xdr:row>77</xdr:row>
      <xdr:rowOff>97789</xdr:rowOff>
    </xdr:to>
    <xdr:sp macro="" textlink="">
      <xdr:nvSpPr>
        <xdr:cNvPr id="368" name="フローチャート : 判断 367"/>
        <xdr:cNvSpPr/>
      </xdr:nvSpPr>
      <xdr:spPr>
        <a:xfrm>
          <a:off x="1270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107966</xdr:rowOff>
    </xdr:from>
    <xdr:ext cx="762000" cy="259045"/>
    <xdr:sp macro="" textlink="">
      <xdr:nvSpPr>
        <xdr:cNvPr id="369" name="テキスト ボックス 368"/>
        <xdr:cNvSpPr txBox="1"/>
      </xdr:nvSpPr>
      <xdr:spPr>
        <a:xfrm>
          <a:off x="939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75" name="円/楕円 374"/>
        <xdr:cNvSpPr/>
      </xdr:nvSpPr>
      <xdr:spPr>
        <a:xfrm>
          <a:off x="47752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104157</xdr:rowOff>
    </xdr:from>
    <xdr:ext cx="762000" cy="259045"/>
    <xdr:sp macro="" textlink="">
      <xdr:nvSpPr>
        <xdr:cNvPr id="376" name="公債費該当値テキスト"/>
        <xdr:cNvSpPr txBox="1"/>
      </xdr:nvSpPr>
      <xdr:spPr>
        <a:xfrm>
          <a:off x="49149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95250</xdr:rowOff>
    </xdr:from>
    <xdr:to>
      <xdr:col>5</xdr:col>
      <xdr:colOff>600075</xdr:colOff>
      <xdr:row>77</xdr:row>
      <xdr:rowOff>25400</xdr:rowOff>
    </xdr:to>
    <xdr:sp macro="" textlink="">
      <xdr:nvSpPr>
        <xdr:cNvPr id="377" name="円/楕円 376"/>
        <xdr:cNvSpPr/>
      </xdr:nvSpPr>
      <xdr:spPr>
        <a:xfrm>
          <a:off x="3937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35577</xdr:rowOff>
    </xdr:from>
    <xdr:ext cx="736600" cy="259045"/>
    <xdr:sp macro="" textlink="">
      <xdr:nvSpPr>
        <xdr:cNvPr id="378" name="テキスト ボックス 377"/>
        <xdr:cNvSpPr txBox="1"/>
      </xdr:nvSpPr>
      <xdr:spPr>
        <a:xfrm>
          <a:off x="3606800" y="1289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99061</xdr:rowOff>
    </xdr:from>
    <xdr:to>
      <xdr:col>4</xdr:col>
      <xdr:colOff>396875</xdr:colOff>
      <xdr:row>78</xdr:row>
      <xdr:rowOff>29211</xdr:rowOff>
    </xdr:to>
    <xdr:sp macro="" textlink="">
      <xdr:nvSpPr>
        <xdr:cNvPr id="379" name="円/楕円 378"/>
        <xdr:cNvSpPr/>
      </xdr:nvSpPr>
      <xdr:spPr>
        <a:xfrm>
          <a:off x="3048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13988</xdr:rowOff>
    </xdr:from>
    <xdr:ext cx="762000" cy="259045"/>
    <xdr:sp macro="" textlink="">
      <xdr:nvSpPr>
        <xdr:cNvPr id="380" name="テキスト ボックス 379"/>
        <xdr:cNvSpPr txBox="1"/>
      </xdr:nvSpPr>
      <xdr:spPr>
        <a:xfrm>
          <a:off x="2717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45720</xdr:rowOff>
    </xdr:from>
    <xdr:to>
      <xdr:col>3</xdr:col>
      <xdr:colOff>193675</xdr:colOff>
      <xdr:row>78</xdr:row>
      <xdr:rowOff>147320</xdr:rowOff>
    </xdr:to>
    <xdr:sp macro="" textlink="">
      <xdr:nvSpPr>
        <xdr:cNvPr id="381" name="円/楕円 380"/>
        <xdr:cNvSpPr/>
      </xdr:nvSpPr>
      <xdr:spPr>
        <a:xfrm>
          <a:off x="2159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132097</xdr:rowOff>
    </xdr:from>
    <xdr:ext cx="762000" cy="259045"/>
    <xdr:sp macro="" textlink="">
      <xdr:nvSpPr>
        <xdr:cNvPr id="382" name="テキスト ボックス 381"/>
        <xdr:cNvSpPr txBox="1"/>
      </xdr:nvSpPr>
      <xdr:spPr>
        <a:xfrm>
          <a:off x="1828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45720</xdr:rowOff>
    </xdr:from>
    <xdr:to>
      <xdr:col>1</xdr:col>
      <xdr:colOff>676275</xdr:colOff>
      <xdr:row>78</xdr:row>
      <xdr:rowOff>147320</xdr:rowOff>
    </xdr:to>
    <xdr:sp macro="" textlink="">
      <xdr:nvSpPr>
        <xdr:cNvPr id="383" name="円/楕円 382"/>
        <xdr:cNvSpPr/>
      </xdr:nvSpPr>
      <xdr:spPr>
        <a:xfrm>
          <a:off x="1270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132097</xdr:rowOff>
    </xdr:from>
    <xdr:ext cx="762000" cy="259045"/>
    <xdr:sp macro="" textlink="">
      <xdr:nvSpPr>
        <xdr:cNvPr id="384" name="テキスト ボックス 383"/>
        <xdr:cNvSpPr txBox="1"/>
      </xdr:nvSpPr>
      <xdr:spPr>
        <a:xfrm>
          <a:off x="939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a:solidFill>
                <a:schemeClr val="dk1"/>
              </a:solidFill>
              <a:effectLst/>
              <a:latin typeface="+mn-lt"/>
              <a:ea typeface="+mn-ea"/>
              <a:cs typeface="+mn-cs"/>
            </a:rPr>
            <a:t>　公債費以外に係る経常収支比率は、類似団体と比較すると</a:t>
          </a:r>
          <a:r>
            <a:rPr lang="ja-JP" altLang="en-US" sz="1300">
              <a:solidFill>
                <a:schemeClr val="dk1"/>
              </a:solidFill>
              <a:effectLst/>
              <a:latin typeface="+mn-lt"/>
              <a:ea typeface="+mn-ea"/>
              <a:cs typeface="+mn-cs"/>
            </a:rPr>
            <a:t>近年増加傾向にあるため、</a:t>
          </a:r>
          <a:r>
            <a:rPr lang="ja-JP" altLang="ja-JP" sz="1300">
              <a:solidFill>
                <a:schemeClr val="dk1"/>
              </a:solidFill>
              <a:effectLst/>
              <a:latin typeface="+mn-lt"/>
              <a:ea typeface="+mn-ea"/>
              <a:cs typeface="+mn-cs"/>
            </a:rPr>
            <a:t>今後も行財政改革を継続的に遂行し、人件費をはじめとした各費目の歳出削減に努め、健全財政を目指す。</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104139</xdr:rowOff>
    </xdr:from>
    <xdr:to>
      <xdr:col>24</xdr:col>
      <xdr:colOff>31750</xdr:colOff>
      <xdr:row>77</xdr:row>
      <xdr:rowOff>145287</xdr:rowOff>
    </xdr:to>
    <xdr:cxnSp macro="">
      <xdr:nvCxnSpPr>
        <xdr:cNvPr id="415" name="直線コネクタ 414"/>
        <xdr:cNvCxnSpPr/>
      </xdr:nvCxnSpPr>
      <xdr:spPr>
        <a:xfrm>
          <a:off x="15671800" y="13305789"/>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122445</xdr:rowOff>
    </xdr:from>
    <xdr:ext cx="762000" cy="259045"/>
    <xdr:sp macro="" textlink="">
      <xdr:nvSpPr>
        <xdr:cNvPr id="416" name="公債費以外平均値テキスト"/>
        <xdr:cNvSpPr txBox="1"/>
      </xdr:nvSpPr>
      <xdr:spPr>
        <a:xfrm>
          <a:off x="16598900" y="12981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115570</xdr:rowOff>
    </xdr:from>
    <xdr:to>
      <xdr:col>22</xdr:col>
      <xdr:colOff>565150</xdr:colOff>
      <xdr:row>77</xdr:row>
      <xdr:rowOff>104139</xdr:rowOff>
    </xdr:to>
    <xdr:cxnSp macro="">
      <xdr:nvCxnSpPr>
        <xdr:cNvPr id="418" name="直線コネクタ 417"/>
        <xdr:cNvCxnSpPr/>
      </xdr:nvCxnSpPr>
      <xdr:spPr>
        <a:xfrm>
          <a:off x="14782800" y="13145770"/>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24130</xdr:rowOff>
    </xdr:from>
    <xdr:to>
      <xdr:col>21</xdr:col>
      <xdr:colOff>361950</xdr:colOff>
      <xdr:row>76</xdr:row>
      <xdr:rowOff>115570</xdr:rowOff>
    </xdr:to>
    <xdr:cxnSp macro="">
      <xdr:nvCxnSpPr>
        <xdr:cNvPr id="421" name="直線コネクタ 420"/>
        <xdr:cNvCxnSpPr/>
      </xdr:nvCxnSpPr>
      <xdr:spPr>
        <a:xfrm>
          <a:off x="13893800" y="1305433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143002</xdr:rowOff>
    </xdr:from>
    <xdr:to>
      <xdr:col>20</xdr:col>
      <xdr:colOff>158750</xdr:colOff>
      <xdr:row>76</xdr:row>
      <xdr:rowOff>24130</xdr:rowOff>
    </xdr:to>
    <xdr:cxnSp macro="">
      <xdr:nvCxnSpPr>
        <xdr:cNvPr id="424" name="直線コネクタ 423"/>
        <xdr:cNvCxnSpPr/>
      </xdr:nvCxnSpPr>
      <xdr:spPr>
        <a:xfrm>
          <a:off x="13004800" y="13001752"/>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119142</xdr:rowOff>
    </xdr:from>
    <xdr:ext cx="762000" cy="259045"/>
    <xdr:sp macro="" textlink="">
      <xdr:nvSpPr>
        <xdr:cNvPr id="426" name="テキスト ボックス 425"/>
        <xdr:cNvSpPr txBox="1"/>
      </xdr:nvSpPr>
      <xdr:spPr>
        <a:xfrm>
          <a:off x="13512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119634</xdr:rowOff>
    </xdr:from>
    <xdr:to>
      <xdr:col>19</xdr:col>
      <xdr:colOff>6350</xdr:colOff>
      <xdr:row>76</xdr:row>
      <xdr:rowOff>49783</xdr:rowOff>
    </xdr:to>
    <xdr:sp macro="" textlink="">
      <xdr:nvSpPr>
        <xdr:cNvPr id="427" name="フローチャート : 判断 426"/>
        <xdr:cNvSpPr/>
      </xdr:nvSpPr>
      <xdr:spPr>
        <a:xfrm>
          <a:off x="12954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34562</xdr:rowOff>
    </xdr:from>
    <xdr:ext cx="762000" cy="259045"/>
    <xdr:sp macro="" textlink="">
      <xdr:nvSpPr>
        <xdr:cNvPr id="428" name="テキスト ボックス 427"/>
        <xdr:cNvSpPr txBox="1"/>
      </xdr:nvSpPr>
      <xdr:spPr>
        <a:xfrm>
          <a:off x="12623800" y="130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94487</xdr:rowOff>
    </xdr:from>
    <xdr:to>
      <xdr:col>24</xdr:col>
      <xdr:colOff>82550</xdr:colOff>
      <xdr:row>78</xdr:row>
      <xdr:rowOff>24637</xdr:rowOff>
    </xdr:to>
    <xdr:sp macro="" textlink="">
      <xdr:nvSpPr>
        <xdr:cNvPr id="434" name="円/楕円 433"/>
        <xdr:cNvSpPr/>
      </xdr:nvSpPr>
      <xdr:spPr>
        <a:xfrm>
          <a:off x="16459200" y="1329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66564</xdr:rowOff>
    </xdr:from>
    <xdr:ext cx="762000" cy="259045"/>
    <xdr:sp macro="" textlink="">
      <xdr:nvSpPr>
        <xdr:cNvPr id="435" name="公債費以外該当値テキスト"/>
        <xdr:cNvSpPr txBox="1"/>
      </xdr:nvSpPr>
      <xdr:spPr>
        <a:xfrm>
          <a:off x="16598900" y="13268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53339</xdr:rowOff>
    </xdr:from>
    <xdr:to>
      <xdr:col>22</xdr:col>
      <xdr:colOff>615950</xdr:colOff>
      <xdr:row>77</xdr:row>
      <xdr:rowOff>154939</xdr:rowOff>
    </xdr:to>
    <xdr:sp macro="" textlink="">
      <xdr:nvSpPr>
        <xdr:cNvPr id="436" name="円/楕円 435"/>
        <xdr:cNvSpPr/>
      </xdr:nvSpPr>
      <xdr:spPr>
        <a:xfrm>
          <a:off x="15621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139716</xdr:rowOff>
    </xdr:from>
    <xdr:ext cx="736600" cy="259045"/>
    <xdr:sp macro="" textlink="">
      <xdr:nvSpPr>
        <xdr:cNvPr id="437" name="テキスト ボックス 436"/>
        <xdr:cNvSpPr txBox="1"/>
      </xdr:nvSpPr>
      <xdr:spPr>
        <a:xfrm>
          <a:off x="15290800" y="13341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64770</xdr:rowOff>
    </xdr:from>
    <xdr:to>
      <xdr:col>21</xdr:col>
      <xdr:colOff>412750</xdr:colOff>
      <xdr:row>76</xdr:row>
      <xdr:rowOff>166370</xdr:rowOff>
    </xdr:to>
    <xdr:sp macro="" textlink="">
      <xdr:nvSpPr>
        <xdr:cNvPr id="438" name="円/楕円 437"/>
        <xdr:cNvSpPr/>
      </xdr:nvSpPr>
      <xdr:spPr>
        <a:xfrm>
          <a:off x="14732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151147</xdr:rowOff>
    </xdr:from>
    <xdr:ext cx="762000" cy="259045"/>
    <xdr:sp macro="" textlink="">
      <xdr:nvSpPr>
        <xdr:cNvPr id="439" name="テキスト ボックス 438"/>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144780</xdr:rowOff>
    </xdr:from>
    <xdr:to>
      <xdr:col>20</xdr:col>
      <xdr:colOff>209550</xdr:colOff>
      <xdr:row>76</xdr:row>
      <xdr:rowOff>74930</xdr:rowOff>
    </xdr:to>
    <xdr:sp macro="" textlink="">
      <xdr:nvSpPr>
        <xdr:cNvPr id="440" name="円/楕円 439"/>
        <xdr:cNvSpPr/>
      </xdr:nvSpPr>
      <xdr:spPr>
        <a:xfrm>
          <a:off x="13843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85107</xdr:rowOff>
    </xdr:from>
    <xdr:ext cx="762000" cy="259045"/>
    <xdr:sp macro="" textlink="">
      <xdr:nvSpPr>
        <xdr:cNvPr id="441" name="テキスト ボックス 440"/>
        <xdr:cNvSpPr txBox="1"/>
      </xdr:nvSpPr>
      <xdr:spPr>
        <a:xfrm>
          <a:off x="13512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92202</xdr:rowOff>
    </xdr:from>
    <xdr:to>
      <xdr:col>19</xdr:col>
      <xdr:colOff>6350</xdr:colOff>
      <xdr:row>76</xdr:row>
      <xdr:rowOff>22352</xdr:rowOff>
    </xdr:to>
    <xdr:sp macro="" textlink="">
      <xdr:nvSpPr>
        <xdr:cNvPr id="442" name="円/楕円 441"/>
        <xdr:cNvSpPr/>
      </xdr:nvSpPr>
      <xdr:spPr>
        <a:xfrm>
          <a:off x="12954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32529</xdr:rowOff>
    </xdr:from>
    <xdr:ext cx="762000" cy="259045"/>
    <xdr:sp macro="" textlink="">
      <xdr:nvSpPr>
        <xdr:cNvPr id="443" name="テキスト ボックス 442"/>
        <xdr:cNvSpPr txBox="1"/>
      </xdr:nvSpPr>
      <xdr:spPr>
        <a:xfrm>
          <a:off x="12623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福島県三島町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102910</xdr:rowOff>
    </xdr:from>
    <xdr:to>
      <xdr:col>4</xdr:col>
      <xdr:colOff>1117600</xdr:colOff>
      <xdr:row>18</xdr:row>
      <xdr:rowOff>118464</xdr:rowOff>
    </xdr:to>
    <xdr:cxnSp macro="">
      <xdr:nvCxnSpPr>
        <xdr:cNvPr id="51" name="直線コネクタ 50"/>
        <xdr:cNvCxnSpPr/>
      </xdr:nvCxnSpPr>
      <xdr:spPr bwMode="auto">
        <a:xfrm flipV="1">
          <a:off x="5003800" y="3236635"/>
          <a:ext cx="647700" cy="15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46690</xdr:rowOff>
    </xdr:from>
    <xdr:ext cx="762000" cy="259045"/>
    <xdr:sp macro="" textlink="">
      <xdr:nvSpPr>
        <xdr:cNvPr id="52" name="人口1人当たり決算額の推移平均値テキスト130"/>
        <xdr:cNvSpPr txBox="1"/>
      </xdr:nvSpPr>
      <xdr:spPr>
        <a:xfrm>
          <a:off x="5740400" y="3008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118464</xdr:rowOff>
    </xdr:from>
    <xdr:to>
      <xdr:col>4</xdr:col>
      <xdr:colOff>469900</xdr:colOff>
      <xdr:row>18</xdr:row>
      <xdr:rowOff>132838</xdr:rowOff>
    </xdr:to>
    <xdr:cxnSp macro="">
      <xdr:nvCxnSpPr>
        <xdr:cNvPr id="54" name="直線コネクタ 53"/>
        <xdr:cNvCxnSpPr/>
      </xdr:nvCxnSpPr>
      <xdr:spPr bwMode="auto">
        <a:xfrm flipV="1">
          <a:off x="4305300" y="3252189"/>
          <a:ext cx="698500" cy="14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157434</xdr:rowOff>
    </xdr:from>
    <xdr:ext cx="736600" cy="259045"/>
    <xdr:sp macro="" textlink="">
      <xdr:nvSpPr>
        <xdr:cNvPr id="56" name="テキスト ボックス 55"/>
        <xdr:cNvSpPr txBox="1"/>
      </xdr:nvSpPr>
      <xdr:spPr>
        <a:xfrm>
          <a:off x="4622800" y="2948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122531</xdr:rowOff>
    </xdr:from>
    <xdr:to>
      <xdr:col>3</xdr:col>
      <xdr:colOff>904875</xdr:colOff>
      <xdr:row>18</xdr:row>
      <xdr:rowOff>132838</xdr:rowOff>
    </xdr:to>
    <xdr:cxnSp macro="">
      <xdr:nvCxnSpPr>
        <xdr:cNvPr id="57" name="直線コネクタ 56"/>
        <xdr:cNvCxnSpPr/>
      </xdr:nvCxnSpPr>
      <xdr:spPr bwMode="auto">
        <a:xfrm>
          <a:off x="3606800" y="3256256"/>
          <a:ext cx="698500" cy="10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159955</xdr:rowOff>
    </xdr:from>
    <xdr:ext cx="762000" cy="259045"/>
    <xdr:sp macro="" textlink="">
      <xdr:nvSpPr>
        <xdr:cNvPr id="59" name="テキスト ボックス 58"/>
        <xdr:cNvSpPr txBox="1"/>
      </xdr:nvSpPr>
      <xdr:spPr>
        <a:xfrm>
          <a:off x="3924300" y="2950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122531</xdr:rowOff>
    </xdr:from>
    <xdr:to>
      <xdr:col>3</xdr:col>
      <xdr:colOff>206375</xdr:colOff>
      <xdr:row>18</xdr:row>
      <xdr:rowOff>157683</xdr:rowOff>
    </xdr:to>
    <xdr:cxnSp macro="">
      <xdr:nvCxnSpPr>
        <xdr:cNvPr id="60" name="直線コネクタ 59"/>
        <xdr:cNvCxnSpPr/>
      </xdr:nvCxnSpPr>
      <xdr:spPr bwMode="auto">
        <a:xfrm flipV="1">
          <a:off x="2908300" y="3256256"/>
          <a:ext cx="698500" cy="35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160280</xdr:rowOff>
    </xdr:from>
    <xdr:ext cx="762000" cy="259045"/>
    <xdr:sp macro="" textlink="">
      <xdr:nvSpPr>
        <xdr:cNvPr id="62" name="テキスト ボックス 61"/>
        <xdr:cNvSpPr txBox="1"/>
      </xdr:nvSpPr>
      <xdr:spPr>
        <a:xfrm>
          <a:off x="32258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133908</xdr:rowOff>
    </xdr:from>
    <xdr:to>
      <xdr:col>2</xdr:col>
      <xdr:colOff>692150</xdr:colOff>
      <xdr:row>19</xdr:row>
      <xdr:rowOff>64058</xdr:rowOff>
    </xdr:to>
    <xdr:sp macro="" textlink="">
      <xdr:nvSpPr>
        <xdr:cNvPr id="63" name="フローチャート : 判断 62"/>
        <xdr:cNvSpPr/>
      </xdr:nvSpPr>
      <xdr:spPr bwMode="auto">
        <a:xfrm>
          <a:off x="2857500" y="326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48835</xdr:rowOff>
    </xdr:from>
    <xdr:ext cx="762000" cy="259045"/>
    <xdr:sp macro="" textlink="">
      <xdr:nvSpPr>
        <xdr:cNvPr id="64" name="テキスト ボックス 63"/>
        <xdr:cNvSpPr txBox="1"/>
      </xdr:nvSpPr>
      <xdr:spPr>
        <a:xfrm>
          <a:off x="2527300" y="3354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178,825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52110</xdr:rowOff>
    </xdr:from>
    <xdr:to>
      <xdr:col>5</xdr:col>
      <xdr:colOff>34925</xdr:colOff>
      <xdr:row>18</xdr:row>
      <xdr:rowOff>153710</xdr:rowOff>
    </xdr:to>
    <xdr:sp macro="" textlink="">
      <xdr:nvSpPr>
        <xdr:cNvPr id="70" name="円/楕円 69"/>
        <xdr:cNvSpPr/>
      </xdr:nvSpPr>
      <xdr:spPr bwMode="auto">
        <a:xfrm>
          <a:off x="5600700" y="3185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24187</xdr:rowOff>
    </xdr:from>
    <xdr:ext cx="762000" cy="259045"/>
    <xdr:sp macro="" textlink="">
      <xdr:nvSpPr>
        <xdr:cNvPr id="71" name="人口1人当たり決算額の推移該当値テキスト130"/>
        <xdr:cNvSpPr txBox="1"/>
      </xdr:nvSpPr>
      <xdr:spPr>
        <a:xfrm>
          <a:off x="5740400" y="3157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228,920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67664</xdr:rowOff>
    </xdr:from>
    <xdr:to>
      <xdr:col>4</xdr:col>
      <xdr:colOff>520700</xdr:colOff>
      <xdr:row>18</xdr:row>
      <xdr:rowOff>169264</xdr:rowOff>
    </xdr:to>
    <xdr:sp macro="" textlink="">
      <xdr:nvSpPr>
        <xdr:cNvPr id="72" name="円/楕円 71"/>
        <xdr:cNvSpPr/>
      </xdr:nvSpPr>
      <xdr:spPr bwMode="auto">
        <a:xfrm>
          <a:off x="4953000" y="3201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154041</xdr:rowOff>
    </xdr:from>
    <xdr:ext cx="736600" cy="259045"/>
    <xdr:sp macro="" textlink="">
      <xdr:nvSpPr>
        <xdr:cNvPr id="73" name="テキスト ボックス 72"/>
        <xdr:cNvSpPr txBox="1"/>
      </xdr:nvSpPr>
      <xdr:spPr>
        <a:xfrm>
          <a:off x="4622800" y="3287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219,394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82039</xdr:rowOff>
    </xdr:from>
    <xdr:to>
      <xdr:col>3</xdr:col>
      <xdr:colOff>955675</xdr:colOff>
      <xdr:row>19</xdr:row>
      <xdr:rowOff>12188</xdr:rowOff>
    </xdr:to>
    <xdr:sp macro="" textlink="">
      <xdr:nvSpPr>
        <xdr:cNvPr id="74" name="円/楕円 73"/>
        <xdr:cNvSpPr/>
      </xdr:nvSpPr>
      <xdr:spPr bwMode="auto">
        <a:xfrm>
          <a:off x="4254500" y="3215764"/>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168415</xdr:rowOff>
    </xdr:from>
    <xdr:ext cx="762000" cy="259045"/>
    <xdr:sp macro="" textlink="">
      <xdr:nvSpPr>
        <xdr:cNvPr id="75" name="テキスト ボックス 74"/>
        <xdr:cNvSpPr txBox="1"/>
      </xdr:nvSpPr>
      <xdr:spPr>
        <a:xfrm>
          <a:off x="3924300" y="330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210,591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71730</xdr:rowOff>
    </xdr:from>
    <xdr:to>
      <xdr:col>3</xdr:col>
      <xdr:colOff>257175</xdr:colOff>
      <xdr:row>19</xdr:row>
      <xdr:rowOff>1881</xdr:rowOff>
    </xdr:to>
    <xdr:sp macro="" textlink="">
      <xdr:nvSpPr>
        <xdr:cNvPr id="76" name="円/楕円 75"/>
        <xdr:cNvSpPr/>
      </xdr:nvSpPr>
      <xdr:spPr bwMode="auto">
        <a:xfrm>
          <a:off x="3556000" y="3205455"/>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158108</xdr:rowOff>
    </xdr:from>
    <xdr:ext cx="762000" cy="259045"/>
    <xdr:sp macro="" textlink="">
      <xdr:nvSpPr>
        <xdr:cNvPr id="77" name="テキスト ボックス 76"/>
        <xdr:cNvSpPr txBox="1"/>
      </xdr:nvSpPr>
      <xdr:spPr>
        <a:xfrm>
          <a:off x="3225800" y="329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216,904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106882</xdr:rowOff>
    </xdr:from>
    <xdr:to>
      <xdr:col>2</xdr:col>
      <xdr:colOff>692150</xdr:colOff>
      <xdr:row>19</xdr:row>
      <xdr:rowOff>37033</xdr:rowOff>
    </xdr:to>
    <xdr:sp macro="" textlink="">
      <xdr:nvSpPr>
        <xdr:cNvPr id="78" name="円/楕円 77"/>
        <xdr:cNvSpPr/>
      </xdr:nvSpPr>
      <xdr:spPr bwMode="auto">
        <a:xfrm>
          <a:off x="2857500" y="324060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47209</xdr:rowOff>
    </xdr:from>
    <xdr:ext cx="762000" cy="259045"/>
    <xdr:sp macro="" textlink="">
      <xdr:nvSpPr>
        <xdr:cNvPr id="79" name="テキスト ボックス 78"/>
        <xdr:cNvSpPr txBox="1"/>
      </xdr:nvSpPr>
      <xdr:spPr>
        <a:xfrm>
          <a:off x="2527300" y="3009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195,376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256918</xdr:rowOff>
    </xdr:from>
    <xdr:to>
      <xdr:col>4</xdr:col>
      <xdr:colOff>1117600</xdr:colOff>
      <xdr:row>35</xdr:row>
      <xdr:rowOff>294445</xdr:rowOff>
    </xdr:to>
    <xdr:cxnSp macro="">
      <xdr:nvCxnSpPr>
        <xdr:cNvPr id="110" name="直線コネクタ 109"/>
        <xdr:cNvCxnSpPr/>
      </xdr:nvCxnSpPr>
      <xdr:spPr bwMode="auto">
        <a:xfrm>
          <a:off x="5003800" y="6867268"/>
          <a:ext cx="647700" cy="37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211641</xdr:rowOff>
    </xdr:from>
    <xdr:to>
      <xdr:col>4</xdr:col>
      <xdr:colOff>469900</xdr:colOff>
      <xdr:row>35</xdr:row>
      <xdr:rowOff>256918</xdr:rowOff>
    </xdr:to>
    <xdr:cxnSp macro="">
      <xdr:nvCxnSpPr>
        <xdr:cNvPr id="113" name="直線コネクタ 112"/>
        <xdr:cNvCxnSpPr/>
      </xdr:nvCxnSpPr>
      <xdr:spPr bwMode="auto">
        <a:xfrm>
          <a:off x="4305300" y="6821991"/>
          <a:ext cx="698500" cy="45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170635</xdr:rowOff>
    </xdr:from>
    <xdr:to>
      <xdr:col>3</xdr:col>
      <xdr:colOff>904875</xdr:colOff>
      <xdr:row>35</xdr:row>
      <xdr:rowOff>211641</xdr:rowOff>
    </xdr:to>
    <xdr:cxnSp macro="">
      <xdr:nvCxnSpPr>
        <xdr:cNvPr id="116" name="直線コネクタ 115"/>
        <xdr:cNvCxnSpPr/>
      </xdr:nvCxnSpPr>
      <xdr:spPr bwMode="auto">
        <a:xfrm>
          <a:off x="3606800" y="6780985"/>
          <a:ext cx="698500" cy="41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133903</xdr:rowOff>
    </xdr:from>
    <xdr:to>
      <xdr:col>3</xdr:col>
      <xdr:colOff>206375</xdr:colOff>
      <xdr:row>35</xdr:row>
      <xdr:rowOff>170635</xdr:rowOff>
    </xdr:to>
    <xdr:cxnSp macro="">
      <xdr:nvCxnSpPr>
        <xdr:cNvPr id="119" name="直線コネクタ 118"/>
        <xdr:cNvCxnSpPr/>
      </xdr:nvCxnSpPr>
      <xdr:spPr bwMode="auto">
        <a:xfrm>
          <a:off x="2908300" y="6744253"/>
          <a:ext cx="698500" cy="36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226683</xdr:rowOff>
    </xdr:from>
    <xdr:ext cx="762000" cy="259045"/>
    <xdr:sp macro="" textlink="">
      <xdr:nvSpPr>
        <xdr:cNvPr id="121" name="テキスト ボックス 120"/>
        <xdr:cNvSpPr txBox="1"/>
      </xdr:nvSpPr>
      <xdr:spPr>
        <a:xfrm>
          <a:off x="32258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158030</xdr:rowOff>
    </xdr:from>
    <xdr:to>
      <xdr:col>2</xdr:col>
      <xdr:colOff>692150</xdr:colOff>
      <xdr:row>35</xdr:row>
      <xdr:rowOff>259630</xdr:rowOff>
    </xdr:to>
    <xdr:sp macro="" textlink="">
      <xdr:nvSpPr>
        <xdr:cNvPr id="122" name="フローチャート : 判断 121"/>
        <xdr:cNvSpPr/>
      </xdr:nvSpPr>
      <xdr:spPr bwMode="auto">
        <a:xfrm>
          <a:off x="2857500" y="67683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244407</xdr:rowOff>
    </xdr:from>
    <xdr:ext cx="762000" cy="259045"/>
    <xdr:sp macro="" textlink="">
      <xdr:nvSpPr>
        <xdr:cNvPr id="123" name="テキスト ボックス 122"/>
        <xdr:cNvSpPr txBox="1"/>
      </xdr:nvSpPr>
      <xdr:spPr>
        <a:xfrm>
          <a:off x="2527300" y="685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44,602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243645</xdr:rowOff>
    </xdr:from>
    <xdr:to>
      <xdr:col>5</xdr:col>
      <xdr:colOff>34925</xdr:colOff>
      <xdr:row>36</xdr:row>
      <xdr:rowOff>2345</xdr:rowOff>
    </xdr:to>
    <xdr:sp macro="" textlink="">
      <xdr:nvSpPr>
        <xdr:cNvPr id="129" name="円/楕円 128"/>
        <xdr:cNvSpPr/>
      </xdr:nvSpPr>
      <xdr:spPr bwMode="auto">
        <a:xfrm>
          <a:off x="5600700" y="6853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215722</xdr:rowOff>
    </xdr:from>
    <xdr:ext cx="762000" cy="259045"/>
    <xdr:sp macro="" textlink="">
      <xdr:nvSpPr>
        <xdr:cNvPr id="130" name="人口1人当たり決算額の推移該当値テキスト445"/>
        <xdr:cNvSpPr txBox="1"/>
      </xdr:nvSpPr>
      <xdr:spPr>
        <a:xfrm>
          <a:off x="5740400" y="682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25,876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206118</xdr:rowOff>
    </xdr:from>
    <xdr:to>
      <xdr:col>4</xdr:col>
      <xdr:colOff>520700</xdr:colOff>
      <xdr:row>35</xdr:row>
      <xdr:rowOff>307718</xdr:rowOff>
    </xdr:to>
    <xdr:sp macro="" textlink="">
      <xdr:nvSpPr>
        <xdr:cNvPr id="131" name="円/楕円 130"/>
        <xdr:cNvSpPr/>
      </xdr:nvSpPr>
      <xdr:spPr bwMode="auto">
        <a:xfrm>
          <a:off x="4953000" y="6816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292495</xdr:rowOff>
    </xdr:from>
    <xdr:ext cx="736600" cy="259045"/>
    <xdr:sp macro="" textlink="">
      <xdr:nvSpPr>
        <xdr:cNvPr id="132" name="テキスト ボックス 131"/>
        <xdr:cNvSpPr txBox="1"/>
      </xdr:nvSpPr>
      <xdr:spPr>
        <a:xfrm>
          <a:off x="4622800" y="6902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160841</xdr:rowOff>
    </xdr:from>
    <xdr:to>
      <xdr:col>3</xdr:col>
      <xdr:colOff>955675</xdr:colOff>
      <xdr:row>35</xdr:row>
      <xdr:rowOff>262441</xdr:rowOff>
    </xdr:to>
    <xdr:sp macro="" textlink="">
      <xdr:nvSpPr>
        <xdr:cNvPr id="133" name="円/楕円 132"/>
        <xdr:cNvSpPr/>
      </xdr:nvSpPr>
      <xdr:spPr bwMode="auto">
        <a:xfrm>
          <a:off x="4254500" y="6771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247218</xdr:rowOff>
    </xdr:from>
    <xdr:ext cx="762000" cy="259045"/>
    <xdr:sp macro="" textlink="">
      <xdr:nvSpPr>
        <xdr:cNvPr id="134" name="テキスト ボックス 133"/>
        <xdr:cNvSpPr txBox="1"/>
      </xdr:nvSpPr>
      <xdr:spPr>
        <a:xfrm>
          <a:off x="3924300" y="68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43,987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119835</xdr:rowOff>
    </xdr:from>
    <xdr:to>
      <xdr:col>3</xdr:col>
      <xdr:colOff>257175</xdr:colOff>
      <xdr:row>35</xdr:row>
      <xdr:rowOff>221435</xdr:rowOff>
    </xdr:to>
    <xdr:sp macro="" textlink="">
      <xdr:nvSpPr>
        <xdr:cNvPr id="135" name="円/楕円 134"/>
        <xdr:cNvSpPr/>
      </xdr:nvSpPr>
      <xdr:spPr bwMode="auto">
        <a:xfrm>
          <a:off x="3556000" y="6730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206212</xdr:rowOff>
    </xdr:from>
    <xdr:ext cx="762000" cy="259045"/>
    <xdr:sp macro="" textlink="">
      <xdr:nvSpPr>
        <xdr:cNvPr id="136" name="テキスト ボックス 135"/>
        <xdr:cNvSpPr txBox="1"/>
      </xdr:nvSpPr>
      <xdr:spPr>
        <a:xfrm>
          <a:off x="3225800" y="681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52,956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83103</xdr:rowOff>
    </xdr:from>
    <xdr:to>
      <xdr:col>2</xdr:col>
      <xdr:colOff>692150</xdr:colOff>
      <xdr:row>35</xdr:row>
      <xdr:rowOff>184703</xdr:rowOff>
    </xdr:to>
    <xdr:sp macro="" textlink="">
      <xdr:nvSpPr>
        <xdr:cNvPr id="137" name="円/楕円 136"/>
        <xdr:cNvSpPr/>
      </xdr:nvSpPr>
      <xdr:spPr bwMode="auto">
        <a:xfrm>
          <a:off x="2857500" y="6693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194880</xdr:rowOff>
    </xdr:from>
    <xdr:ext cx="762000" cy="259045"/>
    <xdr:sp macro="" textlink="">
      <xdr:nvSpPr>
        <xdr:cNvPr id="138" name="テキスト ボックス 137"/>
        <xdr:cNvSpPr txBox="1"/>
      </xdr:nvSpPr>
      <xdr:spPr>
        <a:xfrm>
          <a:off x="2527300" y="6462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前年度からの繰越金（剰余金）を財政調整基金等に積立、極力取り崩さないよう今後の財政運営に備えたことにより、財政調整基金については平成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a:t>
          </a:r>
          <a:r>
            <a:rPr kumimoji="1" lang="en-US" altLang="ja-JP" sz="1400">
              <a:latin typeface="ＭＳ ゴシック" pitchFamily="49" charset="-128"/>
              <a:ea typeface="ＭＳ ゴシック" pitchFamily="49" charset="-128"/>
            </a:rPr>
            <a:t>901,387</a:t>
          </a:r>
          <a:r>
            <a:rPr kumimoji="1" lang="ja-JP" altLang="en-US" sz="1400">
              <a:latin typeface="ＭＳ ゴシック" pitchFamily="49" charset="-128"/>
              <a:ea typeface="ＭＳ ゴシック" pitchFamily="49" charset="-128"/>
            </a:rPr>
            <a:t>千円の残高となった。また、自主財源の乏しい当町においては地方交付税の影響を大きく受けるため、特に地方交付税の増減に伴い、実質収支においても変動する傾向にある。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各会計においても赤字は発生しておらず、連結実質赤字比率についても赤字にはなっていない。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公債費においては、平成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年度に公的資金補償金免除繰り上げ償還を実施したことにより、年々減少し健全化が図られてきている。今後も、起債の新規発行においては財政を圧迫しないよう計画的に事業を実施する。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的資金補償金免除繰上償還により、地方債の現在高は大きく減少することができ、あわせて財政調整基金等充当可能財源の増加に伴い、将来負担について改善が図られた。今後も、新規起債発行の抑制に努めるなど、財政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3" zoomScale="70" zoomScaleNormal="70" workbookViewId="0">
      <selection activeCell="AH16" sqref="AH16:AL1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2404415</v>
      </c>
      <c r="BO4" s="349"/>
      <c r="BP4" s="349"/>
      <c r="BQ4" s="349"/>
      <c r="BR4" s="349"/>
      <c r="BS4" s="349"/>
      <c r="BT4" s="349"/>
      <c r="BU4" s="350"/>
      <c r="BV4" s="348">
        <v>2200257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9.8000000000000007</v>
      </c>
      <c r="CU4" s="355"/>
      <c r="CV4" s="355"/>
      <c r="CW4" s="355"/>
      <c r="CX4" s="355"/>
      <c r="CY4" s="355"/>
      <c r="CZ4" s="355"/>
      <c r="DA4" s="356"/>
      <c r="DB4" s="354">
        <v>12.2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77</v>
      </c>
      <c r="AN5" s="409"/>
      <c r="AO5" s="409"/>
      <c r="AP5" s="409"/>
      <c r="AQ5" s="409"/>
      <c r="AR5" s="409"/>
      <c r="AS5" s="409"/>
      <c r="AT5" s="410"/>
      <c r="AU5" s="411" t="s">
        <v>78</v>
      </c>
      <c r="AV5" s="412"/>
      <c r="AW5" s="412"/>
      <c r="AX5" s="412"/>
      <c r="AY5" s="413" t="s">
        <v>79</v>
      </c>
      <c r="AZ5" s="414"/>
      <c r="BA5" s="414"/>
      <c r="BB5" s="414"/>
      <c r="BC5" s="414"/>
      <c r="BD5" s="414"/>
      <c r="BE5" s="414"/>
      <c r="BF5" s="414"/>
      <c r="BG5" s="414"/>
      <c r="BH5" s="414"/>
      <c r="BI5" s="414"/>
      <c r="BJ5" s="414"/>
      <c r="BK5" s="414"/>
      <c r="BL5" s="414"/>
      <c r="BM5" s="415"/>
      <c r="BN5" s="416">
        <v>2269022</v>
      </c>
      <c r="BO5" s="417"/>
      <c r="BP5" s="417"/>
      <c r="BQ5" s="417"/>
      <c r="BR5" s="417"/>
      <c r="BS5" s="417"/>
      <c r="BT5" s="417"/>
      <c r="BU5" s="418"/>
      <c r="BV5" s="416">
        <v>2037947</v>
      </c>
      <c r="BW5" s="417"/>
      <c r="BX5" s="417"/>
      <c r="BY5" s="417"/>
      <c r="BZ5" s="417"/>
      <c r="CA5" s="417"/>
      <c r="CB5" s="417"/>
      <c r="CC5" s="418"/>
      <c r="CD5" s="419" t="s">
        <v>80</v>
      </c>
      <c r="CE5" s="420"/>
      <c r="CF5" s="420"/>
      <c r="CG5" s="420"/>
      <c r="CH5" s="420"/>
      <c r="CI5" s="420"/>
      <c r="CJ5" s="420"/>
      <c r="CK5" s="420"/>
      <c r="CL5" s="420"/>
      <c r="CM5" s="420"/>
      <c r="CN5" s="420"/>
      <c r="CO5" s="420"/>
      <c r="CP5" s="420"/>
      <c r="CQ5" s="420"/>
      <c r="CR5" s="420"/>
      <c r="CS5" s="421"/>
      <c r="CT5" s="382">
        <v>90.6</v>
      </c>
      <c r="CU5" s="383"/>
      <c r="CV5" s="383"/>
      <c r="CW5" s="383"/>
      <c r="CX5" s="383"/>
      <c r="CY5" s="383"/>
      <c r="CZ5" s="383"/>
      <c r="DA5" s="384"/>
      <c r="DB5" s="382">
        <v>89</v>
      </c>
      <c r="DC5" s="383"/>
      <c r="DD5" s="383"/>
      <c r="DE5" s="383"/>
      <c r="DF5" s="383"/>
      <c r="DG5" s="383"/>
      <c r="DH5" s="383"/>
      <c r="DI5" s="384"/>
      <c r="DJ5" s="137"/>
      <c r="DK5" s="137"/>
      <c r="DL5" s="137"/>
      <c r="DM5" s="137"/>
      <c r="DN5" s="137"/>
      <c r="DO5" s="137"/>
    </row>
    <row r="6" spans="1:119" ht="18.75" customHeight="1">
      <c r="A6" s="138"/>
      <c r="B6" s="385" t="s">
        <v>81</v>
      </c>
      <c r="C6" s="386"/>
      <c r="D6" s="386"/>
      <c r="E6" s="387"/>
      <c r="F6" s="387"/>
      <c r="G6" s="387"/>
      <c r="H6" s="387"/>
      <c r="I6" s="387"/>
      <c r="J6" s="387"/>
      <c r="K6" s="387"/>
      <c r="L6" s="387" t="s">
        <v>82</v>
      </c>
      <c r="M6" s="387"/>
      <c r="N6" s="387"/>
      <c r="O6" s="387"/>
      <c r="P6" s="387"/>
      <c r="Q6" s="387"/>
      <c r="R6" s="391"/>
      <c r="S6" s="391"/>
      <c r="T6" s="391"/>
      <c r="U6" s="391"/>
      <c r="V6" s="392"/>
      <c r="W6" s="395" t="s">
        <v>83</v>
      </c>
      <c r="X6" s="396"/>
      <c r="Y6" s="396"/>
      <c r="Z6" s="396"/>
      <c r="AA6" s="396"/>
      <c r="AB6" s="386"/>
      <c r="AC6" s="399" t="s">
        <v>84</v>
      </c>
      <c r="AD6" s="400"/>
      <c r="AE6" s="400"/>
      <c r="AF6" s="400"/>
      <c r="AG6" s="400"/>
      <c r="AH6" s="400"/>
      <c r="AI6" s="400"/>
      <c r="AJ6" s="400"/>
      <c r="AK6" s="400"/>
      <c r="AL6" s="401"/>
      <c r="AM6" s="408" t="s">
        <v>85</v>
      </c>
      <c r="AN6" s="409"/>
      <c r="AO6" s="409"/>
      <c r="AP6" s="409"/>
      <c r="AQ6" s="409"/>
      <c r="AR6" s="409"/>
      <c r="AS6" s="409"/>
      <c r="AT6" s="410"/>
      <c r="AU6" s="411" t="s">
        <v>78</v>
      </c>
      <c r="AV6" s="412"/>
      <c r="AW6" s="412"/>
      <c r="AX6" s="412"/>
      <c r="AY6" s="413" t="s">
        <v>86</v>
      </c>
      <c r="AZ6" s="414"/>
      <c r="BA6" s="414"/>
      <c r="BB6" s="414"/>
      <c r="BC6" s="414"/>
      <c r="BD6" s="414"/>
      <c r="BE6" s="414"/>
      <c r="BF6" s="414"/>
      <c r="BG6" s="414"/>
      <c r="BH6" s="414"/>
      <c r="BI6" s="414"/>
      <c r="BJ6" s="414"/>
      <c r="BK6" s="414"/>
      <c r="BL6" s="414"/>
      <c r="BM6" s="415"/>
      <c r="BN6" s="416">
        <v>135393</v>
      </c>
      <c r="BO6" s="417"/>
      <c r="BP6" s="417"/>
      <c r="BQ6" s="417"/>
      <c r="BR6" s="417"/>
      <c r="BS6" s="417"/>
      <c r="BT6" s="417"/>
      <c r="BU6" s="418"/>
      <c r="BV6" s="416">
        <v>162310</v>
      </c>
      <c r="BW6" s="417"/>
      <c r="BX6" s="417"/>
      <c r="BY6" s="417"/>
      <c r="BZ6" s="417"/>
      <c r="CA6" s="417"/>
      <c r="CB6" s="417"/>
      <c r="CC6" s="418"/>
      <c r="CD6" s="419" t="s">
        <v>87</v>
      </c>
      <c r="CE6" s="420"/>
      <c r="CF6" s="420"/>
      <c r="CG6" s="420"/>
      <c r="CH6" s="420"/>
      <c r="CI6" s="420"/>
      <c r="CJ6" s="420"/>
      <c r="CK6" s="420"/>
      <c r="CL6" s="420"/>
      <c r="CM6" s="420"/>
      <c r="CN6" s="420"/>
      <c r="CO6" s="420"/>
      <c r="CP6" s="420"/>
      <c r="CQ6" s="420"/>
      <c r="CR6" s="420"/>
      <c r="CS6" s="421"/>
      <c r="CT6" s="422">
        <v>95.2</v>
      </c>
      <c r="CU6" s="423"/>
      <c r="CV6" s="423"/>
      <c r="CW6" s="423"/>
      <c r="CX6" s="423"/>
      <c r="CY6" s="423"/>
      <c r="CZ6" s="423"/>
      <c r="DA6" s="424"/>
      <c r="DB6" s="422">
        <v>93.5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88</v>
      </c>
      <c r="AN7" s="409"/>
      <c r="AO7" s="409"/>
      <c r="AP7" s="409"/>
      <c r="AQ7" s="409"/>
      <c r="AR7" s="409"/>
      <c r="AS7" s="409"/>
      <c r="AT7" s="410"/>
      <c r="AU7" s="411" t="s">
        <v>89</v>
      </c>
      <c r="AV7" s="412"/>
      <c r="AW7" s="412"/>
      <c r="AX7" s="412"/>
      <c r="AY7" s="413" t="s">
        <v>90</v>
      </c>
      <c r="AZ7" s="414"/>
      <c r="BA7" s="414"/>
      <c r="BB7" s="414"/>
      <c r="BC7" s="414"/>
      <c r="BD7" s="414"/>
      <c r="BE7" s="414"/>
      <c r="BF7" s="414"/>
      <c r="BG7" s="414"/>
      <c r="BH7" s="414"/>
      <c r="BI7" s="414"/>
      <c r="BJ7" s="414"/>
      <c r="BK7" s="414"/>
      <c r="BL7" s="414"/>
      <c r="BM7" s="415"/>
      <c r="BN7" s="416">
        <v>11581</v>
      </c>
      <c r="BO7" s="417"/>
      <c r="BP7" s="417"/>
      <c r="BQ7" s="417"/>
      <c r="BR7" s="417"/>
      <c r="BS7" s="417"/>
      <c r="BT7" s="417"/>
      <c r="BU7" s="418"/>
      <c r="BV7" s="416">
        <v>5684</v>
      </c>
      <c r="BW7" s="417"/>
      <c r="BX7" s="417"/>
      <c r="BY7" s="417"/>
      <c r="BZ7" s="417"/>
      <c r="CA7" s="417"/>
      <c r="CB7" s="417"/>
      <c r="CC7" s="418"/>
      <c r="CD7" s="419" t="s">
        <v>91</v>
      </c>
      <c r="CE7" s="420"/>
      <c r="CF7" s="420"/>
      <c r="CG7" s="420"/>
      <c r="CH7" s="420"/>
      <c r="CI7" s="420"/>
      <c r="CJ7" s="420"/>
      <c r="CK7" s="420"/>
      <c r="CL7" s="420"/>
      <c r="CM7" s="420"/>
      <c r="CN7" s="420"/>
      <c r="CO7" s="420"/>
      <c r="CP7" s="420"/>
      <c r="CQ7" s="420"/>
      <c r="CR7" s="420"/>
      <c r="CS7" s="421"/>
      <c r="CT7" s="416">
        <v>1259636</v>
      </c>
      <c r="CU7" s="417"/>
      <c r="CV7" s="417"/>
      <c r="CW7" s="417"/>
      <c r="CX7" s="417"/>
      <c r="CY7" s="417"/>
      <c r="CZ7" s="417"/>
      <c r="DA7" s="418"/>
      <c r="DB7" s="416">
        <v>1280798</v>
      </c>
      <c r="DC7" s="417"/>
      <c r="DD7" s="417"/>
      <c r="DE7" s="417"/>
      <c r="DF7" s="417"/>
      <c r="DG7" s="417"/>
      <c r="DH7" s="417"/>
      <c r="DI7" s="418"/>
      <c r="DJ7" s="137"/>
      <c r="DK7" s="137"/>
      <c r="DL7" s="137"/>
      <c r="DM7" s="137"/>
      <c r="DN7" s="137"/>
      <c r="DO7" s="137"/>
    </row>
    <row r="8" spans="1:119" ht="18.75" customHeight="1" thickBot="1">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92</v>
      </c>
      <c r="AN8" s="409"/>
      <c r="AO8" s="409"/>
      <c r="AP8" s="409"/>
      <c r="AQ8" s="409"/>
      <c r="AR8" s="409"/>
      <c r="AS8" s="409"/>
      <c r="AT8" s="410"/>
      <c r="AU8" s="411" t="s">
        <v>93</v>
      </c>
      <c r="AV8" s="412"/>
      <c r="AW8" s="412"/>
      <c r="AX8" s="412"/>
      <c r="AY8" s="413" t="s">
        <v>94</v>
      </c>
      <c r="AZ8" s="414"/>
      <c r="BA8" s="414"/>
      <c r="BB8" s="414"/>
      <c r="BC8" s="414"/>
      <c r="BD8" s="414"/>
      <c r="BE8" s="414"/>
      <c r="BF8" s="414"/>
      <c r="BG8" s="414"/>
      <c r="BH8" s="414"/>
      <c r="BI8" s="414"/>
      <c r="BJ8" s="414"/>
      <c r="BK8" s="414"/>
      <c r="BL8" s="414"/>
      <c r="BM8" s="415"/>
      <c r="BN8" s="416">
        <v>123812</v>
      </c>
      <c r="BO8" s="417"/>
      <c r="BP8" s="417"/>
      <c r="BQ8" s="417"/>
      <c r="BR8" s="417"/>
      <c r="BS8" s="417"/>
      <c r="BT8" s="417"/>
      <c r="BU8" s="418"/>
      <c r="BV8" s="416">
        <v>156626</v>
      </c>
      <c r="BW8" s="417"/>
      <c r="BX8" s="417"/>
      <c r="BY8" s="417"/>
      <c r="BZ8" s="417"/>
      <c r="CA8" s="417"/>
      <c r="CB8" s="417"/>
      <c r="CC8" s="418"/>
      <c r="CD8" s="419" t="s">
        <v>95</v>
      </c>
      <c r="CE8" s="420"/>
      <c r="CF8" s="420"/>
      <c r="CG8" s="420"/>
      <c r="CH8" s="420"/>
      <c r="CI8" s="420"/>
      <c r="CJ8" s="420"/>
      <c r="CK8" s="420"/>
      <c r="CL8" s="420"/>
      <c r="CM8" s="420"/>
      <c r="CN8" s="420"/>
      <c r="CO8" s="420"/>
      <c r="CP8" s="420"/>
      <c r="CQ8" s="420"/>
      <c r="CR8" s="420"/>
      <c r="CS8" s="421"/>
      <c r="CT8" s="425">
        <v>0.13</v>
      </c>
      <c r="CU8" s="426"/>
      <c r="CV8" s="426"/>
      <c r="CW8" s="426"/>
      <c r="CX8" s="426"/>
      <c r="CY8" s="426"/>
      <c r="CZ8" s="426"/>
      <c r="DA8" s="427"/>
      <c r="DB8" s="425">
        <v>0.12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1926</v>
      </c>
      <c r="S9" s="433"/>
      <c r="T9" s="433"/>
      <c r="U9" s="433"/>
      <c r="V9" s="434"/>
      <c r="W9" s="342" t="s">
        <v>98</v>
      </c>
      <c r="X9" s="343"/>
      <c r="Y9" s="343"/>
      <c r="Z9" s="343"/>
      <c r="AA9" s="343"/>
      <c r="AB9" s="343"/>
      <c r="AC9" s="343"/>
      <c r="AD9" s="343"/>
      <c r="AE9" s="343"/>
      <c r="AF9" s="343"/>
      <c r="AG9" s="343"/>
      <c r="AH9" s="343"/>
      <c r="AI9" s="343"/>
      <c r="AJ9" s="343"/>
      <c r="AK9" s="343"/>
      <c r="AL9" s="344"/>
      <c r="AM9" s="408" t="s">
        <v>99</v>
      </c>
      <c r="AN9" s="409"/>
      <c r="AO9" s="409"/>
      <c r="AP9" s="409"/>
      <c r="AQ9" s="409"/>
      <c r="AR9" s="409"/>
      <c r="AS9" s="409"/>
      <c r="AT9" s="410"/>
      <c r="AU9" s="411" t="s">
        <v>78</v>
      </c>
      <c r="AV9" s="412"/>
      <c r="AW9" s="412"/>
      <c r="AX9" s="412"/>
      <c r="AY9" s="413" t="s">
        <v>100</v>
      </c>
      <c r="AZ9" s="414"/>
      <c r="BA9" s="414"/>
      <c r="BB9" s="414"/>
      <c r="BC9" s="414"/>
      <c r="BD9" s="414"/>
      <c r="BE9" s="414"/>
      <c r="BF9" s="414"/>
      <c r="BG9" s="414"/>
      <c r="BH9" s="414"/>
      <c r="BI9" s="414"/>
      <c r="BJ9" s="414"/>
      <c r="BK9" s="414"/>
      <c r="BL9" s="414"/>
      <c r="BM9" s="415"/>
      <c r="BN9" s="416">
        <v>-32814</v>
      </c>
      <c r="BO9" s="417"/>
      <c r="BP9" s="417"/>
      <c r="BQ9" s="417"/>
      <c r="BR9" s="417"/>
      <c r="BS9" s="417"/>
      <c r="BT9" s="417"/>
      <c r="BU9" s="418"/>
      <c r="BV9" s="416">
        <v>10667</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12.8</v>
      </c>
      <c r="CU9" s="383"/>
      <c r="CV9" s="383"/>
      <c r="CW9" s="383"/>
      <c r="CX9" s="383"/>
      <c r="CY9" s="383"/>
      <c r="CZ9" s="383"/>
      <c r="DA9" s="384"/>
      <c r="DB9" s="382">
        <v>13.5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09"/>
      <c r="N10" s="409"/>
      <c r="O10" s="409"/>
      <c r="P10" s="409"/>
      <c r="Q10" s="410"/>
      <c r="R10" s="436">
        <v>2250</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65661</v>
      </c>
      <c r="BO10" s="417"/>
      <c r="BP10" s="417"/>
      <c r="BQ10" s="417"/>
      <c r="BR10" s="417"/>
      <c r="BS10" s="417"/>
      <c r="BT10" s="417"/>
      <c r="BU10" s="418"/>
      <c r="BV10" s="416">
        <v>75414</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t="s">
        <v>112</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1820</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v>70000</v>
      </c>
      <c r="BO12" s="417"/>
      <c r="BP12" s="417"/>
      <c r="BQ12" s="417"/>
      <c r="BR12" s="417"/>
      <c r="BS12" s="417"/>
      <c r="BT12" s="417"/>
      <c r="BU12" s="418"/>
      <c r="BV12" s="416">
        <v>8000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1813</v>
      </c>
      <c r="S13" s="467"/>
      <c r="T13" s="467"/>
      <c r="U13" s="467"/>
      <c r="V13" s="468"/>
      <c r="W13" s="395" t="s">
        <v>124</v>
      </c>
      <c r="X13" s="396"/>
      <c r="Y13" s="396"/>
      <c r="Z13" s="396"/>
      <c r="AA13" s="396"/>
      <c r="AB13" s="386"/>
      <c r="AC13" s="436">
        <v>100</v>
      </c>
      <c r="AD13" s="437"/>
      <c r="AE13" s="437"/>
      <c r="AF13" s="437"/>
      <c r="AG13" s="476"/>
      <c r="AH13" s="436">
        <v>149</v>
      </c>
      <c r="AI13" s="437"/>
      <c r="AJ13" s="437"/>
      <c r="AK13" s="437"/>
      <c r="AL13" s="438"/>
      <c r="AM13" s="408" t="s">
        <v>125</v>
      </c>
      <c r="AN13" s="409"/>
      <c r="AO13" s="409"/>
      <c r="AP13" s="409"/>
      <c r="AQ13" s="409"/>
      <c r="AR13" s="409"/>
      <c r="AS13" s="409"/>
      <c r="AT13" s="410"/>
      <c r="AU13" s="411" t="s">
        <v>126</v>
      </c>
      <c r="AV13" s="412"/>
      <c r="AW13" s="412"/>
      <c r="AX13" s="412"/>
      <c r="AY13" s="413" t="s">
        <v>127</v>
      </c>
      <c r="AZ13" s="414"/>
      <c r="BA13" s="414"/>
      <c r="BB13" s="414"/>
      <c r="BC13" s="414"/>
      <c r="BD13" s="414"/>
      <c r="BE13" s="414"/>
      <c r="BF13" s="414"/>
      <c r="BG13" s="414"/>
      <c r="BH13" s="414"/>
      <c r="BI13" s="414"/>
      <c r="BJ13" s="414"/>
      <c r="BK13" s="414"/>
      <c r="BL13" s="414"/>
      <c r="BM13" s="415"/>
      <c r="BN13" s="416">
        <v>-37153</v>
      </c>
      <c r="BO13" s="417"/>
      <c r="BP13" s="417"/>
      <c r="BQ13" s="417"/>
      <c r="BR13" s="417"/>
      <c r="BS13" s="417"/>
      <c r="BT13" s="417"/>
      <c r="BU13" s="418"/>
      <c r="BV13" s="416">
        <v>78081</v>
      </c>
      <c r="BW13" s="417"/>
      <c r="BX13" s="417"/>
      <c r="BY13" s="417"/>
      <c r="BZ13" s="417"/>
      <c r="CA13" s="417"/>
      <c r="CB13" s="417"/>
      <c r="CC13" s="418"/>
      <c r="CD13" s="419" t="s">
        <v>128</v>
      </c>
      <c r="CE13" s="420"/>
      <c r="CF13" s="420"/>
      <c r="CG13" s="420"/>
      <c r="CH13" s="420"/>
      <c r="CI13" s="420"/>
      <c r="CJ13" s="420"/>
      <c r="CK13" s="420"/>
      <c r="CL13" s="420"/>
      <c r="CM13" s="420"/>
      <c r="CN13" s="420"/>
      <c r="CO13" s="420"/>
      <c r="CP13" s="420"/>
      <c r="CQ13" s="420"/>
      <c r="CR13" s="420"/>
      <c r="CS13" s="421"/>
      <c r="CT13" s="382">
        <v>6.1</v>
      </c>
      <c r="CU13" s="383"/>
      <c r="CV13" s="383"/>
      <c r="CW13" s="383"/>
      <c r="CX13" s="383"/>
      <c r="CY13" s="383"/>
      <c r="CZ13" s="383"/>
      <c r="DA13" s="384"/>
      <c r="DB13" s="382">
        <v>7.9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1868</v>
      </c>
      <c r="S14" s="467"/>
      <c r="T14" s="467"/>
      <c r="U14" s="467"/>
      <c r="V14" s="468"/>
      <c r="W14" s="375"/>
      <c r="X14" s="376"/>
      <c r="Y14" s="376"/>
      <c r="Z14" s="376"/>
      <c r="AA14" s="376"/>
      <c r="AB14" s="365"/>
      <c r="AC14" s="469">
        <v>13.7</v>
      </c>
      <c r="AD14" s="470"/>
      <c r="AE14" s="470"/>
      <c r="AF14" s="470"/>
      <c r="AG14" s="471"/>
      <c r="AH14" s="469">
        <v>14.9</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1861</v>
      </c>
      <c r="S15" s="467"/>
      <c r="T15" s="467"/>
      <c r="U15" s="467"/>
      <c r="V15" s="468"/>
      <c r="W15" s="395" t="s">
        <v>131</v>
      </c>
      <c r="X15" s="396"/>
      <c r="Y15" s="396"/>
      <c r="Z15" s="396"/>
      <c r="AA15" s="396"/>
      <c r="AB15" s="386"/>
      <c r="AC15" s="436">
        <v>206</v>
      </c>
      <c r="AD15" s="437"/>
      <c r="AE15" s="437"/>
      <c r="AF15" s="437"/>
      <c r="AG15" s="476"/>
      <c r="AH15" s="436">
        <v>319</v>
      </c>
      <c r="AI15" s="437"/>
      <c r="AJ15" s="437"/>
      <c r="AK15" s="437"/>
      <c r="AL15" s="438"/>
      <c r="AM15" s="408"/>
      <c r="AN15" s="409"/>
      <c r="AO15" s="409"/>
      <c r="AP15" s="409"/>
      <c r="AQ15" s="409"/>
      <c r="AR15" s="409"/>
      <c r="AS15" s="409"/>
      <c r="AT15" s="410"/>
      <c r="AU15" s="411"/>
      <c r="AV15" s="412"/>
      <c r="AW15" s="412"/>
      <c r="AX15" s="412"/>
      <c r="AY15" s="345" t="s">
        <v>132</v>
      </c>
      <c r="AZ15" s="346"/>
      <c r="BA15" s="346"/>
      <c r="BB15" s="346"/>
      <c r="BC15" s="346"/>
      <c r="BD15" s="346"/>
      <c r="BE15" s="346"/>
      <c r="BF15" s="346"/>
      <c r="BG15" s="346"/>
      <c r="BH15" s="346"/>
      <c r="BI15" s="346"/>
      <c r="BJ15" s="346"/>
      <c r="BK15" s="346"/>
      <c r="BL15" s="346"/>
      <c r="BM15" s="347"/>
      <c r="BN15" s="348">
        <v>155588</v>
      </c>
      <c r="BO15" s="349"/>
      <c r="BP15" s="349"/>
      <c r="BQ15" s="349"/>
      <c r="BR15" s="349"/>
      <c r="BS15" s="349"/>
      <c r="BT15" s="349"/>
      <c r="BU15" s="350"/>
      <c r="BV15" s="348">
        <v>150299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86"/>
      <c r="N16" s="486"/>
      <c r="O16" s="486"/>
      <c r="P16" s="486"/>
      <c r="Q16" s="487"/>
      <c r="R16" s="488" t="s">
        <v>135</v>
      </c>
      <c r="S16" s="489"/>
      <c r="T16" s="489"/>
      <c r="U16" s="489"/>
      <c r="V16" s="490"/>
      <c r="W16" s="375"/>
      <c r="X16" s="376"/>
      <c r="Y16" s="376"/>
      <c r="Z16" s="376"/>
      <c r="AA16" s="376"/>
      <c r="AB16" s="365"/>
      <c r="AC16" s="469">
        <v>28.2</v>
      </c>
      <c r="AD16" s="470"/>
      <c r="AE16" s="470"/>
      <c r="AF16" s="470"/>
      <c r="AG16" s="471"/>
      <c r="AH16" s="469">
        <v>32</v>
      </c>
      <c r="AI16" s="470"/>
      <c r="AJ16" s="470"/>
      <c r="AK16" s="470"/>
      <c r="AL16" s="472"/>
      <c r="AM16" s="408"/>
      <c r="AN16" s="409"/>
      <c r="AO16" s="409"/>
      <c r="AP16" s="409"/>
      <c r="AQ16" s="409"/>
      <c r="AR16" s="409"/>
      <c r="AS16" s="409"/>
      <c r="AT16" s="410"/>
      <c r="AU16" s="411"/>
      <c r="AV16" s="412"/>
      <c r="AW16" s="412"/>
      <c r="AX16" s="412"/>
      <c r="AY16" s="413" t="s">
        <v>136</v>
      </c>
      <c r="AZ16" s="414"/>
      <c r="BA16" s="414"/>
      <c r="BB16" s="414"/>
      <c r="BC16" s="414"/>
      <c r="BD16" s="414"/>
      <c r="BE16" s="414"/>
      <c r="BF16" s="414"/>
      <c r="BG16" s="414"/>
      <c r="BH16" s="414"/>
      <c r="BI16" s="414"/>
      <c r="BJ16" s="414"/>
      <c r="BK16" s="414"/>
      <c r="BL16" s="414"/>
      <c r="BM16" s="415"/>
      <c r="BN16" s="416">
        <v>1157256</v>
      </c>
      <c r="BO16" s="417"/>
      <c r="BP16" s="417"/>
      <c r="BQ16" s="417"/>
      <c r="BR16" s="417"/>
      <c r="BS16" s="417"/>
      <c r="BT16" s="417"/>
      <c r="BU16" s="418"/>
      <c r="BV16" s="416">
        <v>1176234</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91" t="s">
        <v>137</v>
      </c>
      <c r="N17" s="492"/>
      <c r="O17" s="492"/>
      <c r="P17" s="492"/>
      <c r="Q17" s="493"/>
      <c r="R17" s="488" t="s">
        <v>135</v>
      </c>
      <c r="S17" s="489"/>
      <c r="T17" s="489"/>
      <c r="U17" s="489"/>
      <c r="V17" s="490"/>
      <c r="W17" s="395" t="s">
        <v>138</v>
      </c>
      <c r="X17" s="396"/>
      <c r="Y17" s="396"/>
      <c r="Z17" s="396"/>
      <c r="AA17" s="396"/>
      <c r="AB17" s="386"/>
      <c r="AC17" s="436">
        <v>424</v>
      </c>
      <c r="AD17" s="437"/>
      <c r="AE17" s="437"/>
      <c r="AF17" s="437"/>
      <c r="AG17" s="476"/>
      <c r="AH17" s="436">
        <v>528</v>
      </c>
      <c r="AI17" s="437"/>
      <c r="AJ17" s="437"/>
      <c r="AK17" s="437"/>
      <c r="AL17" s="438"/>
      <c r="AM17" s="408"/>
      <c r="AN17" s="409"/>
      <c r="AO17" s="409"/>
      <c r="AP17" s="409"/>
      <c r="AQ17" s="409"/>
      <c r="AR17" s="409"/>
      <c r="AS17" s="409"/>
      <c r="AT17" s="410"/>
      <c r="AU17" s="411"/>
      <c r="AV17" s="412"/>
      <c r="AW17" s="412"/>
      <c r="AX17" s="412"/>
      <c r="AY17" s="413" t="s">
        <v>139</v>
      </c>
      <c r="AZ17" s="414"/>
      <c r="BA17" s="414"/>
      <c r="BB17" s="414"/>
      <c r="BC17" s="414"/>
      <c r="BD17" s="414"/>
      <c r="BE17" s="414"/>
      <c r="BF17" s="414"/>
      <c r="BG17" s="414"/>
      <c r="BH17" s="414"/>
      <c r="BI17" s="414"/>
      <c r="BJ17" s="414"/>
      <c r="BK17" s="414"/>
      <c r="BL17" s="414"/>
      <c r="BM17" s="415"/>
      <c r="BN17" s="416">
        <v>197656</v>
      </c>
      <c r="BO17" s="417"/>
      <c r="BP17" s="417"/>
      <c r="BQ17" s="417"/>
      <c r="BR17" s="417"/>
      <c r="BS17" s="417"/>
      <c r="BT17" s="417"/>
      <c r="BU17" s="418"/>
      <c r="BV17" s="416">
        <v>192261</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90.81</v>
      </c>
      <c r="M18" s="498"/>
      <c r="N18" s="498"/>
      <c r="O18" s="498"/>
      <c r="P18" s="498"/>
      <c r="Q18" s="498"/>
      <c r="R18" s="499"/>
      <c r="S18" s="499"/>
      <c r="T18" s="499"/>
      <c r="U18" s="499"/>
      <c r="V18" s="500"/>
      <c r="W18" s="397"/>
      <c r="X18" s="398"/>
      <c r="Y18" s="398"/>
      <c r="Z18" s="398"/>
      <c r="AA18" s="398"/>
      <c r="AB18" s="389"/>
      <c r="AC18" s="501">
        <v>58.1</v>
      </c>
      <c r="AD18" s="502"/>
      <c r="AE18" s="502"/>
      <c r="AF18" s="502"/>
      <c r="AG18" s="503"/>
      <c r="AH18" s="501">
        <v>53</v>
      </c>
      <c r="AI18" s="502"/>
      <c r="AJ18" s="502"/>
      <c r="AK18" s="502"/>
      <c r="AL18" s="504"/>
      <c r="AM18" s="408"/>
      <c r="AN18" s="409"/>
      <c r="AO18" s="409"/>
      <c r="AP18" s="409"/>
      <c r="AQ18" s="409"/>
      <c r="AR18" s="409"/>
      <c r="AS18" s="409"/>
      <c r="AT18" s="410"/>
      <c r="AU18" s="411"/>
      <c r="AV18" s="412"/>
      <c r="AW18" s="412"/>
      <c r="AX18" s="412"/>
      <c r="AY18" s="413" t="s">
        <v>141</v>
      </c>
      <c r="AZ18" s="414"/>
      <c r="BA18" s="414"/>
      <c r="BB18" s="414"/>
      <c r="BC18" s="414"/>
      <c r="BD18" s="414"/>
      <c r="BE18" s="414"/>
      <c r="BF18" s="414"/>
      <c r="BG18" s="414"/>
      <c r="BH18" s="414"/>
      <c r="BI18" s="414"/>
      <c r="BJ18" s="414"/>
      <c r="BK18" s="414"/>
      <c r="BL18" s="414"/>
      <c r="BM18" s="415"/>
      <c r="BN18" s="416">
        <v>1142456</v>
      </c>
      <c r="BO18" s="417"/>
      <c r="BP18" s="417"/>
      <c r="BQ18" s="417"/>
      <c r="BR18" s="417"/>
      <c r="BS18" s="417"/>
      <c r="BT18" s="417"/>
      <c r="BU18" s="418"/>
      <c r="BV18" s="416">
        <v>1141005</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143</v>
      </c>
      <c r="AZ19" s="414"/>
      <c r="BA19" s="414"/>
      <c r="BB19" s="414"/>
      <c r="BC19" s="414"/>
      <c r="BD19" s="414"/>
      <c r="BE19" s="414"/>
      <c r="BF19" s="414"/>
      <c r="BG19" s="414"/>
      <c r="BH19" s="414"/>
      <c r="BI19" s="414"/>
      <c r="BJ19" s="414"/>
      <c r="BK19" s="414"/>
      <c r="BL19" s="414"/>
      <c r="BM19" s="415"/>
      <c r="BN19" s="416">
        <v>1702966</v>
      </c>
      <c r="BO19" s="417"/>
      <c r="BP19" s="417"/>
      <c r="BQ19" s="417"/>
      <c r="BR19" s="417"/>
      <c r="BS19" s="417"/>
      <c r="BT19" s="417"/>
      <c r="BU19" s="418"/>
      <c r="BV19" s="416">
        <v>1657821</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747</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1" t="s">
        <v>1</v>
      </c>
      <c r="F22" s="396"/>
      <c r="G22" s="396"/>
      <c r="H22" s="396"/>
      <c r="I22" s="396"/>
      <c r="J22" s="396"/>
      <c r="K22" s="386"/>
      <c r="L22" s="391" t="s">
        <v>147</v>
      </c>
      <c r="M22" s="396"/>
      <c r="N22" s="396"/>
      <c r="O22" s="396"/>
      <c r="P22" s="386"/>
      <c r="Q22" s="524" t="s">
        <v>148</v>
      </c>
      <c r="R22" s="525"/>
      <c r="S22" s="525"/>
      <c r="T22" s="525"/>
      <c r="U22" s="525"/>
      <c r="V22" s="526"/>
      <c r="W22" s="530" t="s">
        <v>149</v>
      </c>
      <c r="X22" s="516"/>
      <c r="Y22" s="517"/>
      <c r="Z22" s="391" t="s">
        <v>1</v>
      </c>
      <c r="AA22" s="396"/>
      <c r="AB22" s="396"/>
      <c r="AC22" s="396"/>
      <c r="AD22" s="396"/>
      <c r="AE22" s="396"/>
      <c r="AF22" s="396"/>
      <c r="AG22" s="386"/>
      <c r="AH22" s="535" t="s">
        <v>150</v>
      </c>
      <c r="AI22" s="396"/>
      <c r="AJ22" s="396"/>
      <c r="AK22" s="396"/>
      <c r="AL22" s="386"/>
      <c r="AM22" s="535" t="s">
        <v>151</v>
      </c>
      <c r="AN22" s="536"/>
      <c r="AO22" s="536"/>
      <c r="AP22" s="536"/>
      <c r="AQ22" s="536"/>
      <c r="AR22" s="537"/>
      <c r="AS22" s="524" t="s">
        <v>148</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152</v>
      </c>
      <c r="AZ23" s="346"/>
      <c r="BA23" s="346"/>
      <c r="BB23" s="346"/>
      <c r="BC23" s="346"/>
      <c r="BD23" s="346"/>
      <c r="BE23" s="346"/>
      <c r="BF23" s="346"/>
      <c r="BG23" s="346"/>
      <c r="BH23" s="346"/>
      <c r="BI23" s="346"/>
      <c r="BJ23" s="346"/>
      <c r="BK23" s="346"/>
      <c r="BL23" s="346"/>
      <c r="BM23" s="347"/>
      <c r="BN23" s="416">
        <v>1889039</v>
      </c>
      <c r="BO23" s="417"/>
      <c r="BP23" s="417"/>
      <c r="BQ23" s="417"/>
      <c r="BR23" s="417"/>
      <c r="BS23" s="417"/>
      <c r="BT23" s="417"/>
      <c r="BU23" s="418"/>
      <c r="BV23" s="416">
        <v>1771029</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09"/>
      <c r="G24" s="409"/>
      <c r="H24" s="409"/>
      <c r="I24" s="409"/>
      <c r="J24" s="409"/>
      <c r="K24" s="410"/>
      <c r="L24" s="436">
        <v>1</v>
      </c>
      <c r="M24" s="437"/>
      <c r="N24" s="437"/>
      <c r="O24" s="437"/>
      <c r="P24" s="476"/>
      <c r="Q24" s="436">
        <v>6940</v>
      </c>
      <c r="R24" s="437"/>
      <c r="S24" s="437"/>
      <c r="T24" s="437"/>
      <c r="U24" s="437"/>
      <c r="V24" s="476"/>
      <c r="W24" s="531"/>
      <c r="X24" s="519"/>
      <c r="Y24" s="520"/>
      <c r="Z24" s="435" t="s">
        <v>154</v>
      </c>
      <c r="AA24" s="409"/>
      <c r="AB24" s="409"/>
      <c r="AC24" s="409"/>
      <c r="AD24" s="409"/>
      <c r="AE24" s="409"/>
      <c r="AF24" s="409"/>
      <c r="AG24" s="410"/>
      <c r="AH24" s="436">
        <v>40</v>
      </c>
      <c r="AI24" s="437"/>
      <c r="AJ24" s="437"/>
      <c r="AK24" s="437"/>
      <c r="AL24" s="476"/>
      <c r="AM24" s="436">
        <v>114400</v>
      </c>
      <c r="AN24" s="437"/>
      <c r="AO24" s="437"/>
      <c r="AP24" s="437"/>
      <c r="AQ24" s="437"/>
      <c r="AR24" s="476"/>
      <c r="AS24" s="436">
        <v>2860</v>
      </c>
      <c r="AT24" s="437"/>
      <c r="AU24" s="437"/>
      <c r="AV24" s="437"/>
      <c r="AW24" s="437"/>
      <c r="AX24" s="438"/>
      <c r="AY24" s="543" t="s">
        <v>155</v>
      </c>
      <c r="AZ24" s="544"/>
      <c r="BA24" s="544"/>
      <c r="BB24" s="544"/>
      <c r="BC24" s="544"/>
      <c r="BD24" s="544"/>
      <c r="BE24" s="544"/>
      <c r="BF24" s="544"/>
      <c r="BG24" s="544"/>
      <c r="BH24" s="544"/>
      <c r="BI24" s="544"/>
      <c r="BJ24" s="544"/>
      <c r="BK24" s="544"/>
      <c r="BL24" s="544"/>
      <c r="BM24" s="545"/>
      <c r="BN24" s="416">
        <v>1536653</v>
      </c>
      <c r="BO24" s="417"/>
      <c r="BP24" s="417"/>
      <c r="BQ24" s="417"/>
      <c r="BR24" s="417"/>
      <c r="BS24" s="417"/>
      <c r="BT24" s="417"/>
      <c r="BU24" s="418"/>
      <c r="BV24" s="416">
        <v>1443296</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09"/>
      <c r="G25" s="409"/>
      <c r="H25" s="409"/>
      <c r="I25" s="409"/>
      <c r="J25" s="409"/>
      <c r="K25" s="410"/>
      <c r="L25" s="436">
        <v>1</v>
      </c>
      <c r="M25" s="437"/>
      <c r="N25" s="437"/>
      <c r="O25" s="437"/>
      <c r="P25" s="476"/>
      <c r="Q25" s="436">
        <v>5590</v>
      </c>
      <c r="R25" s="437"/>
      <c r="S25" s="437"/>
      <c r="T25" s="437"/>
      <c r="U25" s="437"/>
      <c r="V25" s="476"/>
      <c r="W25" s="531"/>
      <c r="X25" s="519"/>
      <c r="Y25" s="520"/>
      <c r="Z25" s="435" t="s">
        <v>157</v>
      </c>
      <c r="AA25" s="409"/>
      <c r="AB25" s="409"/>
      <c r="AC25" s="409"/>
      <c r="AD25" s="409"/>
      <c r="AE25" s="409"/>
      <c r="AF25" s="409"/>
      <c r="AG25" s="410"/>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122</v>
      </c>
      <c r="BO25" s="349"/>
      <c r="BP25" s="349"/>
      <c r="BQ25" s="349"/>
      <c r="BR25" s="349"/>
      <c r="BS25" s="349"/>
      <c r="BT25" s="349"/>
      <c r="BU25" s="350"/>
      <c r="BV25" s="348" t="s">
        <v>122</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09"/>
      <c r="G26" s="409"/>
      <c r="H26" s="409"/>
      <c r="I26" s="409"/>
      <c r="J26" s="409"/>
      <c r="K26" s="410"/>
      <c r="L26" s="436">
        <v>1</v>
      </c>
      <c r="M26" s="437"/>
      <c r="N26" s="437"/>
      <c r="O26" s="437"/>
      <c r="P26" s="476"/>
      <c r="Q26" s="436">
        <v>5270</v>
      </c>
      <c r="R26" s="437"/>
      <c r="S26" s="437"/>
      <c r="T26" s="437"/>
      <c r="U26" s="437"/>
      <c r="V26" s="476"/>
      <c r="W26" s="531"/>
      <c r="X26" s="519"/>
      <c r="Y26" s="520"/>
      <c r="Z26" s="435" t="s">
        <v>160</v>
      </c>
      <c r="AA26" s="549"/>
      <c r="AB26" s="549"/>
      <c r="AC26" s="549"/>
      <c r="AD26" s="549"/>
      <c r="AE26" s="549"/>
      <c r="AF26" s="549"/>
      <c r="AG26" s="550"/>
      <c r="AH26" s="436">
        <v>1</v>
      </c>
      <c r="AI26" s="437"/>
      <c r="AJ26" s="437"/>
      <c r="AK26" s="437"/>
      <c r="AL26" s="476"/>
      <c r="AM26" s="436" t="s">
        <v>161</v>
      </c>
      <c r="AN26" s="437"/>
      <c r="AO26" s="437"/>
      <c r="AP26" s="437"/>
      <c r="AQ26" s="437"/>
      <c r="AR26" s="476"/>
      <c r="AS26" s="436" t="s">
        <v>161</v>
      </c>
      <c r="AT26" s="437"/>
      <c r="AU26" s="437"/>
      <c r="AV26" s="437"/>
      <c r="AW26" s="437"/>
      <c r="AX26" s="438"/>
      <c r="AY26" s="419" t="s">
        <v>162</v>
      </c>
      <c r="AZ26" s="420"/>
      <c r="BA26" s="420"/>
      <c r="BB26" s="420"/>
      <c r="BC26" s="420"/>
      <c r="BD26" s="420"/>
      <c r="BE26" s="420"/>
      <c r="BF26" s="420"/>
      <c r="BG26" s="420"/>
      <c r="BH26" s="420"/>
      <c r="BI26" s="420"/>
      <c r="BJ26" s="420"/>
      <c r="BK26" s="420"/>
      <c r="BL26" s="420"/>
      <c r="BM26" s="421"/>
      <c r="BN26" s="416" t="s">
        <v>122</v>
      </c>
      <c r="BO26" s="417"/>
      <c r="BP26" s="417"/>
      <c r="BQ26" s="417"/>
      <c r="BR26" s="417"/>
      <c r="BS26" s="417"/>
      <c r="BT26" s="417"/>
      <c r="BU26" s="418"/>
      <c r="BV26" s="416" t="s">
        <v>122</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09"/>
      <c r="G27" s="409"/>
      <c r="H27" s="409"/>
      <c r="I27" s="409"/>
      <c r="J27" s="409"/>
      <c r="K27" s="410"/>
      <c r="L27" s="436">
        <v>1</v>
      </c>
      <c r="M27" s="437"/>
      <c r="N27" s="437"/>
      <c r="O27" s="437"/>
      <c r="P27" s="476"/>
      <c r="Q27" s="436">
        <v>2250</v>
      </c>
      <c r="R27" s="437"/>
      <c r="S27" s="437"/>
      <c r="T27" s="437"/>
      <c r="U27" s="437"/>
      <c r="V27" s="476"/>
      <c r="W27" s="531"/>
      <c r="X27" s="519"/>
      <c r="Y27" s="520"/>
      <c r="Z27" s="435" t="s">
        <v>164</v>
      </c>
      <c r="AA27" s="409"/>
      <c r="AB27" s="409"/>
      <c r="AC27" s="409"/>
      <c r="AD27" s="409"/>
      <c r="AE27" s="409"/>
      <c r="AF27" s="409"/>
      <c r="AG27" s="410"/>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46">
        <v>39000</v>
      </c>
      <c r="BO27" s="547"/>
      <c r="BP27" s="547"/>
      <c r="BQ27" s="547"/>
      <c r="BR27" s="547"/>
      <c r="BS27" s="547"/>
      <c r="BT27" s="547"/>
      <c r="BU27" s="548"/>
      <c r="BV27" s="546">
        <v>39000</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09"/>
      <c r="G28" s="409"/>
      <c r="H28" s="409"/>
      <c r="I28" s="409"/>
      <c r="J28" s="409"/>
      <c r="K28" s="410"/>
      <c r="L28" s="436">
        <v>1</v>
      </c>
      <c r="M28" s="437"/>
      <c r="N28" s="437"/>
      <c r="O28" s="437"/>
      <c r="P28" s="476"/>
      <c r="Q28" s="436">
        <v>1840</v>
      </c>
      <c r="R28" s="437"/>
      <c r="S28" s="437"/>
      <c r="T28" s="437"/>
      <c r="U28" s="437"/>
      <c r="V28" s="476"/>
      <c r="W28" s="531"/>
      <c r="X28" s="519"/>
      <c r="Y28" s="520"/>
      <c r="Z28" s="435" t="s">
        <v>167</v>
      </c>
      <c r="AA28" s="409"/>
      <c r="AB28" s="409"/>
      <c r="AC28" s="409"/>
      <c r="AD28" s="409"/>
      <c r="AE28" s="409"/>
      <c r="AF28" s="409"/>
      <c r="AG28" s="410"/>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901387</v>
      </c>
      <c r="BO28" s="349"/>
      <c r="BP28" s="349"/>
      <c r="BQ28" s="349"/>
      <c r="BR28" s="349"/>
      <c r="BS28" s="349"/>
      <c r="BT28" s="349"/>
      <c r="BU28" s="350"/>
      <c r="BV28" s="348">
        <v>905726</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09"/>
      <c r="G29" s="409"/>
      <c r="H29" s="409"/>
      <c r="I29" s="409"/>
      <c r="J29" s="409"/>
      <c r="K29" s="410"/>
      <c r="L29" s="436">
        <v>6</v>
      </c>
      <c r="M29" s="437"/>
      <c r="N29" s="437"/>
      <c r="O29" s="437"/>
      <c r="P29" s="476"/>
      <c r="Q29" s="436">
        <v>1660</v>
      </c>
      <c r="R29" s="437"/>
      <c r="S29" s="437"/>
      <c r="T29" s="437"/>
      <c r="U29" s="437"/>
      <c r="V29" s="476"/>
      <c r="W29" s="532"/>
      <c r="X29" s="533"/>
      <c r="Y29" s="534"/>
      <c r="Z29" s="435" t="s">
        <v>171</v>
      </c>
      <c r="AA29" s="409"/>
      <c r="AB29" s="409"/>
      <c r="AC29" s="409"/>
      <c r="AD29" s="409"/>
      <c r="AE29" s="409"/>
      <c r="AF29" s="409"/>
      <c r="AG29" s="410"/>
      <c r="AH29" s="436">
        <v>40</v>
      </c>
      <c r="AI29" s="437"/>
      <c r="AJ29" s="437"/>
      <c r="AK29" s="437"/>
      <c r="AL29" s="476"/>
      <c r="AM29" s="436">
        <v>114400</v>
      </c>
      <c r="AN29" s="437"/>
      <c r="AO29" s="437"/>
      <c r="AP29" s="437"/>
      <c r="AQ29" s="437"/>
      <c r="AR29" s="476"/>
      <c r="AS29" s="436">
        <v>2860</v>
      </c>
      <c r="AT29" s="437"/>
      <c r="AU29" s="437"/>
      <c r="AV29" s="437"/>
      <c r="AW29" s="437"/>
      <c r="AX29" s="438"/>
      <c r="AY29" s="560"/>
      <c r="AZ29" s="561"/>
      <c r="BA29" s="561"/>
      <c r="BB29" s="562"/>
      <c r="BC29" s="413" t="s">
        <v>172</v>
      </c>
      <c r="BD29" s="414"/>
      <c r="BE29" s="414"/>
      <c r="BF29" s="414"/>
      <c r="BG29" s="414"/>
      <c r="BH29" s="414"/>
      <c r="BI29" s="414"/>
      <c r="BJ29" s="414"/>
      <c r="BK29" s="414"/>
      <c r="BL29" s="414"/>
      <c r="BM29" s="415"/>
      <c r="BN29" s="416">
        <v>150084</v>
      </c>
      <c r="BO29" s="417"/>
      <c r="BP29" s="417"/>
      <c r="BQ29" s="417"/>
      <c r="BR29" s="417"/>
      <c r="BS29" s="417"/>
      <c r="BT29" s="417"/>
      <c r="BU29" s="418"/>
      <c r="BV29" s="416">
        <v>100084</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173</v>
      </c>
      <c r="X30" s="555"/>
      <c r="Y30" s="555"/>
      <c r="Z30" s="555"/>
      <c r="AA30" s="555"/>
      <c r="AB30" s="555"/>
      <c r="AC30" s="555"/>
      <c r="AD30" s="555"/>
      <c r="AE30" s="555"/>
      <c r="AF30" s="555"/>
      <c r="AG30" s="556"/>
      <c r="AH30" s="501">
        <v>98</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174</v>
      </c>
      <c r="BD30" s="544"/>
      <c r="BE30" s="544"/>
      <c r="BF30" s="544"/>
      <c r="BG30" s="544"/>
      <c r="BH30" s="544"/>
      <c r="BI30" s="544"/>
      <c r="BJ30" s="544"/>
      <c r="BK30" s="544"/>
      <c r="BL30" s="544"/>
      <c r="BM30" s="545"/>
      <c r="BN30" s="546">
        <v>650388</v>
      </c>
      <c r="BO30" s="547"/>
      <c r="BP30" s="547"/>
      <c r="BQ30" s="547"/>
      <c r="BR30" s="547"/>
      <c r="BS30" s="547"/>
      <c r="BT30" s="547"/>
      <c r="BU30" s="548"/>
      <c r="BV30" s="546">
        <v>620487</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3" t="s">
        <v>181</v>
      </c>
      <c r="D33" s="403"/>
      <c r="E33" s="374" t="s">
        <v>182</v>
      </c>
      <c r="F33" s="374"/>
      <c r="G33" s="374"/>
      <c r="H33" s="374"/>
      <c r="I33" s="374"/>
      <c r="J33" s="374"/>
      <c r="K33" s="374"/>
      <c r="L33" s="374"/>
      <c r="M33" s="374"/>
      <c r="N33" s="374"/>
      <c r="O33" s="374"/>
      <c r="P33" s="374"/>
      <c r="Q33" s="374"/>
      <c r="R33" s="374"/>
      <c r="S33" s="374"/>
      <c r="T33" s="167"/>
      <c r="U33" s="403" t="s">
        <v>181</v>
      </c>
      <c r="V33" s="403"/>
      <c r="W33" s="374" t="s">
        <v>182</v>
      </c>
      <c r="X33" s="374"/>
      <c r="Y33" s="374"/>
      <c r="Z33" s="374"/>
      <c r="AA33" s="374"/>
      <c r="AB33" s="374"/>
      <c r="AC33" s="374"/>
      <c r="AD33" s="374"/>
      <c r="AE33" s="374"/>
      <c r="AF33" s="374"/>
      <c r="AG33" s="374"/>
      <c r="AH33" s="374"/>
      <c r="AI33" s="374"/>
      <c r="AJ33" s="374"/>
      <c r="AK33" s="374"/>
      <c r="AL33" s="167"/>
      <c r="AM33" s="403" t="s">
        <v>181</v>
      </c>
      <c r="AN33" s="403"/>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3" t="s">
        <v>183</v>
      </c>
      <c r="BX33" s="403"/>
      <c r="BY33" s="374" t="s">
        <v>185</v>
      </c>
      <c r="BZ33" s="374"/>
      <c r="CA33" s="374"/>
      <c r="CB33" s="374"/>
      <c r="CC33" s="374"/>
      <c r="CD33" s="374"/>
      <c r="CE33" s="374"/>
      <c r="CF33" s="374"/>
      <c r="CG33" s="374"/>
      <c r="CH33" s="374"/>
      <c r="CI33" s="374"/>
      <c r="CJ33" s="374"/>
      <c r="CK33" s="374"/>
      <c r="CL33" s="374"/>
      <c r="CM33" s="374"/>
      <c r="CN33" s="167"/>
      <c r="CO33" s="403" t="s">
        <v>181</v>
      </c>
      <c r="CP33" s="403"/>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三島町国民健康保険特別会計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三島町簡易水道事業特別会計</v>
      </c>
      <c r="BH34" s="567"/>
      <c r="BI34" s="567"/>
      <c r="BJ34" s="567"/>
      <c r="BK34" s="567"/>
      <c r="BL34" s="567"/>
      <c r="BM34" s="567"/>
      <c r="BN34" s="567"/>
      <c r="BO34" s="567"/>
      <c r="BP34" s="567"/>
      <c r="BQ34" s="567"/>
      <c r="BR34" s="567"/>
      <c r="BS34" s="567"/>
      <c r="BT34" s="567"/>
      <c r="BU34" s="567"/>
      <c r="BV34" s="165"/>
      <c r="BW34" s="566" t="str">
        <f>IF(BY34="","",MAX(C34:D43,U34:V43,AM34:AN43,BE34:BF43)+1)</f>
        <v/>
      </c>
      <c r="BX34" s="566"/>
      <c r="BY34" s="567" t="str">
        <f>IF('各会計、関係団体の財政状況及び健全化判断比率'!B68="","",'各会計、関係団体の財政状況及び健全化判断比率'!B68)</f>
        <v/>
      </c>
      <c r="BZ34" s="567"/>
      <c r="CA34" s="567"/>
      <c r="CB34" s="567"/>
      <c r="CC34" s="567"/>
      <c r="CD34" s="567"/>
      <c r="CE34" s="567"/>
      <c r="CF34" s="567"/>
      <c r="CG34" s="567"/>
      <c r="CH34" s="567"/>
      <c r="CI34" s="567"/>
      <c r="CJ34" s="567"/>
      <c r="CK34" s="567"/>
      <c r="CL34" s="567"/>
      <c r="CM34" s="567"/>
      <c r="CN34" s="165"/>
      <c r="CO34" s="566">
        <f>IF(CQ34="","",MAX(C34:D43,U34:V43,AM34:AN43,BE34:BF43,BW34:BX43)+1)</f>
        <v>9</v>
      </c>
      <c r="CP34" s="566"/>
      <c r="CQ34" s="567" t="str">
        <f>IF('各会計、関係団体の財政状況及び健全化判断比率'!BS7="","",'各会計、関係団体の財政状況及び健全化判断比率'!BS7)</f>
        <v>会津桐タンス株式会社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三島町路線バス事業特別会計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三島町介護保険特別会計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三島町農業集落排水事業特別会計</v>
      </c>
      <c r="BH35" s="567"/>
      <c r="BI35" s="567"/>
      <c r="BJ35" s="567"/>
      <c r="BK35" s="567"/>
      <c r="BL35" s="567"/>
      <c r="BM35" s="567"/>
      <c r="BN35" s="567"/>
      <c r="BO35" s="567"/>
      <c r="BP35" s="567"/>
      <c r="BQ35" s="567"/>
      <c r="BR35" s="567"/>
      <c r="BS35" s="567"/>
      <c r="BT35" s="567"/>
      <c r="BU35" s="567"/>
      <c r="BV35" s="165"/>
      <c r="BW35" s="566" t="str">
        <f t="shared" ref="BW35:BW43" si="2">IF(BY35="","",BW34+1)</f>
        <v/>
      </c>
      <c r="BX35" s="566"/>
      <c r="BY35" s="567" t="str">
        <f>IF('各会計、関係団体の財政状況及び健全化判断比率'!B69="","",'各会計、関係団体の財政状況及び健全化判断比率'!B69)</f>
        <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三島町後期高齢者医療特別会計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IF('各会計、関係団体の財政状況及び健全化判断比率'!B33="","",'各会計、関係団体の財政状況及び健全化判断比率'!B33)</f>
        <v>三島町戸別合併処理浄化槽事業特別会計</v>
      </c>
      <c r="BH36" s="567"/>
      <c r="BI36" s="567"/>
      <c r="BJ36" s="567"/>
      <c r="BK36" s="567"/>
      <c r="BL36" s="567"/>
      <c r="BM36" s="567"/>
      <c r="BN36" s="567"/>
      <c r="BO36" s="567"/>
      <c r="BP36" s="567"/>
      <c r="BQ36" s="567"/>
      <c r="BR36" s="567"/>
      <c r="BS36" s="567"/>
      <c r="BT36" s="567"/>
      <c r="BU36" s="567"/>
      <c r="BV36" s="165"/>
      <c r="BW36" s="566" t="str">
        <f t="shared" si="2"/>
        <v/>
      </c>
      <c r="BX36" s="566"/>
      <c r="BY36" s="567" t="str">
        <f>IF('各会計、関係団体の財政状況及び健全化判断比率'!B70="","",'各会計、関係団体の財政状況及び健全化判断比率'!B70)</f>
        <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t="str">
        <f t="shared" si="2"/>
        <v/>
      </c>
      <c r="BX37" s="566"/>
      <c r="BY37" s="567" t="str">
        <f>IF('各会計、関係団体の財政状況及び健全化判断比率'!B71="","",'各会計、関係団体の財政状況及び健全化判断比率'!B71)</f>
        <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L18"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69" t="s">
        <v>24</v>
      </c>
      <c r="C41" s="1170"/>
      <c r="D41" s="81"/>
      <c r="E41" s="1175" t="s">
        <v>25</v>
      </c>
      <c r="F41" s="1175"/>
      <c r="G41" s="1175"/>
      <c r="H41" s="1176"/>
      <c r="I41" s="82">
        <v>1742</v>
      </c>
      <c r="J41" s="83">
        <v>1901</v>
      </c>
      <c r="K41" s="83">
        <v>1806</v>
      </c>
      <c r="L41" s="83">
        <v>1771</v>
      </c>
      <c r="M41" s="84">
        <v>1889</v>
      </c>
    </row>
    <row r="42" spans="2:13" ht="27.75" customHeight="1">
      <c r="B42" s="1171"/>
      <c r="C42" s="1172"/>
      <c r="D42" s="85"/>
      <c r="E42" s="1177" t="s">
        <v>26</v>
      </c>
      <c r="F42" s="1177"/>
      <c r="G42" s="1177"/>
      <c r="H42" s="1178"/>
      <c r="I42" s="86" t="s">
        <v>486</v>
      </c>
      <c r="J42" s="87" t="s">
        <v>486</v>
      </c>
      <c r="K42" s="87" t="s">
        <v>486</v>
      </c>
      <c r="L42" s="87" t="s">
        <v>486</v>
      </c>
      <c r="M42" s="88" t="s">
        <v>486</v>
      </c>
    </row>
    <row r="43" spans="2:13" ht="27.75" customHeight="1">
      <c r="B43" s="1171"/>
      <c r="C43" s="1172"/>
      <c r="D43" s="85"/>
      <c r="E43" s="1177" t="s">
        <v>27</v>
      </c>
      <c r="F43" s="1177"/>
      <c r="G43" s="1177"/>
      <c r="H43" s="1178"/>
      <c r="I43" s="86">
        <v>789</v>
      </c>
      <c r="J43" s="87">
        <v>727</v>
      </c>
      <c r="K43" s="87">
        <v>644</v>
      </c>
      <c r="L43" s="87">
        <v>588</v>
      </c>
      <c r="M43" s="88">
        <v>527</v>
      </c>
    </row>
    <row r="44" spans="2:13" ht="27.75" customHeight="1">
      <c r="B44" s="1171"/>
      <c r="C44" s="1172"/>
      <c r="D44" s="85"/>
      <c r="E44" s="1177" t="s">
        <v>28</v>
      </c>
      <c r="F44" s="1177"/>
      <c r="G44" s="1177"/>
      <c r="H44" s="1178"/>
      <c r="I44" s="86">
        <v>5</v>
      </c>
      <c r="J44" s="87">
        <v>4</v>
      </c>
      <c r="K44" s="87">
        <v>3</v>
      </c>
      <c r="L44" s="87">
        <v>4</v>
      </c>
      <c r="M44" s="88">
        <v>3</v>
      </c>
    </row>
    <row r="45" spans="2:13" ht="27.75" customHeight="1">
      <c r="B45" s="1171"/>
      <c r="C45" s="1172"/>
      <c r="D45" s="85"/>
      <c r="E45" s="1177" t="s">
        <v>29</v>
      </c>
      <c r="F45" s="1177"/>
      <c r="G45" s="1177"/>
      <c r="H45" s="1178"/>
      <c r="I45" s="86">
        <v>537</v>
      </c>
      <c r="J45" s="87">
        <v>488</v>
      </c>
      <c r="K45" s="87">
        <v>442</v>
      </c>
      <c r="L45" s="87">
        <v>381</v>
      </c>
      <c r="M45" s="88">
        <v>366</v>
      </c>
    </row>
    <row r="46" spans="2:13" ht="27.75" customHeight="1">
      <c r="B46" s="1171"/>
      <c r="C46" s="1172"/>
      <c r="D46" s="85"/>
      <c r="E46" s="1177" t="s">
        <v>30</v>
      </c>
      <c r="F46" s="1177"/>
      <c r="G46" s="1177"/>
      <c r="H46" s="1178"/>
      <c r="I46" s="86" t="s">
        <v>486</v>
      </c>
      <c r="J46" s="87" t="s">
        <v>486</v>
      </c>
      <c r="K46" s="87" t="s">
        <v>486</v>
      </c>
      <c r="L46" s="87" t="s">
        <v>486</v>
      </c>
      <c r="M46" s="88" t="s">
        <v>486</v>
      </c>
    </row>
    <row r="47" spans="2:13" ht="27.75" customHeight="1">
      <c r="B47" s="1171"/>
      <c r="C47" s="1172"/>
      <c r="D47" s="85"/>
      <c r="E47" s="1177" t="s">
        <v>31</v>
      </c>
      <c r="F47" s="1177"/>
      <c r="G47" s="1177"/>
      <c r="H47" s="1178"/>
      <c r="I47" s="86" t="s">
        <v>486</v>
      </c>
      <c r="J47" s="87" t="s">
        <v>486</v>
      </c>
      <c r="K47" s="87" t="s">
        <v>486</v>
      </c>
      <c r="L47" s="87" t="s">
        <v>486</v>
      </c>
      <c r="M47" s="88" t="s">
        <v>486</v>
      </c>
    </row>
    <row r="48" spans="2:13" ht="27.75" customHeight="1">
      <c r="B48" s="1173"/>
      <c r="C48" s="1174"/>
      <c r="D48" s="85"/>
      <c r="E48" s="1177" t="s">
        <v>32</v>
      </c>
      <c r="F48" s="1177"/>
      <c r="G48" s="1177"/>
      <c r="H48" s="1178"/>
      <c r="I48" s="86" t="s">
        <v>486</v>
      </c>
      <c r="J48" s="87" t="s">
        <v>486</v>
      </c>
      <c r="K48" s="87" t="s">
        <v>486</v>
      </c>
      <c r="L48" s="87" t="s">
        <v>486</v>
      </c>
      <c r="M48" s="88" t="s">
        <v>486</v>
      </c>
    </row>
    <row r="49" spans="2:13" ht="27.75" customHeight="1">
      <c r="B49" s="1179" t="s">
        <v>33</v>
      </c>
      <c r="C49" s="1180"/>
      <c r="D49" s="89"/>
      <c r="E49" s="1177" t="s">
        <v>34</v>
      </c>
      <c r="F49" s="1177"/>
      <c r="G49" s="1177"/>
      <c r="H49" s="1178"/>
      <c r="I49" s="86">
        <v>944</v>
      </c>
      <c r="J49" s="87">
        <v>1228</v>
      </c>
      <c r="K49" s="87">
        <v>1417</v>
      </c>
      <c r="L49" s="87">
        <v>1545</v>
      </c>
      <c r="M49" s="88">
        <v>1634</v>
      </c>
    </row>
    <row r="50" spans="2:13" ht="27.75" customHeight="1">
      <c r="B50" s="1171"/>
      <c r="C50" s="1172"/>
      <c r="D50" s="85"/>
      <c r="E50" s="1177" t="s">
        <v>35</v>
      </c>
      <c r="F50" s="1177"/>
      <c r="G50" s="1177"/>
      <c r="H50" s="1178"/>
      <c r="I50" s="86">
        <v>29</v>
      </c>
      <c r="J50" s="87">
        <v>29</v>
      </c>
      <c r="K50" s="87">
        <v>37</v>
      </c>
      <c r="L50" s="87">
        <v>32</v>
      </c>
      <c r="M50" s="88">
        <v>28</v>
      </c>
    </row>
    <row r="51" spans="2:13" ht="27.75" customHeight="1">
      <c r="B51" s="1173"/>
      <c r="C51" s="1174"/>
      <c r="D51" s="85"/>
      <c r="E51" s="1177" t="s">
        <v>36</v>
      </c>
      <c r="F51" s="1177"/>
      <c r="G51" s="1177"/>
      <c r="H51" s="1178"/>
      <c r="I51" s="86">
        <v>2080</v>
      </c>
      <c r="J51" s="87">
        <v>2167</v>
      </c>
      <c r="K51" s="87">
        <v>2023</v>
      </c>
      <c r="L51" s="87">
        <v>1990</v>
      </c>
      <c r="M51" s="88">
        <v>1966</v>
      </c>
    </row>
    <row r="52" spans="2:13" ht="27.75" customHeight="1" thickBot="1">
      <c r="B52" s="1181" t="s">
        <v>37</v>
      </c>
      <c r="C52" s="1182"/>
      <c r="D52" s="90"/>
      <c r="E52" s="1183" t="s">
        <v>38</v>
      </c>
      <c r="F52" s="1183"/>
      <c r="G52" s="1183"/>
      <c r="H52" s="1184"/>
      <c r="I52" s="91">
        <v>20</v>
      </c>
      <c r="J52" s="92">
        <v>-305</v>
      </c>
      <c r="K52" s="92">
        <v>-581</v>
      </c>
      <c r="L52" s="92">
        <v>-823</v>
      </c>
      <c r="M52" s="93">
        <v>-844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125702</v>
      </c>
      <c r="E3" s="116"/>
      <c r="F3" s="117">
        <v>220780</v>
      </c>
      <c r="G3" s="118"/>
      <c r="H3" s="119"/>
    </row>
    <row r="4" spans="1:8">
      <c r="A4" s="120"/>
      <c r="B4" s="121"/>
      <c r="C4" s="122"/>
      <c r="D4" s="123">
        <v>90566</v>
      </c>
      <c r="E4" s="124"/>
      <c r="F4" s="125">
        <v>105334</v>
      </c>
      <c r="G4" s="126"/>
      <c r="H4" s="127"/>
    </row>
    <row r="5" spans="1:8">
      <c r="A5" s="108" t="s">
        <v>519</v>
      </c>
      <c r="B5" s="113"/>
      <c r="C5" s="114"/>
      <c r="D5" s="115">
        <v>291365</v>
      </c>
      <c r="E5" s="116"/>
      <c r="F5" s="117">
        <v>203567</v>
      </c>
      <c r="G5" s="118"/>
      <c r="H5" s="119"/>
    </row>
    <row r="6" spans="1:8">
      <c r="A6" s="120"/>
      <c r="B6" s="121"/>
      <c r="C6" s="122"/>
      <c r="D6" s="123">
        <v>239243</v>
      </c>
      <c r="E6" s="124"/>
      <c r="F6" s="125">
        <v>121137</v>
      </c>
      <c r="G6" s="126"/>
      <c r="H6" s="127"/>
    </row>
    <row r="7" spans="1:8">
      <c r="A7" s="108" t="s">
        <v>520</v>
      </c>
      <c r="B7" s="113"/>
      <c r="C7" s="114"/>
      <c r="D7" s="115">
        <v>84851</v>
      </c>
      <c r="E7" s="116"/>
      <c r="F7" s="117">
        <v>185018</v>
      </c>
      <c r="G7" s="118"/>
      <c r="H7" s="119"/>
    </row>
    <row r="8" spans="1:8">
      <c r="A8" s="120"/>
      <c r="B8" s="121"/>
      <c r="C8" s="122"/>
      <c r="D8" s="123">
        <v>74709</v>
      </c>
      <c r="E8" s="124"/>
      <c r="F8" s="125">
        <v>95064</v>
      </c>
      <c r="G8" s="126"/>
      <c r="H8" s="127"/>
    </row>
    <row r="9" spans="1:8">
      <c r="A9" s="108" t="s">
        <v>521</v>
      </c>
      <c r="B9" s="113"/>
      <c r="C9" s="114"/>
      <c r="D9" s="115">
        <v>129859</v>
      </c>
      <c r="E9" s="116"/>
      <c r="F9" s="117">
        <v>238802</v>
      </c>
      <c r="G9" s="118"/>
      <c r="H9" s="119"/>
    </row>
    <row r="10" spans="1:8">
      <c r="A10" s="120"/>
      <c r="B10" s="121"/>
      <c r="C10" s="122"/>
      <c r="D10" s="123">
        <v>113978</v>
      </c>
      <c r="E10" s="124"/>
      <c r="F10" s="125">
        <v>128562</v>
      </c>
      <c r="G10" s="126"/>
      <c r="H10" s="127"/>
    </row>
    <row r="11" spans="1:8">
      <c r="A11" s="108" t="s">
        <v>522</v>
      </c>
      <c r="B11" s="113"/>
      <c r="C11" s="114"/>
      <c r="D11" s="115">
        <v>258246</v>
      </c>
      <c r="E11" s="116"/>
      <c r="F11" s="117">
        <v>288550</v>
      </c>
      <c r="G11" s="118"/>
      <c r="H11" s="119"/>
    </row>
    <row r="12" spans="1:8">
      <c r="A12" s="120"/>
      <c r="B12" s="121"/>
      <c r="C12" s="128"/>
      <c r="D12" s="123">
        <v>130655</v>
      </c>
      <c r="E12" s="124"/>
      <c r="F12" s="125">
        <v>141525</v>
      </c>
      <c r="G12" s="126"/>
      <c r="H12" s="127"/>
    </row>
    <row r="13" spans="1:8">
      <c r="A13" s="108"/>
      <c r="B13" s="113"/>
      <c r="C13" s="129"/>
      <c r="D13" s="130">
        <v>178005</v>
      </c>
      <c r="E13" s="131"/>
      <c r="F13" s="132">
        <v>227343</v>
      </c>
      <c r="G13" s="133"/>
      <c r="H13" s="119"/>
    </row>
    <row r="14" spans="1:8">
      <c r="A14" s="120"/>
      <c r="B14" s="121"/>
      <c r="C14" s="122"/>
      <c r="D14" s="123">
        <v>129830</v>
      </c>
      <c r="E14" s="124"/>
      <c r="F14" s="125">
        <v>118324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7.91</v>
      </c>
      <c r="C19" s="134">
        <f>ROUND(VALUE(SUBSTITUTE(実質収支比率等に係る経年分析!G$48,"▲","-")),2)</f>
        <v>13.5</v>
      </c>
      <c r="D19" s="134">
        <f>ROUND(VALUE(SUBSTITUTE(実質収支比率等に係る経年分析!H$48,"▲","-")),2)</f>
        <v>11.03</v>
      </c>
      <c r="E19" s="134">
        <f>ROUND(VALUE(SUBSTITUTE(実質収支比率等に係る経年分析!I$48,"▲","-")),2)</f>
        <v>12.23</v>
      </c>
      <c r="F19" s="134">
        <f>ROUND(VALUE(SUBSTITUTE(実質収支比率等に係る経年分析!J$48,"▲","-")),2)</f>
        <v>9.83</v>
      </c>
    </row>
    <row r="20" spans="1:11">
      <c r="A20" s="134" t="s">
        <v>43</v>
      </c>
      <c r="B20" s="134">
        <f>ROUND(VALUE(SUBSTITUTE(実質収支比率等に係る経年分析!F$47,"▲","-")),2)</f>
        <v>41.82</v>
      </c>
      <c r="C20" s="134">
        <f>ROUND(VALUE(SUBSTITUTE(実質収支比率等に係る経年分析!G$47,"▲","-")),2)</f>
        <v>51.12</v>
      </c>
      <c r="D20" s="134">
        <f>ROUND(VALUE(SUBSTITUTE(実質収支比率等に係る経年分析!H$47,"▲","-")),2)</f>
        <v>63.37</v>
      </c>
      <c r="E20" s="134">
        <f>ROUND(VALUE(SUBSTITUTE(実質収支比率等に係る経年分析!I$47,"▲","-")),2)</f>
        <v>70.72</v>
      </c>
      <c r="F20" s="134">
        <f>ROUND(VALUE(SUBSTITUTE(実質収支比率等に係る経年分析!J$47,"▲","-")),2)</f>
        <v>71.56</v>
      </c>
    </row>
    <row r="21" spans="1:11">
      <c r="A21" s="134" t="s">
        <v>44</v>
      </c>
      <c r="B21" s="134">
        <f>IF(ISNUMBER(VALUE(SUBSTITUTE(実質収支比率等に係る経年分析!F$49,"▲","-"))),ROUND(VALUE(SUBSTITUTE(実質収支比率等に係る経年分析!F$49,"▲","-")),2),NA())</f>
        <v>5.71</v>
      </c>
      <c r="C21" s="134">
        <f>IF(ISNUMBER(VALUE(SUBSTITUTE(実質収支比率等に係る経年分析!G$49,"▲","-"))),ROUND(VALUE(SUBSTITUTE(実質収支比率等に係る経年分析!G$49,"▲","-")),2),NA())</f>
        <v>11.42</v>
      </c>
      <c r="D21" s="134">
        <f>IF(ISNUMBER(VALUE(SUBSTITUTE(実質収支比率等に係る経年分析!H$49,"▲","-"))),ROUND(VALUE(SUBSTITUTE(実質収支比率等に係る経年分析!H$49,"▲","-")),2),NA())</f>
        <v>9.8699999999999992</v>
      </c>
      <c r="E21" s="134">
        <f>IF(ISNUMBER(VALUE(SUBSTITUTE(実質収支比率等に係る経年分析!I$49,"▲","-"))),ROUND(VALUE(SUBSTITUTE(実質収支比率等に係る経年分析!I$49,"▲","-")),2),NA())</f>
        <v>6.1</v>
      </c>
      <c r="F21" s="134">
        <f>IF(ISNUMBER(VALUE(SUBSTITUTE(実質収支比率等に係る経年分析!J$49,"▲","-"))),ROUND(VALUE(SUBSTITUTE(実質収支比率等に係る経年分析!J$49,"▲","-")),2),NA())</f>
        <v>-2.95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三島町後期高齢者医療特別会計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三島町農業集落排水事業特別会計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三島町路線バス事業特別会計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三島町簡易水道事業特別会計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0.36</v>
      </c>
    </row>
    <row r="33" spans="1:16">
      <c r="A33" s="135" t="str">
        <f>IF(連結実質赤字比率に係る赤字・黒字の構成分析!C$37="",NA(),連結実質赤字比率に係る赤字・黒字の構成分析!C$37)</f>
        <v>三島町戸別合併処理浄化槽事業特別会計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0.71</v>
      </c>
    </row>
    <row r="34" spans="1:16">
      <c r="A34" s="135" t="str">
        <f>IF(連結実質赤字比率に係る赤字・黒字の構成分析!C$36="",NA(),連結実質赤字比率に係る赤字・黒字の構成分析!C$36)</f>
        <v>三島町介護保険特別会計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1.1100000000000001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0.99</v>
      </c>
    </row>
    <row r="35" spans="1:16">
      <c r="A35" s="135" t="str">
        <f>IF(連結実質赤字比率に係る赤字・黒字の構成分析!C$35="",NA(),連結実質赤字比率に係る赤字・黒字の構成分析!C$35)</f>
        <v>三島町国民健康保険特別会計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2.44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7.81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316</v>
      </c>
      <c r="E42" s="136"/>
      <c r="F42" s="136"/>
      <c r="G42" s="136">
        <f>'実質公債費比率（分子）の構造'!L$52</f>
        <v>299</v>
      </c>
      <c r="H42" s="136"/>
      <c r="I42" s="136"/>
      <c r="J42" s="136">
        <f>'実質公債費比率（分子）の構造'!M$52</f>
        <v>271</v>
      </c>
      <c r="K42" s="136"/>
      <c r="L42" s="136"/>
      <c r="M42" s="136">
        <f>'実質公債費比率（分子）の構造'!N$52</f>
        <v>229</v>
      </c>
      <c r="N42" s="136"/>
      <c r="O42" s="136"/>
      <c r="P42" s="136">
        <f>'実質公債費比率（分子）の構造'!O$52</f>
        <v>234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v>
      </c>
      <c r="C45" s="136"/>
      <c r="D45" s="136"/>
      <c r="E45" s="136">
        <f>'実質公債費比率（分子）の構造'!L$49</f>
        <v>5</v>
      </c>
      <c r="F45" s="136"/>
      <c r="G45" s="136"/>
      <c r="H45" s="136">
        <f>'実質公債費比率（分子）の構造'!M$49</f>
        <v>4</v>
      </c>
      <c r="I45" s="136"/>
      <c r="J45" s="136"/>
      <c r="K45" s="136">
        <f>'実質公債費比率（分子）の構造'!N$49</f>
        <v>4</v>
      </c>
      <c r="L45" s="136"/>
      <c r="M45" s="136"/>
      <c r="N45" s="136">
        <f>'実質公債費比率（分子）の構造'!O$49</f>
        <v>3</v>
      </c>
      <c r="O45" s="136"/>
      <c r="P45" s="136"/>
    </row>
    <row r="46" spans="1:16">
      <c r="A46" s="136" t="s">
        <v>55</v>
      </c>
      <c r="B46" s="136">
        <f>'実質公債費比率（分子）の構造'!K$48</f>
        <v>70</v>
      </c>
      <c r="C46" s="136"/>
      <c r="D46" s="136"/>
      <c r="E46" s="136">
        <f>'実質公債費比率（分子）の構造'!L$48</f>
        <v>58</v>
      </c>
      <c r="F46" s="136"/>
      <c r="G46" s="136"/>
      <c r="H46" s="136">
        <f>'実質公債費比率（分子）の構造'!M$48</f>
        <v>53</v>
      </c>
      <c r="I46" s="136"/>
      <c r="J46" s="136"/>
      <c r="K46" s="136">
        <f>'実質公債費比率（分子）の構造'!N$48</f>
        <v>60</v>
      </c>
      <c r="L46" s="136"/>
      <c r="M46" s="136"/>
      <c r="N46" s="136">
        <f>'実質公債費比率（分子）の構造'!O$48</f>
        <v>55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363</v>
      </c>
      <c r="C49" s="136"/>
      <c r="D49" s="136"/>
      <c r="E49" s="136">
        <f>'実質公債費比率（分子）の構造'!L$45</f>
        <v>339</v>
      </c>
      <c r="F49" s="136"/>
      <c r="G49" s="136"/>
      <c r="H49" s="136">
        <f>'実質公債費比率（分子）の構造'!M$45</f>
        <v>297</v>
      </c>
      <c r="I49" s="136"/>
      <c r="J49" s="136"/>
      <c r="K49" s="136">
        <f>'実質公債費比率（分子）の構造'!N$45</f>
        <v>229</v>
      </c>
      <c r="L49" s="136"/>
      <c r="M49" s="136"/>
      <c r="N49" s="136">
        <f>'実質公債費比率（分子）の構造'!O$45</f>
        <v>222</v>
      </c>
      <c r="O49" s="136"/>
      <c r="P49" s="136"/>
    </row>
    <row r="50" spans="1:16">
      <c r="A50" s="136" t="s">
        <v>59</v>
      </c>
      <c r="B50" s="136" t="e">
        <f>NA()</f>
        <v>#N/A</v>
      </c>
      <c r="C50" s="136">
        <f>IF(ISNUMBER('実質公債費比率（分子）の構造'!K$53),'実質公債費比率（分子）の構造'!K$53,NA())</f>
        <v>122</v>
      </c>
      <c r="D50" s="136" t="e">
        <f>NA()</f>
        <v>#N/A</v>
      </c>
      <c r="E50" s="136" t="e">
        <f>NA()</f>
        <v>#N/A</v>
      </c>
      <c r="F50" s="136">
        <f>IF(ISNUMBER('実質公債費比率（分子）の構造'!L$53),'実質公債費比率（分子）の構造'!L$53,NA())</f>
        <v>103</v>
      </c>
      <c r="G50" s="136" t="e">
        <f>NA()</f>
        <v>#N/A</v>
      </c>
      <c r="H50" s="136" t="e">
        <f>NA()</f>
        <v>#N/A</v>
      </c>
      <c r="I50" s="136">
        <f>IF(ISNUMBER('実質公債費比率（分子）の構造'!M$53),'実質公債費比率（分子）の構造'!M$53,NA())</f>
        <v>83</v>
      </c>
      <c r="J50" s="136" t="e">
        <f>NA()</f>
        <v>#N/A</v>
      </c>
      <c r="K50" s="136" t="e">
        <f>NA()</f>
        <v>#N/A</v>
      </c>
      <c r="L50" s="136">
        <f>IF(ISNUMBER('実質公債費比率（分子）の構造'!N$53),'実質公債費比率（分子）の構造'!N$53,NA())</f>
        <v>64</v>
      </c>
      <c r="M50" s="136" t="e">
        <f>NA()</f>
        <v>#N/A</v>
      </c>
      <c r="N50" s="136" t="e">
        <f>NA()</f>
        <v>#N/A</v>
      </c>
      <c r="O50" s="136">
        <f>IF(ISNUMBER('実質公債費比率（分子）の構造'!O$53),'実質公債費比率（分子）の構造'!O$53,NA())</f>
        <v>46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2080</v>
      </c>
      <c r="E56" s="135"/>
      <c r="F56" s="135"/>
      <c r="G56" s="135">
        <f>'将来負担比率（分子）の構造'!J$51</f>
        <v>2167</v>
      </c>
      <c r="H56" s="135"/>
      <c r="I56" s="135"/>
      <c r="J56" s="135">
        <f>'将来負担比率（分子）の構造'!K$51</f>
        <v>2023</v>
      </c>
      <c r="K56" s="135"/>
      <c r="L56" s="135"/>
      <c r="M56" s="135">
        <f>'将来負担比率（分子）の構造'!L$51</f>
        <v>1990</v>
      </c>
      <c r="N56" s="135"/>
      <c r="O56" s="135"/>
      <c r="P56" s="135">
        <f>'将来負担比率（分子）の構造'!M$51</f>
        <v>1966</v>
      </c>
    </row>
    <row r="57" spans="1:16">
      <c r="A57" s="135" t="s">
        <v>35</v>
      </c>
      <c r="B57" s="135"/>
      <c r="C57" s="135"/>
      <c r="D57" s="135">
        <f>'将来負担比率（分子）の構造'!I$50</f>
        <v>29</v>
      </c>
      <c r="E57" s="135"/>
      <c r="F57" s="135"/>
      <c r="G57" s="135">
        <f>'将来負担比率（分子）の構造'!J$50</f>
        <v>29</v>
      </c>
      <c r="H57" s="135"/>
      <c r="I57" s="135"/>
      <c r="J57" s="135">
        <f>'将来負担比率（分子）の構造'!K$50</f>
        <v>37</v>
      </c>
      <c r="K57" s="135"/>
      <c r="L57" s="135"/>
      <c r="M57" s="135">
        <f>'将来負担比率（分子）の構造'!L$50</f>
        <v>32</v>
      </c>
      <c r="N57" s="135"/>
      <c r="O57" s="135"/>
      <c r="P57" s="135">
        <f>'将来負担比率（分子）の構造'!M$50</f>
        <v>28</v>
      </c>
    </row>
    <row r="58" spans="1:16">
      <c r="A58" s="135" t="s">
        <v>34</v>
      </c>
      <c r="B58" s="135"/>
      <c r="C58" s="135"/>
      <c r="D58" s="135">
        <f>'将来負担比率（分子）の構造'!I$49</f>
        <v>944</v>
      </c>
      <c r="E58" s="135"/>
      <c r="F58" s="135"/>
      <c r="G58" s="135">
        <f>'将来負担比率（分子）の構造'!J$49</f>
        <v>1228</v>
      </c>
      <c r="H58" s="135"/>
      <c r="I58" s="135"/>
      <c r="J58" s="135">
        <f>'将来負担比率（分子）の構造'!K$49</f>
        <v>1417</v>
      </c>
      <c r="K58" s="135"/>
      <c r="L58" s="135"/>
      <c r="M58" s="135">
        <f>'将来負担比率（分子）の構造'!L$49</f>
        <v>1545</v>
      </c>
      <c r="N58" s="135"/>
      <c r="O58" s="135"/>
      <c r="P58" s="135">
        <f>'将来負担比率（分子）の構造'!M$49</f>
        <v>1634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537</v>
      </c>
      <c r="C62" s="135"/>
      <c r="D62" s="135"/>
      <c r="E62" s="135">
        <f>'将来負担比率（分子）の構造'!J$45</f>
        <v>488</v>
      </c>
      <c r="F62" s="135"/>
      <c r="G62" s="135"/>
      <c r="H62" s="135">
        <f>'将来負担比率（分子）の構造'!K$45</f>
        <v>442</v>
      </c>
      <c r="I62" s="135"/>
      <c r="J62" s="135"/>
      <c r="K62" s="135">
        <f>'将来負担比率（分子）の構造'!L$45</f>
        <v>381</v>
      </c>
      <c r="L62" s="135"/>
      <c r="M62" s="135"/>
      <c r="N62" s="135">
        <f>'将来負担比率（分子）の構造'!M$45</f>
        <v>366</v>
      </c>
      <c r="O62" s="135"/>
      <c r="P62" s="135"/>
    </row>
    <row r="63" spans="1:16">
      <c r="A63" s="135" t="s">
        <v>28</v>
      </c>
      <c r="B63" s="135">
        <f>'将来負担比率（分子）の構造'!I$44</f>
        <v>5</v>
      </c>
      <c r="C63" s="135"/>
      <c r="D63" s="135"/>
      <c r="E63" s="135">
        <f>'将来負担比率（分子）の構造'!J$44</f>
        <v>4</v>
      </c>
      <c r="F63" s="135"/>
      <c r="G63" s="135"/>
      <c r="H63" s="135">
        <f>'将来負担比率（分子）の構造'!K$44</f>
        <v>3</v>
      </c>
      <c r="I63" s="135"/>
      <c r="J63" s="135"/>
      <c r="K63" s="135">
        <f>'将来負担比率（分子）の構造'!L$44</f>
        <v>4</v>
      </c>
      <c r="L63" s="135"/>
      <c r="M63" s="135"/>
      <c r="N63" s="135">
        <f>'将来負担比率（分子）の構造'!M$44</f>
        <v>3</v>
      </c>
      <c r="O63" s="135"/>
      <c r="P63" s="135"/>
    </row>
    <row r="64" spans="1:16">
      <c r="A64" s="135" t="s">
        <v>27</v>
      </c>
      <c r="B64" s="135">
        <f>'将来負担比率（分子）の構造'!I$43</f>
        <v>789</v>
      </c>
      <c r="C64" s="135"/>
      <c r="D64" s="135"/>
      <c r="E64" s="135">
        <f>'将来負担比率（分子）の構造'!J$43</f>
        <v>727</v>
      </c>
      <c r="F64" s="135"/>
      <c r="G64" s="135"/>
      <c r="H64" s="135">
        <f>'将来負担比率（分子）の構造'!K$43</f>
        <v>644</v>
      </c>
      <c r="I64" s="135"/>
      <c r="J64" s="135"/>
      <c r="K64" s="135">
        <f>'将来負担比率（分子）の構造'!L$43</f>
        <v>588</v>
      </c>
      <c r="L64" s="135"/>
      <c r="M64" s="135"/>
      <c r="N64" s="135">
        <f>'将来負担比率（分子）の構造'!M$43</f>
        <v>527</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1742</v>
      </c>
      <c r="C66" s="135"/>
      <c r="D66" s="135"/>
      <c r="E66" s="135">
        <f>'将来負担比率（分子）の構造'!J$41</f>
        <v>1901</v>
      </c>
      <c r="F66" s="135"/>
      <c r="G66" s="135"/>
      <c r="H66" s="135">
        <f>'将来負担比率（分子）の構造'!K$41</f>
        <v>1806</v>
      </c>
      <c r="I66" s="135"/>
      <c r="J66" s="135"/>
      <c r="K66" s="135">
        <f>'将来負担比率（分子）の構造'!L$41</f>
        <v>1771</v>
      </c>
      <c r="L66" s="135"/>
      <c r="M66" s="135"/>
      <c r="N66" s="135">
        <f>'将来負担比率（分子）の構造'!M$41</f>
        <v>1889</v>
      </c>
      <c r="O66" s="135"/>
      <c r="P66" s="135"/>
    </row>
    <row r="67" spans="1:16">
      <c r="A67" s="135" t="s">
        <v>63</v>
      </c>
      <c r="B67" s="135" t="e">
        <f>NA()</f>
        <v>#N/A</v>
      </c>
      <c r="C67" s="135">
        <f>IF(ISNUMBER('将来負担比率（分子）の構造'!I$52), IF('将来負担比率（分子）の構造'!I$52 &lt; 0, 0, '将来負担比率（分子）の構造'!I$52), NA())</f>
        <v>20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CE7" zoomScale="85" zoomScaleNormal="85" workbookViewId="0">
      <selection activeCell="AD22" sqref="AD22:AK2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162225</v>
      </c>
      <c r="S5" s="583"/>
      <c r="T5" s="583"/>
      <c r="U5" s="583"/>
      <c r="V5" s="583"/>
      <c r="W5" s="583"/>
      <c r="X5" s="583"/>
      <c r="Y5" s="584"/>
      <c r="Z5" s="585">
        <v>6.7</v>
      </c>
      <c r="AA5" s="585"/>
      <c r="AB5" s="585"/>
      <c r="AC5" s="585"/>
      <c r="AD5" s="586">
        <v>162225</v>
      </c>
      <c r="AE5" s="586"/>
      <c r="AF5" s="586"/>
      <c r="AG5" s="586"/>
      <c r="AH5" s="586"/>
      <c r="AI5" s="586"/>
      <c r="AJ5" s="586"/>
      <c r="AK5" s="586"/>
      <c r="AL5" s="587">
        <v>13.5</v>
      </c>
      <c r="AM5" s="588"/>
      <c r="AN5" s="588"/>
      <c r="AO5" s="589"/>
      <c r="AP5" s="579" t="s">
        <v>209</v>
      </c>
      <c r="AQ5" s="580"/>
      <c r="AR5" s="580"/>
      <c r="AS5" s="580"/>
      <c r="AT5" s="580"/>
      <c r="AU5" s="580"/>
      <c r="AV5" s="580"/>
      <c r="AW5" s="580"/>
      <c r="AX5" s="580"/>
      <c r="AY5" s="580"/>
      <c r="AZ5" s="580"/>
      <c r="BA5" s="580"/>
      <c r="BB5" s="580"/>
      <c r="BC5" s="580"/>
      <c r="BD5" s="580"/>
      <c r="BE5" s="580"/>
      <c r="BF5" s="581"/>
      <c r="BG5" s="593">
        <v>161343</v>
      </c>
      <c r="BH5" s="594"/>
      <c r="BI5" s="594"/>
      <c r="BJ5" s="594"/>
      <c r="BK5" s="594"/>
      <c r="BL5" s="594"/>
      <c r="BM5" s="594"/>
      <c r="BN5" s="595"/>
      <c r="BO5" s="596">
        <v>99.5</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11715</v>
      </c>
      <c r="S6" s="594"/>
      <c r="T6" s="594"/>
      <c r="U6" s="594"/>
      <c r="V6" s="594"/>
      <c r="W6" s="594"/>
      <c r="X6" s="594"/>
      <c r="Y6" s="595"/>
      <c r="Z6" s="596">
        <v>0.5</v>
      </c>
      <c r="AA6" s="596"/>
      <c r="AB6" s="596"/>
      <c r="AC6" s="596"/>
      <c r="AD6" s="597">
        <v>11715</v>
      </c>
      <c r="AE6" s="597"/>
      <c r="AF6" s="597"/>
      <c r="AG6" s="597"/>
      <c r="AH6" s="597"/>
      <c r="AI6" s="597"/>
      <c r="AJ6" s="597"/>
      <c r="AK6" s="597"/>
      <c r="AL6" s="598">
        <v>1</v>
      </c>
      <c r="AM6" s="599"/>
      <c r="AN6" s="599"/>
      <c r="AO6" s="600"/>
      <c r="AP6" s="590" t="s">
        <v>215</v>
      </c>
      <c r="AQ6" s="591"/>
      <c r="AR6" s="591"/>
      <c r="AS6" s="591"/>
      <c r="AT6" s="591"/>
      <c r="AU6" s="591"/>
      <c r="AV6" s="591"/>
      <c r="AW6" s="591"/>
      <c r="AX6" s="591"/>
      <c r="AY6" s="591"/>
      <c r="AZ6" s="591"/>
      <c r="BA6" s="591"/>
      <c r="BB6" s="591"/>
      <c r="BC6" s="591"/>
      <c r="BD6" s="591"/>
      <c r="BE6" s="591"/>
      <c r="BF6" s="592"/>
      <c r="BG6" s="593">
        <v>161343</v>
      </c>
      <c r="BH6" s="594"/>
      <c r="BI6" s="594"/>
      <c r="BJ6" s="594"/>
      <c r="BK6" s="594"/>
      <c r="BL6" s="594"/>
      <c r="BM6" s="594"/>
      <c r="BN6" s="595"/>
      <c r="BO6" s="596">
        <v>99.5</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39962</v>
      </c>
      <c r="CS6" s="594"/>
      <c r="CT6" s="594"/>
      <c r="CU6" s="594"/>
      <c r="CV6" s="594"/>
      <c r="CW6" s="594"/>
      <c r="CX6" s="594"/>
      <c r="CY6" s="595"/>
      <c r="CZ6" s="596">
        <v>1.8</v>
      </c>
      <c r="DA6" s="596"/>
      <c r="DB6" s="596"/>
      <c r="DC6" s="596"/>
      <c r="DD6" s="602" t="s">
        <v>210</v>
      </c>
      <c r="DE6" s="594"/>
      <c r="DF6" s="594"/>
      <c r="DG6" s="594"/>
      <c r="DH6" s="594"/>
      <c r="DI6" s="594"/>
      <c r="DJ6" s="594"/>
      <c r="DK6" s="594"/>
      <c r="DL6" s="594"/>
      <c r="DM6" s="594"/>
      <c r="DN6" s="594"/>
      <c r="DO6" s="594"/>
      <c r="DP6" s="595"/>
      <c r="DQ6" s="602">
        <v>39962</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265</v>
      </c>
      <c r="S7" s="594"/>
      <c r="T7" s="594"/>
      <c r="U7" s="594"/>
      <c r="V7" s="594"/>
      <c r="W7" s="594"/>
      <c r="X7" s="594"/>
      <c r="Y7" s="595"/>
      <c r="Z7" s="596">
        <v>0</v>
      </c>
      <c r="AA7" s="596"/>
      <c r="AB7" s="596"/>
      <c r="AC7" s="596"/>
      <c r="AD7" s="597">
        <v>265</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56721</v>
      </c>
      <c r="BH7" s="594"/>
      <c r="BI7" s="594"/>
      <c r="BJ7" s="594"/>
      <c r="BK7" s="594"/>
      <c r="BL7" s="594"/>
      <c r="BM7" s="594"/>
      <c r="BN7" s="595"/>
      <c r="BO7" s="596">
        <v>35</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644662</v>
      </c>
      <c r="CS7" s="594"/>
      <c r="CT7" s="594"/>
      <c r="CU7" s="594"/>
      <c r="CV7" s="594"/>
      <c r="CW7" s="594"/>
      <c r="CX7" s="594"/>
      <c r="CY7" s="595"/>
      <c r="CZ7" s="596">
        <v>28.4</v>
      </c>
      <c r="DA7" s="596"/>
      <c r="DB7" s="596"/>
      <c r="DC7" s="596"/>
      <c r="DD7" s="602">
        <v>27130</v>
      </c>
      <c r="DE7" s="594"/>
      <c r="DF7" s="594"/>
      <c r="DG7" s="594"/>
      <c r="DH7" s="594"/>
      <c r="DI7" s="594"/>
      <c r="DJ7" s="594"/>
      <c r="DK7" s="594"/>
      <c r="DL7" s="594"/>
      <c r="DM7" s="594"/>
      <c r="DN7" s="594"/>
      <c r="DO7" s="594"/>
      <c r="DP7" s="595"/>
      <c r="DQ7" s="602">
        <v>533951</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735</v>
      </c>
      <c r="S8" s="594"/>
      <c r="T8" s="594"/>
      <c r="U8" s="594"/>
      <c r="V8" s="594"/>
      <c r="W8" s="594"/>
      <c r="X8" s="594"/>
      <c r="Y8" s="595"/>
      <c r="Z8" s="596">
        <v>0</v>
      </c>
      <c r="AA8" s="596"/>
      <c r="AB8" s="596"/>
      <c r="AC8" s="596"/>
      <c r="AD8" s="597">
        <v>735</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2585</v>
      </c>
      <c r="BH8" s="594"/>
      <c r="BI8" s="594"/>
      <c r="BJ8" s="594"/>
      <c r="BK8" s="594"/>
      <c r="BL8" s="594"/>
      <c r="BM8" s="594"/>
      <c r="BN8" s="595"/>
      <c r="BO8" s="596">
        <v>1.6</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405172</v>
      </c>
      <c r="CS8" s="594"/>
      <c r="CT8" s="594"/>
      <c r="CU8" s="594"/>
      <c r="CV8" s="594"/>
      <c r="CW8" s="594"/>
      <c r="CX8" s="594"/>
      <c r="CY8" s="595"/>
      <c r="CZ8" s="596">
        <v>17.899999999999999</v>
      </c>
      <c r="DA8" s="596"/>
      <c r="DB8" s="596"/>
      <c r="DC8" s="596"/>
      <c r="DD8" s="602">
        <v>134568</v>
      </c>
      <c r="DE8" s="594"/>
      <c r="DF8" s="594"/>
      <c r="DG8" s="594"/>
      <c r="DH8" s="594"/>
      <c r="DI8" s="594"/>
      <c r="DJ8" s="594"/>
      <c r="DK8" s="594"/>
      <c r="DL8" s="594"/>
      <c r="DM8" s="594"/>
      <c r="DN8" s="594"/>
      <c r="DO8" s="594"/>
      <c r="DP8" s="595"/>
      <c r="DQ8" s="602">
        <v>225510</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386</v>
      </c>
      <c r="S9" s="594"/>
      <c r="T9" s="594"/>
      <c r="U9" s="594"/>
      <c r="V9" s="594"/>
      <c r="W9" s="594"/>
      <c r="X9" s="594"/>
      <c r="Y9" s="595"/>
      <c r="Z9" s="596">
        <v>0</v>
      </c>
      <c r="AA9" s="596"/>
      <c r="AB9" s="596"/>
      <c r="AC9" s="596"/>
      <c r="AD9" s="597">
        <v>386</v>
      </c>
      <c r="AE9" s="597"/>
      <c r="AF9" s="597"/>
      <c r="AG9" s="597"/>
      <c r="AH9" s="597"/>
      <c r="AI9" s="597"/>
      <c r="AJ9" s="597"/>
      <c r="AK9" s="597"/>
      <c r="AL9" s="598">
        <v>0</v>
      </c>
      <c r="AM9" s="599"/>
      <c r="AN9" s="599"/>
      <c r="AO9" s="600"/>
      <c r="AP9" s="590" t="s">
        <v>224</v>
      </c>
      <c r="AQ9" s="591"/>
      <c r="AR9" s="591"/>
      <c r="AS9" s="591"/>
      <c r="AT9" s="591"/>
      <c r="AU9" s="591"/>
      <c r="AV9" s="591"/>
      <c r="AW9" s="591"/>
      <c r="AX9" s="591"/>
      <c r="AY9" s="591"/>
      <c r="AZ9" s="591"/>
      <c r="BA9" s="591"/>
      <c r="BB9" s="591"/>
      <c r="BC9" s="591"/>
      <c r="BD9" s="591"/>
      <c r="BE9" s="591"/>
      <c r="BF9" s="592"/>
      <c r="BG9" s="593">
        <v>44666</v>
      </c>
      <c r="BH9" s="594"/>
      <c r="BI9" s="594"/>
      <c r="BJ9" s="594"/>
      <c r="BK9" s="594"/>
      <c r="BL9" s="594"/>
      <c r="BM9" s="594"/>
      <c r="BN9" s="595"/>
      <c r="BO9" s="596">
        <v>27.5</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139119</v>
      </c>
      <c r="CS9" s="594"/>
      <c r="CT9" s="594"/>
      <c r="CU9" s="594"/>
      <c r="CV9" s="594"/>
      <c r="CW9" s="594"/>
      <c r="CX9" s="594"/>
      <c r="CY9" s="595"/>
      <c r="CZ9" s="596">
        <v>6.1</v>
      </c>
      <c r="DA9" s="596"/>
      <c r="DB9" s="596"/>
      <c r="DC9" s="596"/>
      <c r="DD9" s="602" t="s">
        <v>112</v>
      </c>
      <c r="DE9" s="594"/>
      <c r="DF9" s="594"/>
      <c r="DG9" s="594"/>
      <c r="DH9" s="594"/>
      <c r="DI9" s="594"/>
      <c r="DJ9" s="594"/>
      <c r="DK9" s="594"/>
      <c r="DL9" s="594"/>
      <c r="DM9" s="594"/>
      <c r="DN9" s="594"/>
      <c r="DO9" s="594"/>
      <c r="DP9" s="595"/>
      <c r="DQ9" s="602">
        <v>137610</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20199</v>
      </c>
      <c r="S10" s="594"/>
      <c r="T10" s="594"/>
      <c r="U10" s="594"/>
      <c r="V10" s="594"/>
      <c r="W10" s="594"/>
      <c r="X10" s="594"/>
      <c r="Y10" s="595"/>
      <c r="Z10" s="596">
        <v>0.8</v>
      </c>
      <c r="AA10" s="596"/>
      <c r="AB10" s="596"/>
      <c r="AC10" s="596"/>
      <c r="AD10" s="597">
        <v>20199</v>
      </c>
      <c r="AE10" s="597"/>
      <c r="AF10" s="597"/>
      <c r="AG10" s="597"/>
      <c r="AH10" s="597"/>
      <c r="AI10" s="597"/>
      <c r="AJ10" s="597"/>
      <c r="AK10" s="597"/>
      <c r="AL10" s="598">
        <v>1.7</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5187</v>
      </c>
      <c r="BH10" s="594"/>
      <c r="BI10" s="594"/>
      <c r="BJ10" s="594"/>
      <c r="BK10" s="594"/>
      <c r="BL10" s="594"/>
      <c r="BM10" s="594"/>
      <c r="BN10" s="595"/>
      <c r="BO10" s="596">
        <v>3.2</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11361</v>
      </c>
      <c r="CS10" s="594"/>
      <c r="CT10" s="594"/>
      <c r="CU10" s="594"/>
      <c r="CV10" s="594"/>
      <c r="CW10" s="594"/>
      <c r="CX10" s="594"/>
      <c r="CY10" s="595"/>
      <c r="CZ10" s="596">
        <v>0.5</v>
      </c>
      <c r="DA10" s="596"/>
      <c r="DB10" s="596"/>
      <c r="DC10" s="596"/>
      <c r="DD10" s="602" t="s">
        <v>112</v>
      </c>
      <c r="DE10" s="594"/>
      <c r="DF10" s="594"/>
      <c r="DG10" s="594"/>
      <c r="DH10" s="594"/>
      <c r="DI10" s="594"/>
      <c r="DJ10" s="594"/>
      <c r="DK10" s="594"/>
      <c r="DL10" s="594"/>
      <c r="DM10" s="594"/>
      <c r="DN10" s="594"/>
      <c r="DO10" s="594"/>
      <c r="DP10" s="595"/>
      <c r="DQ10" s="602">
        <v>3463</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4283</v>
      </c>
      <c r="BH11" s="594"/>
      <c r="BI11" s="594"/>
      <c r="BJ11" s="594"/>
      <c r="BK11" s="594"/>
      <c r="BL11" s="594"/>
      <c r="BM11" s="594"/>
      <c r="BN11" s="595"/>
      <c r="BO11" s="596">
        <v>2.6</v>
      </c>
      <c r="BP11" s="596"/>
      <c r="BQ11" s="596"/>
      <c r="BR11" s="596"/>
      <c r="BS11" s="602" t="s">
        <v>112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125420</v>
      </c>
      <c r="CS11" s="594"/>
      <c r="CT11" s="594"/>
      <c r="CU11" s="594"/>
      <c r="CV11" s="594"/>
      <c r="CW11" s="594"/>
      <c r="CX11" s="594"/>
      <c r="CY11" s="595"/>
      <c r="CZ11" s="596">
        <v>5.5</v>
      </c>
      <c r="DA11" s="596"/>
      <c r="DB11" s="596"/>
      <c r="DC11" s="596"/>
      <c r="DD11" s="602">
        <v>16784</v>
      </c>
      <c r="DE11" s="594"/>
      <c r="DF11" s="594"/>
      <c r="DG11" s="594"/>
      <c r="DH11" s="594"/>
      <c r="DI11" s="594"/>
      <c r="DJ11" s="594"/>
      <c r="DK11" s="594"/>
      <c r="DL11" s="594"/>
      <c r="DM11" s="594"/>
      <c r="DN11" s="594"/>
      <c r="DO11" s="594"/>
      <c r="DP11" s="595"/>
      <c r="DQ11" s="602">
        <v>64440</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94644</v>
      </c>
      <c r="BH12" s="594"/>
      <c r="BI12" s="594"/>
      <c r="BJ12" s="594"/>
      <c r="BK12" s="594"/>
      <c r="BL12" s="594"/>
      <c r="BM12" s="594"/>
      <c r="BN12" s="595"/>
      <c r="BO12" s="596">
        <v>58.3</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87281</v>
      </c>
      <c r="CS12" s="594"/>
      <c r="CT12" s="594"/>
      <c r="CU12" s="594"/>
      <c r="CV12" s="594"/>
      <c r="CW12" s="594"/>
      <c r="CX12" s="594"/>
      <c r="CY12" s="595"/>
      <c r="CZ12" s="596">
        <v>3.8</v>
      </c>
      <c r="DA12" s="596"/>
      <c r="DB12" s="596"/>
      <c r="DC12" s="596"/>
      <c r="DD12" s="602">
        <v>3045</v>
      </c>
      <c r="DE12" s="594"/>
      <c r="DF12" s="594"/>
      <c r="DG12" s="594"/>
      <c r="DH12" s="594"/>
      <c r="DI12" s="594"/>
      <c r="DJ12" s="594"/>
      <c r="DK12" s="594"/>
      <c r="DL12" s="594"/>
      <c r="DM12" s="594"/>
      <c r="DN12" s="594"/>
      <c r="DO12" s="594"/>
      <c r="DP12" s="595"/>
      <c r="DQ12" s="602">
        <v>49286</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1575</v>
      </c>
      <c r="S13" s="594"/>
      <c r="T13" s="594"/>
      <c r="U13" s="594"/>
      <c r="V13" s="594"/>
      <c r="W13" s="594"/>
      <c r="X13" s="594"/>
      <c r="Y13" s="595"/>
      <c r="Z13" s="596">
        <v>0.1</v>
      </c>
      <c r="AA13" s="596"/>
      <c r="AB13" s="596"/>
      <c r="AC13" s="596"/>
      <c r="AD13" s="597">
        <v>1575</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93953</v>
      </c>
      <c r="BH13" s="594"/>
      <c r="BI13" s="594"/>
      <c r="BJ13" s="594"/>
      <c r="BK13" s="594"/>
      <c r="BL13" s="594"/>
      <c r="BM13" s="594"/>
      <c r="BN13" s="595"/>
      <c r="BO13" s="596">
        <v>57.9</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382795</v>
      </c>
      <c r="CS13" s="594"/>
      <c r="CT13" s="594"/>
      <c r="CU13" s="594"/>
      <c r="CV13" s="594"/>
      <c r="CW13" s="594"/>
      <c r="CX13" s="594"/>
      <c r="CY13" s="595"/>
      <c r="CZ13" s="596">
        <v>16.899999999999999</v>
      </c>
      <c r="DA13" s="596"/>
      <c r="DB13" s="596"/>
      <c r="DC13" s="596"/>
      <c r="DD13" s="602">
        <v>274489</v>
      </c>
      <c r="DE13" s="594"/>
      <c r="DF13" s="594"/>
      <c r="DG13" s="594"/>
      <c r="DH13" s="594"/>
      <c r="DI13" s="594"/>
      <c r="DJ13" s="594"/>
      <c r="DK13" s="594"/>
      <c r="DL13" s="594"/>
      <c r="DM13" s="594"/>
      <c r="DN13" s="594"/>
      <c r="DO13" s="594"/>
      <c r="DP13" s="595"/>
      <c r="DQ13" s="602">
        <v>137690</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4229</v>
      </c>
      <c r="BH14" s="594"/>
      <c r="BI14" s="594"/>
      <c r="BJ14" s="594"/>
      <c r="BK14" s="594"/>
      <c r="BL14" s="594"/>
      <c r="BM14" s="594"/>
      <c r="BN14" s="595"/>
      <c r="BO14" s="596">
        <v>2.6</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84876</v>
      </c>
      <c r="CS14" s="594"/>
      <c r="CT14" s="594"/>
      <c r="CU14" s="594"/>
      <c r="CV14" s="594"/>
      <c r="CW14" s="594"/>
      <c r="CX14" s="594"/>
      <c r="CY14" s="595"/>
      <c r="CZ14" s="596">
        <v>3.7</v>
      </c>
      <c r="DA14" s="596"/>
      <c r="DB14" s="596"/>
      <c r="DC14" s="596"/>
      <c r="DD14" s="602">
        <v>11266</v>
      </c>
      <c r="DE14" s="594"/>
      <c r="DF14" s="594"/>
      <c r="DG14" s="594"/>
      <c r="DH14" s="594"/>
      <c r="DI14" s="594"/>
      <c r="DJ14" s="594"/>
      <c r="DK14" s="594"/>
      <c r="DL14" s="594"/>
      <c r="DM14" s="594"/>
      <c r="DN14" s="594"/>
      <c r="DO14" s="594"/>
      <c r="DP14" s="595"/>
      <c r="DQ14" s="602">
        <v>60276</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150</v>
      </c>
      <c r="S15" s="594"/>
      <c r="T15" s="594"/>
      <c r="U15" s="594"/>
      <c r="V15" s="594"/>
      <c r="W15" s="594"/>
      <c r="X15" s="594"/>
      <c r="Y15" s="595"/>
      <c r="Z15" s="596">
        <v>0</v>
      </c>
      <c r="AA15" s="596"/>
      <c r="AB15" s="596"/>
      <c r="AC15" s="596"/>
      <c r="AD15" s="597">
        <v>150</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5749</v>
      </c>
      <c r="BH15" s="594"/>
      <c r="BI15" s="594"/>
      <c r="BJ15" s="594"/>
      <c r="BK15" s="594"/>
      <c r="BL15" s="594"/>
      <c r="BM15" s="594"/>
      <c r="BN15" s="595"/>
      <c r="BO15" s="596">
        <v>3.5</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108018</v>
      </c>
      <c r="CS15" s="594"/>
      <c r="CT15" s="594"/>
      <c r="CU15" s="594"/>
      <c r="CV15" s="594"/>
      <c r="CW15" s="594"/>
      <c r="CX15" s="594"/>
      <c r="CY15" s="595"/>
      <c r="CZ15" s="596">
        <v>4.8</v>
      </c>
      <c r="DA15" s="596"/>
      <c r="DB15" s="596"/>
      <c r="DC15" s="596"/>
      <c r="DD15" s="602">
        <v>2725</v>
      </c>
      <c r="DE15" s="594"/>
      <c r="DF15" s="594"/>
      <c r="DG15" s="594"/>
      <c r="DH15" s="594"/>
      <c r="DI15" s="594"/>
      <c r="DJ15" s="594"/>
      <c r="DK15" s="594"/>
      <c r="DL15" s="594"/>
      <c r="DM15" s="594"/>
      <c r="DN15" s="594"/>
      <c r="DO15" s="594"/>
      <c r="DP15" s="595"/>
      <c r="DQ15" s="602">
        <v>95405</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1159159</v>
      </c>
      <c r="S16" s="594"/>
      <c r="T16" s="594"/>
      <c r="U16" s="594"/>
      <c r="V16" s="594"/>
      <c r="W16" s="594"/>
      <c r="X16" s="594"/>
      <c r="Y16" s="595"/>
      <c r="Z16" s="596">
        <v>48.2</v>
      </c>
      <c r="AA16" s="596"/>
      <c r="AB16" s="596"/>
      <c r="AC16" s="596"/>
      <c r="AD16" s="597">
        <v>1001668</v>
      </c>
      <c r="AE16" s="597"/>
      <c r="AF16" s="597"/>
      <c r="AG16" s="597"/>
      <c r="AH16" s="597"/>
      <c r="AI16" s="597"/>
      <c r="AJ16" s="597"/>
      <c r="AK16" s="597"/>
      <c r="AL16" s="598">
        <v>83.4</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18059</v>
      </c>
      <c r="CS16" s="594"/>
      <c r="CT16" s="594"/>
      <c r="CU16" s="594"/>
      <c r="CV16" s="594"/>
      <c r="CW16" s="594"/>
      <c r="CX16" s="594"/>
      <c r="CY16" s="595"/>
      <c r="CZ16" s="596">
        <v>0.8</v>
      </c>
      <c r="DA16" s="596"/>
      <c r="DB16" s="596"/>
      <c r="DC16" s="596"/>
      <c r="DD16" s="602" t="s">
        <v>112</v>
      </c>
      <c r="DE16" s="594"/>
      <c r="DF16" s="594"/>
      <c r="DG16" s="594"/>
      <c r="DH16" s="594"/>
      <c r="DI16" s="594"/>
      <c r="DJ16" s="594"/>
      <c r="DK16" s="594"/>
      <c r="DL16" s="594"/>
      <c r="DM16" s="594"/>
      <c r="DN16" s="594"/>
      <c r="DO16" s="594"/>
      <c r="DP16" s="595"/>
      <c r="DQ16" s="602">
        <v>2760</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1001668</v>
      </c>
      <c r="S17" s="594"/>
      <c r="T17" s="594"/>
      <c r="U17" s="594"/>
      <c r="V17" s="594"/>
      <c r="W17" s="594"/>
      <c r="X17" s="594"/>
      <c r="Y17" s="595"/>
      <c r="Z17" s="596">
        <v>41.7</v>
      </c>
      <c r="AA17" s="596"/>
      <c r="AB17" s="596"/>
      <c r="AC17" s="596"/>
      <c r="AD17" s="597">
        <v>1001668</v>
      </c>
      <c r="AE17" s="597"/>
      <c r="AF17" s="597"/>
      <c r="AG17" s="597"/>
      <c r="AH17" s="597"/>
      <c r="AI17" s="597"/>
      <c r="AJ17" s="597"/>
      <c r="AK17" s="597"/>
      <c r="AL17" s="598">
        <v>83.4</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222297</v>
      </c>
      <c r="CS17" s="594"/>
      <c r="CT17" s="594"/>
      <c r="CU17" s="594"/>
      <c r="CV17" s="594"/>
      <c r="CW17" s="594"/>
      <c r="CX17" s="594"/>
      <c r="CY17" s="595"/>
      <c r="CZ17" s="596">
        <v>9.8000000000000007</v>
      </c>
      <c r="DA17" s="596"/>
      <c r="DB17" s="596"/>
      <c r="DC17" s="596"/>
      <c r="DD17" s="602" t="s">
        <v>112</v>
      </c>
      <c r="DE17" s="594"/>
      <c r="DF17" s="594"/>
      <c r="DG17" s="594"/>
      <c r="DH17" s="594"/>
      <c r="DI17" s="594"/>
      <c r="DJ17" s="594"/>
      <c r="DK17" s="594"/>
      <c r="DL17" s="594"/>
      <c r="DM17" s="594"/>
      <c r="DN17" s="594"/>
      <c r="DO17" s="594"/>
      <c r="DP17" s="595"/>
      <c r="DQ17" s="602">
        <v>217593</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154013</v>
      </c>
      <c r="S18" s="594"/>
      <c r="T18" s="594"/>
      <c r="U18" s="594"/>
      <c r="V18" s="594"/>
      <c r="W18" s="594"/>
      <c r="X18" s="594"/>
      <c r="Y18" s="595"/>
      <c r="Z18" s="596">
        <v>6.4</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3478</v>
      </c>
      <c r="S19" s="594"/>
      <c r="T19" s="594"/>
      <c r="U19" s="594"/>
      <c r="V19" s="594"/>
      <c r="W19" s="594"/>
      <c r="X19" s="594"/>
      <c r="Y19" s="595"/>
      <c r="Z19" s="596">
        <v>0.1</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882</v>
      </c>
      <c r="BH19" s="594"/>
      <c r="BI19" s="594"/>
      <c r="BJ19" s="594"/>
      <c r="BK19" s="594"/>
      <c r="BL19" s="594"/>
      <c r="BM19" s="594"/>
      <c r="BN19" s="595"/>
      <c r="BO19" s="596">
        <v>0.5</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1356409</v>
      </c>
      <c r="S20" s="594"/>
      <c r="T20" s="594"/>
      <c r="U20" s="594"/>
      <c r="V20" s="594"/>
      <c r="W20" s="594"/>
      <c r="X20" s="594"/>
      <c r="Y20" s="595"/>
      <c r="Z20" s="596">
        <v>56.4</v>
      </c>
      <c r="AA20" s="596"/>
      <c r="AB20" s="596"/>
      <c r="AC20" s="596"/>
      <c r="AD20" s="597">
        <v>1198918</v>
      </c>
      <c r="AE20" s="597"/>
      <c r="AF20" s="597"/>
      <c r="AG20" s="597"/>
      <c r="AH20" s="597"/>
      <c r="AI20" s="597"/>
      <c r="AJ20" s="597"/>
      <c r="AK20" s="597"/>
      <c r="AL20" s="598">
        <v>99.9</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882</v>
      </c>
      <c r="BH20" s="594"/>
      <c r="BI20" s="594"/>
      <c r="BJ20" s="594"/>
      <c r="BK20" s="594"/>
      <c r="BL20" s="594"/>
      <c r="BM20" s="594"/>
      <c r="BN20" s="595"/>
      <c r="BO20" s="596">
        <v>0.5</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2269022</v>
      </c>
      <c r="CS20" s="594"/>
      <c r="CT20" s="594"/>
      <c r="CU20" s="594"/>
      <c r="CV20" s="594"/>
      <c r="CW20" s="594"/>
      <c r="CX20" s="594"/>
      <c r="CY20" s="595"/>
      <c r="CZ20" s="596">
        <v>100</v>
      </c>
      <c r="DA20" s="596"/>
      <c r="DB20" s="596"/>
      <c r="DC20" s="596"/>
      <c r="DD20" s="602">
        <v>470007</v>
      </c>
      <c r="DE20" s="594"/>
      <c r="DF20" s="594"/>
      <c r="DG20" s="594"/>
      <c r="DH20" s="594"/>
      <c r="DI20" s="594"/>
      <c r="DJ20" s="594"/>
      <c r="DK20" s="594"/>
      <c r="DL20" s="594"/>
      <c r="DM20" s="594"/>
      <c r="DN20" s="594"/>
      <c r="DO20" s="594"/>
      <c r="DP20" s="595"/>
      <c r="DQ20" s="602">
        <v>1567946</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t="s">
        <v>112</v>
      </c>
      <c r="S21" s="594"/>
      <c r="T21" s="594"/>
      <c r="U21" s="594"/>
      <c r="V21" s="594"/>
      <c r="W21" s="594"/>
      <c r="X21" s="594"/>
      <c r="Y21" s="595"/>
      <c r="Z21" s="596" t="s">
        <v>112</v>
      </c>
      <c r="AA21" s="596"/>
      <c r="AB21" s="596"/>
      <c r="AC21" s="596"/>
      <c r="AD21" s="597" t="s">
        <v>112</v>
      </c>
      <c r="AE21" s="597"/>
      <c r="AF21" s="597"/>
      <c r="AG21" s="597"/>
      <c r="AH21" s="597"/>
      <c r="AI21" s="597"/>
      <c r="AJ21" s="597"/>
      <c r="AK21" s="597"/>
      <c r="AL21" s="598" t="s">
        <v>112</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882</v>
      </c>
      <c r="BH21" s="594"/>
      <c r="BI21" s="594"/>
      <c r="BJ21" s="594"/>
      <c r="BK21" s="594"/>
      <c r="BL21" s="594"/>
      <c r="BM21" s="594"/>
      <c r="BN21" s="595"/>
      <c r="BO21" s="596">
        <v>0.5</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328</v>
      </c>
      <c r="S22" s="594"/>
      <c r="T22" s="594"/>
      <c r="U22" s="594"/>
      <c r="V22" s="594"/>
      <c r="W22" s="594"/>
      <c r="X22" s="594"/>
      <c r="Y22" s="595"/>
      <c r="Z22" s="596">
        <v>0</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27438</v>
      </c>
      <c r="S23" s="594"/>
      <c r="T23" s="594"/>
      <c r="U23" s="594"/>
      <c r="V23" s="594"/>
      <c r="W23" s="594"/>
      <c r="X23" s="594"/>
      <c r="Y23" s="595"/>
      <c r="Z23" s="596">
        <v>1.1000000000000001</v>
      </c>
      <c r="AA23" s="596"/>
      <c r="AB23" s="596"/>
      <c r="AC23" s="596"/>
      <c r="AD23" s="597">
        <v>678</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2275</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646782</v>
      </c>
      <c r="CS24" s="583"/>
      <c r="CT24" s="583"/>
      <c r="CU24" s="583"/>
      <c r="CV24" s="583"/>
      <c r="CW24" s="583"/>
      <c r="CX24" s="583"/>
      <c r="CY24" s="584"/>
      <c r="CZ24" s="620">
        <v>28.5</v>
      </c>
      <c r="DA24" s="621"/>
      <c r="DB24" s="621"/>
      <c r="DC24" s="622"/>
      <c r="DD24" s="619">
        <v>588489</v>
      </c>
      <c r="DE24" s="583"/>
      <c r="DF24" s="583"/>
      <c r="DG24" s="583"/>
      <c r="DH24" s="583"/>
      <c r="DI24" s="583"/>
      <c r="DJ24" s="583"/>
      <c r="DK24" s="584"/>
      <c r="DL24" s="619">
        <v>584215</v>
      </c>
      <c r="DM24" s="583"/>
      <c r="DN24" s="583"/>
      <c r="DO24" s="583"/>
      <c r="DP24" s="583"/>
      <c r="DQ24" s="583"/>
      <c r="DR24" s="583"/>
      <c r="DS24" s="583"/>
      <c r="DT24" s="583"/>
      <c r="DU24" s="583"/>
      <c r="DV24" s="584"/>
      <c r="DW24" s="587">
        <v>46.3</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148197</v>
      </c>
      <c r="S25" s="594"/>
      <c r="T25" s="594"/>
      <c r="U25" s="594"/>
      <c r="V25" s="594"/>
      <c r="W25" s="594"/>
      <c r="X25" s="594"/>
      <c r="Y25" s="595"/>
      <c r="Z25" s="596">
        <v>6.2</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363634</v>
      </c>
      <c r="CS25" s="623"/>
      <c r="CT25" s="623"/>
      <c r="CU25" s="623"/>
      <c r="CV25" s="623"/>
      <c r="CW25" s="623"/>
      <c r="CX25" s="623"/>
      <c r="CY25" s="624"/>
      <c r="CZ25" s="631">
        <v>16</v>
      </c>
      <c r="DA25" s="632"/>
      <c r="DB25" s="632"/>
      <c r="DC25" s="633"/>
      <c r="DD25" s="602">
        <v>353186</v>
      </c>
      <c r="DE25" s="623"/>
      <c r="DF25" s="623"/>
      <c r="DG25" s="623"/>
      <c r="DH25" s="623"/>
      <c r="DI25" s="623"/>
      <c r="DJ25" s="623"/>
      <c r="DK25" s="624"/>
      <c r="DL25" s="602">
        <v>352843</v>
      </c>
      <c r="DM25" s="623"/>
      <c r="DN25" s="623"/>
      <c r="DO25" s="623"/>
      <c r="DP25" s="623"/>
      <c r="DQ25" s="623"/>
      <c r="DR25" s="623"/>
      <c r="DS25" s="623"/>
      <c r="DT25" s="623"/>
      <c r="DU25" s="623"/>
      <c r="DV25" s="624"/>
      <c r="DW25" s="598">
        <v>28</v>
      </c>
      <c r="DX25" s="625"/>
      <c r="DY25" s="625"/>
      <c r="DZ25" s="625"/>
      <c r="EA25" s="625"/>
      <c r="EB25" s="625"/>
      <c r="EC25" s="626"/>
    </row>
    <row r="26" spans="2:133" ht="11.25" customHeight="1">
      <c r="B26" s="627" t="s">
        <v>277</v>
      </c>
      <c r="C26" s="628"/>
      <c r="D26" s="628"/>
      <c r="E26" s="628"/>
      <c r="F26" s="628"/>
      <c r="G26" s="628"/>
      <c r="H26" s="628"/>
      <c r="I26" s="628"/>
      <c r="J26" s="628"/>
      <c r="K26" s="628"/>
      <c r="L26" s="628"/>
      <c r="M26" s="628"/>
      <c r="N26" s="628"/>
      <c r="O26" s="628"/>
      <c r="P26" s="628"/>
      <c r="Q26" s="629"/>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278</v>
      </c>
      <c r="AQ26" s="630"/>
      <c r="AR26" s="630"/>
      <c r="AS26" s="630"/>
      <c r="AT26" s="630"/>
      <c r="AU26" s="630"/>
      <c r="AV26" s="630"/>
      <c r="AW26" s="630"/>
      <c r="AX26" s="630"/>
      <c r="AY26" s="630"/>
      <c r="AZ26" s="630"/>
      <c r="BA26" s="630"/>
      <c r="BB26" s="630"/>
      <c r="BC26" s="630"/>
      <c r="BD26" s="630"/>
      <c r="BE26" s="630"/>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201024</v>
      </c>
      <c r="CS26" s="594"/>
      <c r="CT26" s="594"/>
      <c r="CU26" s="594"/>
      <c r="CV26" s="594"/>
      <c r="CW26" s="594"/>
      <c r="CX26" s="594"/>
      <c r="CY26" s="595"/>
      <c r="CZ26" s="631">
        <v>8.9</v>
      </c>
      <c r="DA26" s="632"/>
      <c r="DB26" s="632"/>
      <c r="DC26" s="633"/>
      <c r="DD26" s="602">
        <v>192949</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5"/>
      <c r="DY26" s="625"/>
      <c r="DZ26" s="625"/>
      <c r="EA26" s="625"/>
      <c r="EB26" s="625"/>
      <c r="EC26" s="626"/>
    </row>
    <row r="27" spans="2:133" ht="11.25" customHeight="1">
      <c r="B27" s="590" t="s">
        <v>280</v>
      </c>
      <c r="C27" s="591"/>
      <c r="D27" s="591"/>
      <c r="E27" s="591"/>
      <c r="F27" s="591"/>
      <c r="G27" s="591"/>
      <c r="H27" s="591"/>
      <c r="I27" s="591"/>
      <c r="J27" s="591"/>
      <c r="K27" s="591"/>
      <c r="L27" s="591"/>
      <c r="M27" s="591"/>
      <c r="N27" s="591"/>
      <c r="O27" s="591"/>
      <c r="P27" s="591"/>
      <c r="Q27" s="592"/>
      <c r="R27" s="593">
        <v>195305</v>
      </c>
      <c r="S27" s="594"/>
      <c r="T27" s="594"/>
      <c r="U27" s="594"/>
      <c r="V27" s="594"/>
      <c r="W27" s="594"/>
      <c r="X27" s="594"/>
      <c r="Y27" s="595"/>
      <c r="Z27" s="596">
        <v>8.1</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162225</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60851</v>
      </c>
      <c r="CS27" s="623"/>
      <c r="CT27" s="623"/>
      <c r="CU27" s="623"/>
      <c r="CV27" s="623"/>
      <c r="CW27" s="623"/>
      <c r="CX27" s="623"/>
      <c r="CY27" s="624"/>
      <c r="CZ27" s="631">
        <v>2.7</v>
      </c>
      <c r="DA27" s="632"/>
      <c r="DB27" s="632"/>
      <c r="DC27" s="633"/>
      <c r="DD27" s="602">
        <v>17710</v>
      </c>
      <c r="DE27" s="623"/>
      <c r="DF27" s="623"/>
      <c r="DG27" s="623"/>
      <c r="DH27" s="623"/>
      <c r="DI27" s="623"/>
      <c r="DJ27" s="623"/>
      <c r="DK27" s="624"/>
      <c r="DL27" s="602">
        <v>13779</v>
      </c>
      <c r="DM27" s="623"/>
      <c r="DN27" s="623"/>
      <c r="DO27" s="623"/>
      <c r="DP27" s="623"/>
      <c r="DQ27" s="623"/>
      <c r="DR27" s="623"/>
      <c r="DS27" s="623"/>
      <c r="DT27" s="623"/>
      <c r="DU27" s="623"/>
      <c r="DV27" s="624"/>
      <c r="DW27" s="598">
        <v>1.1000000000000001</v>
      </c>
      <c r="DX27" s="625"/>
      <c r="DY27" s="625"/>
      <c r="DZ27" s="625"/>
      <c r="EA27" s="625"/>
      <c r="EB27" s="625"/>
      <c r="EC27" s="626"/>
    </row>
    <row r="28" spans="2:133" ht="11.25" customHeight="1">
      <c r="B28" s="590" t="s">
        <v>283</v>
      </c>
      <c r="C28" s="591"/>
      <c r="D28" s="591"/>
      <c r="E28" s="591"/>
      <c r="F28" s="591"/>
      <c r="G28" s="591"/>
      <c r="H28" s="591"/>
      <c r="I28" s="591"/>
      <c r="J28" s="591"/>
      <c r="K28" s="591"/>
      <c r="L28" s="591"/>
      <c r="M28" s="591"/>
      <c r="N28" s="591"/>
      <c r="O28" s="591"/>
      <c r="P28" s="591"/>
      <c r="Q28" s="592"/>
      <c r="R28" s="593">
        <v>5777</v>
      </c>
      <c r="S28" s="594"/>
      <c r="T28" s="594"/>
      <c r="U28" s="594"/>
      <c r="V28" s="594"/>
      <c r="W28" s="594"/>
      <c r="X28" s="594"/>
      <c r="Y28" s="595"/>
      <c r="Z28" s="596">
        <v>0.2</v>
      </c>
      <c r="AA28" s="596"/>
      <c r="AB28" s="596"/>
      <c r="AC28" s="596"/>
      <c r="AD28" s="597">
        <v>698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222297</v>
      </c>
      <c r="CS28" s="594"/>
      <c r="CT28" s="594"/>
      <c r="CU28" s="594"/>
      <c r="CV28" s="594"/>
      <c r="CW28" s="594"/>
      <c r="CX28" s="594"/>
      <c r="CY28" s="595"/>
      <c r="CZ28" s="631">
        <v>9.8000000000000007</v>
      </c>
      <c r="DA28" s="632"/>
      <c r="DB28" s="632"/>
      <c r="DC28" s="633"/>
      <c r="DD28" s="602">
        <v>217593</v>
      </c>
      <c r="DE28" s="594"/>
      <c r="DF28" s="594"/>
      <c r="DG28" s="594"/>
      <c r="DH28" s="594"/>
      <c r="DI28" s="594"/>
      <c r="DJ28" s="594"/>
      <c r="DK28" s="595"/>
      <c r="DL28" s="602">
        <v>217593</v>
      </c>
      <c r="DM28" s="594"/>
      <c r="DN28" s="594"/>
      <c r="DO28" s="594"/>
      <c r="DP28" s="594"/>
      <c r="DQ28" s="594"/>
      <c r="DR28" s="594"/>
      <c r="DS28" s="594"/>
      <c r="DT28" s="594"/>
      <c r="DU28" s="594"/>
      <c r="DV28" s="595"/>
      <c r="DW28" s="598">
        <v>17.3</v>
      </c>
      <c r="DX28" s="625"/>
      <c r="DY28" s="625"/>
      <c r="DZ28" s="625"/>
      <c r="EA28" s="625"/>
      <c r="EB28" s="625"/>
      <c r="EC28" s="626"/>
    </row>
    <row r="29" spans="2:133" ht="11.25" customHeight="1">
      <c r="B29" s="590" t="s">
        <v>285</v>
      </c>
      <c r="C29" s="591"/>
      <c r="D29" s="591"/>
      <c r="E29" s="591"/>
      <c r="F29" s="591"/>
      <c r="G29" s="591"/>
      <c r="H29" s="591"/>
      <c r="I29" s="591"/>
      <c r="J29" s="591"/>
      <c r="K29" s="591"/>
      <c r="L29" s="591"/>
      <c r="M29" s="591"/>
      <c r="N29" s="591"/>
      <c r="O29" s="591"/>
      <c r="P29" s="591"/>
      <c r="Q29" s="592"/>
      <c r="R29" s="593">
        <v>2850</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48" t="s">
        <v>288</v>
      </c>
      <c r="CE29" s="649"/>
      <c r="CF29" s="607" t="s">
        <v>289</v>
      </c>
      <c r="CG29" s="608"/>
      <c r="CH29" s="608"/>
      <c r="CI29" s="608"/>
      <c r="CJ29" s="608"/>
      <c r="CK29" s="608"/>
      <c r="CL29" s="608"/>
      <c r="CM29" s="608"/>
      <c r="CN29" s="608"/>
      <c r="CO29" s="608"/>
      <c r="CP29" s="608"/>
      <c r="CQ29" s="609"/>
      <c r="CR29" s="593">
        <v>222297</v>
      </c>
      <c r="CS29" s="623"/>
      <c r="CT29" s="623"/>
      <c r="CU29" s="623"/>
      <c r="CV29" s="623"/>
      <c r="CW29" s="623"/>
      <c r="CX29" s="623"/>
      <c r="CY29" s="624"/>
      <c r="CZ29" s="631">
        <v>9.8000000000000007</v>
      </c>
      <c r="DA29" s="632"/>
      <c r="DB29" s="632"/>
      <c r="DC29" s="633"/>
      <c r="DD29" s="602">
        <v>217593</v>
      </c>
      <c r="DE29" s="623"/>
      <c r="DF29" s="623"/>
      <c r="DG29" s="623"/>
      <c r="DH29" s="623"/>
      <c r="DI29" s="623"/>
      <c r="DJ29" s="623"/>
      <c r="DK29" s="624"/>
      <c r="DL29" s="602">
        <v>217593</v>
      </c>
      <c r="DM29" s="623"/>
      <c r="DN29" s="623"/>
      <c r="DO29" s="623"/>
      <c r="DP29" s="623"/>
      <c r="DQ29" s="623"/>
      <c r="DR29" s="623"/>
      <c r="DS29" s="623"/>
      <c r="DT29" s="623"/>
      <c r="DU29" s="623"/>
      <c r="DV29" s="624"/>
      <c r="DW29" s="598">
        <v>17.3</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169694</v>
      </c>
      <c r="S30" s="594"/>
      <c r="T30" s="594"/>
      <c r="U30" s="594"/>
      <c r="V30" s="594"/>
      <c r="W30" s="594"/>
      <c r="X30" s="594"/>
      <c r="Y30" s="595"/>
      <c r="Z30" s="596">
        <v>7.1</v>
      </c>
      <c r="AA30" s="596"/>
      <c r="AB30" s="596"/>
      <c r="AC30" s="596"/>
      <c r="AD30" s="597" t="s">
        <v>112</v>
      </c>
      <c r="AE30" s="597"/>
      <c r="AF30" s="597"/>
      <c r="AG30" s="597"/>
      <c r="AH30" s="597"/>
      <c r="AI30" s="597"/>
      <c r="AJ30" s="597"/>
      <c r="AK30" s="597"/>
      <c r="AL30" s="598" t="s">
        <v>112</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7">
        <v>99.5</v>
      </c>
      <c r="BH30" s="658"/>
      <c r="BI30" s="658"/>
      <c r="BJ30" s="658"/>
      <c r="BK30" s="658"/>
      <c r="BL30" s="658"/>
      <c r="BM30" s="588">
        <v>97.1</v>
      </c>
      <c r="BN30" s="658"/>
      <c r="BO30" s="658"/>
      <c r="BP30" s="658"/>
      <c r="BQ30" s="659"/>
      <c r="BR30" s="657">
        <v>99.1</v>
      </c>
      <c r="BS30" s="658"/>
      <c r="BT30" s="658"/>
      <c r="BU30" s="658"/>
      <c r="BV30" s="658"/>
      <c r="BW30" s="658"/>
      <c r="BX30" s="588">
        <v>96.4</v>
      </c>
      <c r="BY30" s="658"/>
      <c r="BZ30" s="658"/>
      <c r="CA30" s="658"/>
      <c r="CB30" s="659"/>
      <c r="CD30" s="650"/>
      <c r="CE30" s="651"/>
      <c r="CF30" s="607" t="s">
        <v>293</v>
      </c>
      <c r="CG30" s="608"/>
      <c r="CH30" s="608"/>
      <c r="CI30" s="608"/>
      <c r="CJ30" s="608"/>
      <c r="CK30" s="608"/>
      <c r="CL30" s="608"/>
      <c r="CM30" s="608"/>
      <c r="CN30" s="608"/>
      <c r="CO30" s="608"/>
      <c r="CP30" s="608"/>
      <c r="CQ30" s="609"/>
      <c r="CR30" s="593">
        <v>205302</v>
      </c>
      <c r="CS30" s="594"/>
      <c r="CT30" s="594"/>
      <c r="CU30" s="594"/>
      <c r="CV30" s="594"/>
      <c r="CW30" s="594"/>
      <c r="CX30" s="594"/>
      <c r="CY30" s="595"/>
      <c r="CZ30" s="631">
        <v>9</v>
      </c>
      <c r="DA30" s="632"/>
      <c r="DB30" s="632"/>
      <c r="DC30" s="633"/>
      <c r="DD30" s="602">
        <v>200598</v>
      </c>
      <c r="DE30" s="594"/>
      <c r="DF30" s="594"/>
      <c r="DG30" s="594"/>
      <c r="DH30" s="594"/>
      <c r="DI30" s="594"/>
      <c r="DJ30" s="594"/>
      <c r="DK30" s="595"/>
      <c r="DL30" s="602">
        <v>200598</v>
      </c>
      <c r="DM30" s="594"/>
      <c r="DN30" s="594"/>
      <c r="DO30" s="594"/>
      <c r="DP30" s="594"/>
      <c r="DQ30" s="594"/>
      <c r="DR30" s="594"/>
      <c r="DS30" s="594"/>
      <c r="DT30" s="594"/>
      <c r="DU30" s="594"/>
      <c r="DV30" s="595"/>
      <c r="DW30" s="598">
        <v>15.9</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162310</v>
      </c>
      <c r="S31" s="594"/>
      <c r="T31" s="594"/>
      <c r="U31" s="594"/>
      <c r="V31" s="594"/>
      <c r="W31" s="594"/>
      <c r="X31" s="594"/>
      <c r="Y31" s="595"/>
      <c r="Z31" s="596">
        <v>6.8</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54">
        <v>99.6</v>
      </c>
      <c r="BH31" s="623"/>
      <c r="BI31" s="623"/>
      <c r="BJ31" s="623"/>
      <c r="BK31" s="623"/>
      <c r="BL31" s="623"/>
      <c r="BM31" s="599">
        <v>97.7</v>
      </c>
      <c r="BN31" s="655"/>
      <c r="BO31" s="655"/>
      <c r="BP31" s="655"/>
      <c r="BQ31" s="656"/>
      <c r="BR31" s="654">
        <v>98.6</v>
      </c>
      <c r="BS31" s="623"/>
      <c r="BT31" s="623"/>
      <c r="BU31" s="623"/>
      <c r="BV31" s="623"/>
      <c r="BW31" s="623"/>
      <c r="BX31" s="599">
        <v>96.6</v>
      </c>
      <c r="BY31" s="655"/>
      <c r="BZ31" s="655"/>
      <c r="CA31" s="655"/>
      <c r="CB31" s="656"/>
      <c r="CD31" s="650"/>
      <c r="CE31" s="651"/>
      <c r="CF31" s="607" t="s">
        <v>297</v>
      </c>
      <c r="CG31" s="608"/>
      <c r="CH31" s="608"/>
      <c r="CI31" s="608"/>
      <c r="CJ31" s="608"/>
      <c r="CK31" s="608"/>
      <c r="CL31" s="608"/>
      <c r="CM31" s="608"/>
      <c r="CN31" s="608"/>
      <c r="CO31" s="608"/>
      <c r="CP31" s="608"/>
      <c r="CQ31" s="609"/>
      <c r="CR31" s="593">
        <v>16995</v>
      </c>
      <c r="CS31" s="623"/>
      <c r="CT31" s="623"/>
      <c r="CU31" s="623"/>
      <c r="CV31" s="623"/>
      <c r="CW31" s="623"/>
      <c r="CX31" s="623"/>
      <c r="CY31" s="624"/>
      <c r="CZ31" s="631">
        <v>0.7</v>
      </c>
      <c r="DA31" s="632"/>
      <c r="DB31" s="632"/>
      <c r="DC31" s="633"/>
      <c r="DD31" s="602">
        <v>16995</v>
      </c>
      <c r="DE31" s="623"/>
      <c r="DF31" s="623"/>
      <c r="DG31" s="623"/>
      <c r="DH31" s="623"/>
      <c r="DI31" s="623"/>
      <c r="DJ31" s="623"/>
      <c r="DK31" s="624"/>
      <c r="DL31" s="602">
        <v>16995</v>
      </c>
      <c r="DM31" s="623"/>
      <c r="DN31" s="623"/>
      <c r="DO31" s="623"/>
      <c r="DP31" s="623"/>
      <c r="DQ31" s="623"/>
      <c r="DR31" s="623"/>
      <c r="DS31" s="623"/>
      <c r="DT31" s="623"/>
      <c r="DU31" s="623"/>
      <c r="DV31" s="624"/>
      <c r="DW31" s="598">
        <v>1.3</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10520</v>
      </c>
      <c r="S32" s="594"/>
      <c r="T32" s="594"/>
      <c r="U32" s="594"/>
      <c r="V32" s="594"/>
      <c r="W32" s="594"/>
      <c r="X32" s="594"/>
      <c r="Y32" s="595"/>
      <c r="Z32" s="596">
        <v>0.4</v>
      </c>
      <c r="AA32" s="596"/>
      <c r="AB32" s="596"/>
      <c r="AC32" s="596"/>
      <c r="AD32" s="597">
        <v>91</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99.4</v>
      </c>
      <c r="BH32" s="661"/>
      <c r="BI32" s="661"/>
      <c r="BJ32" s="661"/>
      <c r="BK32" s="661"/>
      <c r="BL32" s="661"/>
      <c r="BM32" s="662">
        <v>96.5</v>
      </c>
      <c r="BN32" s="661"/>
      <c r="BO32" s="661"/>
      <c r="BP32" s="661"/>
      <c r="BQ32" s="663"/>
      <c r="BR32" s="660">
        <v>99.3</v>
      </c>
      <c r="BS32" s="661"/>
      <c r="BT32" s="661"/>
      <c r="BU32" s="661"/>
      <c r="BV32" s="661"/>
      <c r="BW32" s="661"/>
      <c r="BX32" s="662">
        <v>95.9</v>
      </c>
      <c r="BY32" s="661"/>
      <c r="BZ32" s="661"/>
      <c r="CA32" s="661"/>
      <c r="CB32" s="663"/>
      <c r="CD32" s="652"/>
      <c r="CE32" s="653"/>
      <c r="CF32" s="607" t="s">
        <v>300</v>
      </c>
      <c r="CG32" s="608"/>
      <c r="CH32" s="608"/>
      <c r="CI32" s="608"/>
      <c r="CJ32" s="608"/>
      <c r="CK32" s="608"/>
      <c r="CL32" s="608"/>
      <c r="CM32" s="608"/>
      <c r="CN32" s="608"/>
      <c r="CO32" s="608"/>
      <c r="CP32" s="608"/>
      <c r="CQ32" s="609"/>
      <c r="CR32" s="593" t="s">
        <v>112</v>
      </c>
      <c r="CS32" s="594"/>
      <c r="CT32" s="594"/>
      <c r="CU32" s="594"/>
      <c r="CV32" s="594"/>
      <c r="CW32" s="594"/>
      <c r="CX32" s="594"/>
      <c r="CY32" s="595"/>
      <c r="CZ32" s="631" t="s">
        <v>112</v>
      </c>
      <c r="DA32" s="632"/>
      <c r="DB32" s="632"/>
      <c r="DC32" s="633"/>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323312</v>
      </c>
      <c r="S33" s="594"/>
      <c r="T33" s="594"/>
      <c r="U33" s="594"/>
      <c r="V33" s="594"/>
      <c r="W33" s="594"/>
      <c r="X33" s="594"/>
      <c r="Y33" s="595"/>
      <c r="Z33" s="596">
        <v>13.4</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1134174</v>
      </c>
      <c r="CS33" s="623"/>
      <c r="CT33" s="623"/>
      <c r="CU33" s="623"/>
      <c r="CV33" s="623"/>
      <c r="CW33" s="623"/>
      <c r="CX33" s="623"/>
      <c r="CY33" s="624"/>
      <c r="CZ33" s="631">
        <v>50</v>
      </c>
      <c r="DA33" s="632"/>
      <c r="DB33" s="632"/>
      <c r="DC33" s="633"/>
      <c r="DD33" s="602">
        <v>893401</v>
      </c>
      <c r="DE33" s="623"/>
      <c r="DF33" s="623"/>
      <c r="DG33" s="623"/>
      <c r="DH33" s="623"/>
      <c r="DI33" s="623"/>
      <c r="DJ33" s="623"/>
      <c r="DK33" s="624"/>
      <c r="DL33" s="602">
        <v>558241</v>
      </c>
      <c r="DM33" s="623"/>
      <c r="DN33" s="623"/>
      <c r="DO33" s="623"/>
      <c r="DP33" s="623"/>
      <c r="DQ33" s="623"/>
      <c r="DR33" s="623"/>
      <c r="DS33" s="623"/>
      <c r="DT33" s="623"/>
      <c r="DU33" s="623"/>
      <c r="DV33" s="624"/>
      <c r="DW33" s="598">
        <v>44.3</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395421</v>
      </c>
      <c r="CS34" s="594"/>
      <c r="CT34" s="594"/>
      <c r="CU34" s="594"/>
      <c r="CV34" s="594"/>
      <c r="CW34" s="594"/>
      <c r="CX34" s="594"/>
      <c r="CY34" s="595"/>
      <c r="CZ34" s="631">
        <v>17.399999999999999</v>
      </c>
      <c r="DA34" s="632"/>
      <c r="DB34" s="632"/>
      <c r="DC34" s="633"/>
      <c r="DD34" s="602">
        <v>258582</v>
      </c>
      <c r="DE34" s="594"/>
      <c r="DF34" s="594"/>
      <c r="DG34" s="594"/>
      <c r="DH34" s="594"/>
      <c r="DI34" s="594"/>
      <c r="DJ34" s="594"/>
      <c r="DK34" s="595"/>
      <c r="DL34" s="602">
        <v>206574</v>
      </c>
      <c r="DM34" s="594"/>
      <c r="DN34" s="594"/>
      <c r="DO34" s="594"/>
      <c r="DP34" s="594"/>
      <c r="DQ34" s="594"/>
      <c r="DR34" s="594"/>
      <c r="DS34" s="594"/>
      <c r="DT34" s="594"/>
      <c r="DU34" s="594"/>
      <c r="DV34" s="595"/>
      <c r="DW34" s="598">
        <v>16.399999999999999</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v>60312</v>
      </c>
      <c r="S35" s="594"/>
      <c r="T35" s="594"/>
      <c r="U35" s="594"/>
      <c r="V35" s="594"/>
      <c r="W35" s="594"/>
      <c r="X35" s="594"/>
      <c r="Y35" s="595"/>
      <c r="Z35" s="596">
        <v>2.5</v>
      </c>
      <c r="AA35" s="596"/>
      <c r="AB35" s="596"/>
      <c r="AC35" s="596"/>
      <c r="AD35" s="597" t="s">
        <v>112</v>
      </c>
      <c r="AE35" s="597"/>
      <c r="AF35" s="597"/>
      <c r="AG35" s="597"/>
      <c r="AH35" s="597"/>
      <c r="AI35" s="597"/>
      <c r="AJ35" s="597"/>
      <c r="AK35" s="597"/>
      <c r="AL35" s="598" t="s">
        <v>112</v>
      </c>
      <c r="AM35" s="599"/>
      <c r="AN35" s="599"/>
      <c r="AO35" s="600"/>
      <c r="AP35" s="186"/>
      <c r="AQ35" s="604" t="s">
        <v>308</v>
      </c>
      <c r="AR35" s="605"/>
      <c r="AS35" s="605"/>
      <c r="AT35" s="605"/>
      <c r="AU35" s="605"/>
      <c r="AV35" s="605"/>
      <c r="AW35" s="605"/>
      <c r="AX35" s="605"/>
      <c r="AY35" s="606"/>
      <c r="AZ35" s="582">
        <v>232083</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30788</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94246</v>
      </c>
      <c r="CS35" s="623"/>
      <c r="CT35" s="623"/>
      <c r="CU35" s="623"/>
      <c r="CV35" s="623"/>
      <c r="CW35" s="623"/>
      <c r="CX35" s="623"/>
      <c r="CY35" s="624"/>
      <c r="CZ35" s="631">
        <v>4.2</v>
      </c>
      <c r="DA35" s="632"/>
      <c r="DB35" s="632"/>
      <c r="DC35" s="633"/>
      <c r="DD35" s="602">
        <v>85067</v>
      </c>
      <c r="DE35" s="623"/>
      <c r="DF35" s="623"/>
      <c r="DG35" s="623"/>
      <c r="DH35" s="623"/>
      <c r="DI35" s="623"/>
      <c r="DJ35" s="623"/>
      <c r="DK35" s="624"/>
      <c r="DL35" s="602">
        <v>85067</v>
      </c>
      <c r="DM35" s="623"/>
      <c r="DN35" s="623"/>
      <c r="DO35" s="623"/>
      <c r="DP35" s="623"/>
      <c r="DQ35" s="623"/>
      <c r="DR35" s="623"/>
      <c r="DS35" s="623"/>
      <c r="DT35" s="623"/>
      <c r="DU35" s="623"/>
      <c r="DV35" s="624"/>
      <c r="DW35" s="598">
        <v>6.7</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2404415</v>
      </c>
      <c r="S36" s="666"/>
      <c r="T36" s="666"/>
      <c r="U36" s="666"/>
      <c r="V36" s="666"/>
      <c r="W36" s="666"/>
      <c r="X36" s="666"/>
      <c r="Y36" s="667"/>
      <c r="Z36" s="668">
        <v>100</v>
      </c>
      <c r="AA36" s="668"/>
      <c r="AB36" s="668"/>
      <c r="AC36" s="668"/>
      <c r="AD36" s="669">
        <v>1200385</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51220</v>
      </c>
      <c r="BA36" s="594"/>
      <c r="BB36" s="594"/>
      <c r="BC36" s="594"/>
      <c r="BD36" s="623"/>
      <c r="BE36" s="623"/>
      <c r="BF36" s="656"/>
      <c r="BG36" s="607" t="s">
        <v>313</v>
      </c>
      <c r="BH36" s="608"/>
      <c r="BI36" s="608"/>
      <c r="BJ36" s="608"/>
      <c r="BK36" s="608"/>
      <c r="BL36" s="608"/>
      <c r="BM36" s="608"/>
      <c r="BN36" s="608"/>
      <c r="BO36" s="608"/>
      <c r="BP36" s="608"/>
      <c r="BQ36" s="608"/>
      <c r="BR36" s="608"/>
      <c r="BS36" s="608"/>
      <c r="BT36" s="608"/>
      <c r="BU36" s="609"/>
      <c r="BV36" s="593">
        <v>17096</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156892</v>
      </c>
      <c r="CS36" s="594"/>
      <c r="CT36" s="594"/>
      <c r="CU36" s="594"/>
      <c r="CV36" s="594"/>
      <c r="CW36" s="594"/>
      <c r="CX36" s="594"/>
      <c r="CY36" s="595"/>
      <c r="CZ36" s="631">
        <v>6.9</v>
      </c>
      <c r="DA36" s="632"/>
      <c r="DB36" s="632"/>
      <c r="DC36" s="633"/>
      <c r="DD36" s="602">
        <v>116498</v>
      </c>
      <c r="DE36" s="594"/>
      <c r="DF36" s="594"/>
      <c r="DG36" s="594"/>
      <c r="DH36" s="594"/>
      <c r="DI36" s="594"/>
      <c r="DJ36" s="594"/>
      <c r="DK36" s="595"/>
      <c r="DL36" s="602">
        <v>94101</v>
      </c>
      <c r="DM36" s="594"/>
      <c r="DN36" s="594"/>
      <c r="DO36" s="594"/>
      <c r="DP36" s="594"/>
      <c r="DQ36" s="594"/>
      <c r="DR36" s="594"/>
      <c r="DS36" s="594"/>
      <c r="DT36" s="594"/>
      <c r="DU36" s="594"/>
      <c r="DV36" s="595"/>
      <c r="DW36" s="598">
        <v>7.5</v>
      </c>
      <c r="DX36" s="625"/>
      <c r="DY36" s="625"/>
      <c r="DZ36" s="625"/>
      <c r="EA36" s="625"/>
      <c r="EB36" s="625"/>
      <c r="EC36" s="626"/>
    </row>
    <row r="37" spans="2:133" ht="11.25" customHeight="1">
      <c r="AQ37" s="672" t="s">
        <v>315</v>
      </c>
      <c r="AR37" s="673"/>
      <c r="AS37" s="673"/>
      <c r="AT37" s="673"/>
      <c r="AU37" s="673"/>
      <c r="AV37" s="673"/>
      <c r="AW37" s="673"/>
      <c r="AX37" s="673"/>
      <c r="AY37" s="674"/>
      <c r="AZ37" s="593">
        <v>46234</v>
      </c>
      <c r="BA37" s="594"/>
      <c r="BB37" s="594"/>
      <c r="BC37" s="594"/>
      <c r="BD37" s="623"/>
      <c r="BE37" s="623"/>
      <c r="BF37" s="656"/>
      <c r="BG37" s="607" t="s">
        <v>316</v>
      </c>
      <c r="BH37" s="608"/>
      <c r="BI37" s="608"/>
      <c r="BJ37" s="608"/>
      <c r="BK37" s="608"/>
      <c r="BL37" s="608"/>
      <c r="BM37" s="608"/>
      <c r="BN37" s="608"/>
      <c r="BO37" s="608"/>
      <c r="BP37" s="608"/>
      <c r="BQ37" s="608"/>
      <c r="BR37" s="608"/>
      <c r="BS37" s="608"/>
      <c r="BT37" s="608"/>
      <c r="BU37" s="609"/>
      <c r="BV37" s="593">
        <v>331</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76191</v>
      </c>
      <c r="CS37" s="623"/>
      <c r="CT37" s="623"/>
      <c r="CU37" s="623"/>
      <c r="CV37" s="623"/>
      <c r="CW37" s="623"/>
      <c r="CX37" s="623"/>
      <c r="CY37" s="624"/>
      <c r="CZ37" s="631">
        <v>3.4</v>
      </c>
      <c r="DA37" s="632"/>
      <c r="DB37" s="632"/>
      <c r="DC37" s="633"/>
      <c r="DD37" s="602">
        <v>63391</v>
      </c>
      <c r="DE37" s="623"/>
      <c r="DF37" s="623"/>
      <c r="DG37" s="623"/>
      <c r="DH37" s="623"/>
      <c r="DI37" s="623"/>
      <c r="DJ37" s="623"/>
      <c r="DK37" s="624"/>
      <c r="DL37" s="602">
        <v>63350</v>
      </c>
      <c r="DM37" s="623"/>
      <c r="DN37" s="623"/>
      <c r="DO37" s="623"/>
      <c r="DP37" s="623"/>
      <c r="DQ37" s="623"/>
      <c r="DR37" s="623"/>
      <c r="DS37" s="623"/>
      <c r="DT37" s="623"/>
      <c r="DU37" s="623"/>
      <c r="DV37" s="624"/>
      <c r="DW37" s="598">
        <v>5</v>
      </c>
      <c r="DX37" s="625"/>
      <c r="DY37" s="625"/>
      <c r="DZ37" s="625"/>
      <c r="EA37" s="625"/>
      <c r="EB37" s="625"/>
      <c r="EC37" s="626"/>
    </row>
    <row r="38" spans="2:133" ht="11.25" customHeight="1">
      <c r="AQ38" s="672" t="s">
        <v>318</v>
      </c>
      <c r="AR38" s="673"/>
      <c r="AS38" s="673"/>
      <c r="AT38" s="673"/>
      <c r="AU38" s="673"/>
      <c r="AV38" s="673"/>
      <c r="AW38" s="673"/>
      <c r="AX38" s="673"/>
      <c r="AY38" s="674"/>
      <c r="AZ38" s="593" t="s">
        <v>319</v>
      </c>
      <c r="BA38" s="594"/>
      <c r="BB38" s="594"/>
      <c r="BC38" s="594"/>
      <c r="BD38" s="623"/>
      <c r="BE38" s="623"/>
      <c r="BF38" s="656"/>
      <c r="BG38" s="607" t="s">
        <v>320</v>
      </c>
      <c r="BH38" s="608"/>
      <c r="BI38" s="608"/>
      <c r="BJ38" s="608"/>
      <c r="BK38" s="608"/>
      <c r="BL38" s="608"/>
      <c r="BM38" s="608"/>
      <c r="BN38" s="608"/>
      <c r="BO38" s="608"/>
      <c r="BP38" s="608"/>
      <c r="BQ38" s="608"/>
      <c r="BR38" s="608"/>
      <c r="BS38" s="608"/>
      <c r="BT38" s="608"/>
      <c r="BU38" s="609"/>
      <c r="BV38" s="593">
        <v>513</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232083</v>
      </c>
      <c r="CS38" s="594"/>
      <c r="CT38" s="594"/>
      <c r="CU38" s="594"/>
      <c r="CV38" s="594"/>
      <c r="CW38" s="594"/>
      <c r="CX38" s="594"/>
      <c r="CY38" s="595"/>
      <c r="CZ38" s="631">
        <v>10.199999999999999</v>
      </c>
      <c r="DA38" s="632"/>
      <c r="DB38" s="632"/>
      <c r="DC38" s="633"/>
      <c r="DD38" s="602">
        <v>216484</v>
      </c>
      <c r="DE38" s="594"/>
      <c r="DF38" s="594"/>
      <c r="DG38" s="594"/>
      <c r="DH38" s="594"/>
      <c r="DI38" s="594"/>
      <c r="DJ38" s="594"/>
      <c r="DK38" s="595"/>
      <c r="DL38" s="602">
        <v>172499</v>
      </c>
      <c r="DM38" s="594"/>
      <c r="DN38" s="594"/>
      <c r="DO38" s="594"/>
      <c r="DP38" s="594"/>
      <c r="DQ38" s="594"/>
      <c r="DR38" s="594"/>
      <c r="DS38" s="594"/>
      <c r="DT38" s="594"/>
      <c r="DU38" s="594"/>
      <c r="DV38" s="595"/>
      <c r="DW38" s="598">
        <v>13.7</v>
      </c>
      <c r="DX38" s="625"/>
      <c r="DY38" s="625"/>
      <c r="DZ38" s="625"/>
      <c r="EA38" s="625"/>
      <c r="EB38" s="625"/>
      <c r="EC38" s="626"/>
    </row>
    <row r="39" spans="2:133" ht="11.25" customHeight="1">
      <c r="AQ39" s="672" t="s">
        <v>322</v>
      </c>
      <c r="AR39" s="673"/>
      <c r="AS39" s="673"/>
      <c r="AT39" s="673"/>
      <c r="AU39" s="673"/>
      <c r="AV39" s="673"/>
      <c r="AW39" s="673"/>
      <c r="AX39" s="673"/>
      <c r="AY39" s="674"/>
      <c r="AZ39" s="593" t="s">
        <v>319</v>
      </c>
      <c r="BA39" s="594"/>
      <c r="BB39" s="594"/>
      <c r="BC39" s="594"/>
      <c r="BD39" s="623"/>
      <c r="BE39" s="623"/>
      <c r="BF39" s="656"/>
      <c r="BG39" s="675" t="s">
        <v>323</v>
      </c>
      <c r="BH39" s="676"/>
      <c r="BI39" s="676"/>
      <c r="BJ39" s="676"/>
      <c r="BK39" s="676"/>
      <c r="BL39" s="187"/>
      <c r="BM39" s="608" t="s">
        <v>324</v>
      </c>
      <c r="BN39" s="608"/>
      <c r="BO39" s="608"/>
      <c r="BP39" s="608"/>
      <c r="BQ39" s="608"/>
      <c r="BR39" s="608"/>
      <c r="BS39" s="608"/>
      <c r="BT39" s="608"/>
      <c r="BU39" s="609"/>
      <c r="BV39" s="593">
        <v>73</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237762</v>
      </c>
      <c r="CS39" s="623"/>
      <c r="CT39" s="623"/>
      <c r="CU39" s="623"/>
      <c r="CV39" s="623"/>
      <c r="CW39" s="623"/>
      <c r="CX39" s="623"/>
      <c r="CY39" s="624"/>
      <c r="CZ39" s="631">
        <v>10.5</v>
      </c>
      <c r="DA39" s="632"/>
      <c r="DB39" s="632"/>
      <c r="DC39" s="633"/>
      <c r="DD39" s="602">
        <v>199000</v>
      </c>
      <c r="DE39" s="623"/>
      <c r="DF39" s="623"/>
      <c r="DG39" s="623"/>
      <c r="DH39" s="623"/>
      <c r="DI39" s="623"/>
      <c r="DJ39" s="623"/>
      <c r="DK39" s="624"/>
      <c r="DL39" s="602" t="s">
        <v>319</v>
      </c>
      <c r="DM39" s="623"/>
      <c r="DN39" s="623"/>
      <c r="DO39" s="623"/>
      <c r="DP39" s="623"/>
      <c r="DQ39" s="623"/>
      <c r="DR39" s="623"/>
      <c r="DS39" s="623"/>
      <c r="DT39" s="623"/>
      <c r="DU39" s="623"/>
      <c r="DV39" s="624"/>
      <c r="DW39" s="598" t="s">
        <v>319</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17110</v>
      </c>
      <c r="BA40" s="594"/>
      <c r="BB40" s="594"/>
      <c r="BC40" s="594"/>
      <c r="BD40" s="623"/>
      <c r="BE40" s="623"/>
      <c r="BF40" s="656"/>
      <c r="BG40" s="675"/>
      <c r="BH40" s="676"/>
      <c r="BI40" s="676"/>
      <c r="BJ40" s="676"/>
      <c r="BK40" s="676"/>
      <c r="BL40" s="187"/>
      <c r="BM40" s="608" t="s">
        <v>327</v>
      </c>
      <c r="BN40" s="608"/>
      <c r="BO40" s="608"/>
      <c r="BP40" s="608"/>
      <c r="BQ40" s="608"/>
      <c r="BR40" s="608"/>
      <c r="BS40" s="608"/>
      <c r="BT40" s="608"/>
      <c r="BU40" s="609"/>
      <c r="BV40" s="593">
        <v>98</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17770</v>
      </c>
      <c r="CS40" s="594"/>
      <c r="CT40" s="594"/>
      <c r="CU40" s="594"/>
      <c r="CV40" s="594"/>
      <c r="CW40" s="594"/>
      <c r="CX40" s="594"/>
      <c r="CY40" s="595"/>
      <c r="CZ40" s="631">
        <v>0.8</v>
      </c>
      <c r="DA40" s="632"/>
      <c r="DB40" s="632"/>
      <c r="DC40" s="633"/>
      <c r="DD40" s="602">
        <v>17770</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117519</v>
      </c>
      <c r="BA41" s="666"/>
      <c r="BB41" s="666"/>
      <c r="BC41" s="666"/>
      <c r="BD41" s="661"/>
      <c r="BE41" s="661"/>
      <c r="BF41" s="663"/>
      <c r="BG41" s="677"/>
      <c r="BH41" s="678"/>
      <c r="BI41" s="678"/>
      <c r="BJ41" s="678"/>
      <c r="BK41" s="678"/>
      <c r="BL41" s="189"/>
      <c r="BM41" s="614" t="s">
        <v>330</v>
      </c>
      <c r="BN41" s="614"/>
      <c r="BO41" s="614"/>
      <c r="BP41" s="614"/>
      <c r="BQ41" s="614"/>
      <c r="BR41" s="614"/>
      <c r="BS41" s="614"/>
      <c r="BT41" s="614"/>
      <c r="BU41" s="615"/>
      <c r="BV41" s="665">
        <v>301</v>
      </c>
      <c r="BW41" s="666"/>
      <c r="BX41" s="666"/>
      <c r="BY41" s="666"/>
      <c r="BZ41" s="666"/>
      <c r="CA41" s="666"/>
      <c r="CB41" s="679"/>
      <c r="CD41" s="607" t="s">
        <v>331</v>
      </c>
      <c r="CE41" s="608"/>
      <c r="CF41" s="608"/>
      <c r="CG41" s="608"/>
      <c r="CH41" s="608"/>
      <c r="CI41" s="608"/>
      <c r="CJ41" s="608"/>
      <c r="CK41" s="608"/>
      <c r="CL41" s="608"/>
      <c r="CM41" s="608"/>
      <c r="CN41" s="608"/>
      <c r="CO41" s="608"/>
      <c r="CP41" s="608"/>
      <c r="CQ41" s="609"/>
      <c r="CR41" s="593" t="s">
        <v>332</v>
      </c>
      <c r="CS41" s="623"/>
      <c r="CT41" s="623"/>
      <c r="CU41" s="623"/>
      <c r="CV41" s="623"/>
      <c r="CW41" s="623"/>
      <c r="CX41" s="623"/>
      <c r="CY41" s="624"/>
      <c r="CZ41" s="631" t="s">
        <v>332</v>
      </c>
      <c r="DA41" s="632"/>
      <c r="DB41" s="632"/>
      <c r="DC41" s="633"/>
      <c r="DD41" s="602" t="s">
        <v>332</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488066</v>
      </c>
      <c r="CS42" s="594"/>
      <c r="CT42" s="594"/>
      <c r="CU42" s="594"/>
      <c r="CV42" s="594"/>
      <c r="CW42" s="594"/>
      <c r="CX42" s="594"/>
      <c r="CY42" s="595"/>
      <c r="CZ42" s="631">
        <v>21.5</v>
      </c>
      <c r="DA42" s="686"/>
      <c r="DB42" s="686"/>
      <c r="DC42" s="687"/>
      <c r="DD42" s="602">
        <v>86056</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14215</v>
      </c>
      <c r="CS43" s="623"/>
      <c r="CT43" s="623"/>
      <c r="CU43" s="623"/>
      <c r="CV43" s="623"/>
      <c r="CW43" s="623"/>
      <c r="CX43" s="623"/>
      <c r="CY43" s="624"/>
      <c r="CZ43" s="631">
        <v>0.6</v>
      </c>
      <c r="DA43" s="632"/>
      <c r="DB43" s="632"/>
      <c r="DC43" s="633"/>
      <c r="DD43" s="602">
        <v>14215</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c r="B44" s="192" t="s">
        <v>337</v>
      </c>
      <c r="CD44" s="699" t="s">
        <v>288</v>
      </c>
      <c r="CE44" s="700"/>
      <c r="CF44" s="590" t="s">
        <v>338</v>
      </c>
      <c r="CG44" s="591"/>
      <c r="CH44" s="591"/>
      <c r="CI44" s="591"/>
      <c r="CJ44" s="591"/>
      <c r="CK44" s="591"/>
      <c r="CL44" s="591"/>
      <c r="CM44" s="591"/>
      <c r="CN44" s="591"/>
      <c r="CO44" s="591"/>
      <c r="CP44" s="591"/>
      <c r="CQ44" s="592"/>
      <c r="CR44" s="593">
        <v>470007</v>
      </c>
      <c r="CS44" s="594"/>
      <c r="CT44" s="594"/>
      <c r="CU44" s="594"/>
      <c r="CV44" s="594"/>
      <c r="CW44" s="594"/>
      <c r="CX44" s="594"/>
      <c r="CY44" s="595"/>
      <c r="CZ44" s="631">
        <v>20.7</v>
      </c>
      <c r="DA44" s="686"/>
      <c r="DB44" s="686"/>
      <c r="DC44" s="687"/>
      <c r="DD44" s="602">
        <v>83296</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c r="CD45" s="701"/>
      <c r="CE45" s="702"/>
      <c r="CF45" s="590" t="s">
        <v>339</v>
      </c>
      <c r="CG45" s="591"/>
      <c r="CH45" s="591"/>
      <c r="CI45" s="591"/>
      <c r="CJ45" s="591"/>
      <c r="CK45" s="591"/>
      <c r="CL45" s="591"/>
      <c r="CM45" s="591"/>
      <c r="CN45" s="591"/>
      <c r="CO45" s="591"/>
      <c r="CP45" s="591"/>
      <c r="CQ45" s="592"/>
      <c r="CR45" s="593">
        <v>232214</v>
      </c>
      <c r="CS45" s="623"/>
      <c r="CT45" s="623"/>
      <c r="CU45" s="623"/>
      <c r="CV45" s="623"/>
      <c r="CW45" s="623"/>
      <c r="CX45" s="623"/>
      <c r="CY45" s="624"/>
      <c r="CZ45" s="631">
        <v>10.199999999999999</v>
      </c>
      <c r="DA45" s="632"/>
      <c r="DB45" s="632"/>
      <c r="DC45" s="633"/>
      <c r="DD45" s="602">
        <v>13770</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c r="CD46" s="701"/>
      <c r="CE46" s="702"/>
      <c r="CF46" s="590" t="s">
        <v>340</v>
      </c>
      <c r="CG46" s="591"/>
      <c r="CH46" s="591"/>
      <c r="CI46" s="591"/>
      <c r="CJ46" s="591"/>
      <c r="CK46" s="591"/>
      <c r="CL46" s="591"/>
      <c r="CM46" s="591"/>
      <c r="CN46" s="591"/>
      <c r="CO46" s="591"/>
      <c r="CP46" s="591"/>
      <c r="CQ46" s="592"/>
      <c r="CR46" s="593">
        <v>237793</v>
      </c>
      <c r="CS46" s="594"/>
      <c r="CT46" s="594"/>
      <c r="CU46" s="594"/>
      <c r="CV46" s="594"/>
      <c r="CW46" s="594"/>
      <c r="CX46" s="594"/>
      <c r="CY46" s="595"/>
      <c r="CZ46" s="631">
        <v>10.5</v>
      </c>
      <c r="DA46" s="686"/>
      <c r="DB46" s="686"/>
      <c r="DC46" s="687"/>
      <c r="DD46" s="602">
        <v>69526</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c r="CD47" s="701"/>
      <c r="CE47" s="702"/>
      <c r="CF47" s="590" t="s">
        <v>341</v>
      </c>
      <c r="CG47" s="591"/>
      <c r="CH47" s="591"/>
      <c r="CI47" s="591"/>
      <c r="CJ47" s="591"/>
      <c r="CK47" s="591"/>
      <c r="CL47" s="591"/>
      <c r="CM47" s="591"/>
      <c r="CN47" s="591"/>
      <c r="CO47" s="591"/>
      <c r="CP47" s="591"/>
      <c r="CQ47" s="592"/>
      <c r="CR47" s="593">
        <v>18059</v>
      </c>
      <c r="CS47" s="623"/>
      <c r="CT47" s="623"/>
      <c r="CU47" s="623"/>
      <c r="CV47" s="623"/>
      <c r="CW47" s="623"/>
      <c r="CX47" s="623"/>
      <c r="CY47" s="624"/>
      <c r="CZ47" s="631">
        <v>0.8</v>
      </c>
      <c r="DA47" s="632"/>
      <c r="DB47" s="632"/>
      <c r="DC47" s="633"/>
      <c r="DD47" s="602">
        <v>2760</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c r="CD48" s="703"/>
      <c r="CE48" s="704"/>
      <c r="CF48" s="590" t="s">
        <v>342</v>
      </c>
      <c r="CG48" s="591"/>
      <c r="CH48" s="591"/>
      <c r="CI48" s="591"/>
      <c r="CJ48" s="591"/>
      <c r="CK48" s="591"/>
      <c r="CL48" s="591"/>
      <c r="CM48" s="591"/>
      <c r="CN48" s="591"/>
      <c r="CO48" s="591"/>
      <c r="CP48" s="591"/>
      <c r="CQ48" s="592"/>
      <c r="CR48" s="593" t="s">
        <v>319</v>
      </c>
      <c r="CS48" s="594"/>
      <c r="CT48" s="594"/>
      <c r="CU48" s="594"/>
      <c r="CV48" s="594"/>
      <c r="CW48" s="594"/>
      <c r="CX48" s="594"/>
      <c r="CY48" s="595"/>
      <c r="CZ48" s="631" t="s">
        <v>319</v>
      </c>
      <c r="DA48" s="686"/>
      <c r="DB48" s="686"/>
      <c r="DC48" s="687"/>
      <c r="DD48" s="602" t="s">
        <v>319</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c r="CD49" s="636" t="s">
        <v>343</v>
      </c>
      <c r="CE49" s="637"/>
      <c r="CF49" s="637"/>
      <c r="CG49" s="637"/>
      <c r="CH49" s="637"/>
      <c r="CI49" s="637"/>
      <c r="CJ49" s="637"/>
      <c r="CK49" s="637"/>
      <c r="CL49" s="637"/>
      <c r="CM49" s="637"/>
      <c r="CN49" s="637"/>
      <c r="CO49" s="637"/>
      <c r="CP49" s="637"/>
      <c r="CQ49" s="638"/>
      <c r="CR49" s="665">
        <v>2269022</v>
      </c>
      <c r="CS49" s="661"/>
      <c r="CT49" s="661"/>
      <c r="CU49" s="661"/>
      <c r="CV49" s="661"/>
      <c r="CW49" s="661"/>
      <c r="CX49" s="661"/>
      <c r="CY49" s="688"/>
      <c r="CZ49" s="689">
        <v>100</v>
      </c>
      <c r="DA49" s="690"/>
      <c r="DB49" s="690"/>
      <c r="DC49" s="691"/>
      <c r="DD49" s="692">
        <v>1567946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Q1" zoomScale="55" zoomScaleNormal="55" zoomScaleSheetLayoutView="70" workbookViewId="0">
      <selection activeCell="DQ34" sqref="DQ34:DU3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2398</v>
      </c>
      <c r="R7" s="723"/>
      <c r="S7" s="723"/>
      <c r="T7" s="723"/>
      <c r="U7" s="723"/>
      <c r="V7" s="723">
        <v>2264</v>
      </c>
      <c r="W7" s="723"/>
      <c r="X7" s="723"/>
      <c r="Y7" s="723"/>
      <c r="Z7" s="723"/>
      <c r="AA7" s="723">
        <v>134</v>
      </c>
      <c r="AB7" s="723"/>
      <c r="AC7" s="723"/>
      <c r="AD7" s="723"/>
      <c r="AE7" s="724"/>
      <c r="AF7" s="725">
        <v>123</v>
      </c>
      <c r="AG7" s="726"/>
      <c r="AH7" s="726"/>
      <c r="AI7" s="726"/>
      <c r="AJ7" s="727"/>
      <c r="AK7" s="762"/>
      <c r="AL7" s="763"/>
      <c r="AM7" s="763"/>
      <c r="AN7" s="763"/>
      <c r="AO7" s="763"/>
      <c r="AP7" s="763"/>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541</v>
      </c>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v>50</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367</v>
      </c>
      <c r="C8" s="744"/>
      <c r="D8" s="744"/>
      <c r="E8" s="744"/>
      <c r="F8" s="744"/>
      <c r="G8" s="744"/>
      <c r="H8" s="744"/>
      <c r="I8" s="744"/>
      <c r="J8" s="744"/>
      <c r="K8" s="744"/>
      <c r="L8" s="744"/>
      <c r="M8" s="744"/>
      <c r="N8" s="744"/>
      <c r="O8" s="744"/>
      <c r="P8" s="745"/>
      <c r="Q8" s="746">
        <v>26</v>
      </c>
      <c r="R8" s="747"/>
      <c r="S8" s="747"/>
      <c r="T8" s="747"/>
      <c r="U8" s="747"/>
      <c r="V8" s="747">
        <v>25</v>
      </c>
      <c r="W8" s="747"/>
      <c r="X8" s="747"/>
      <c r="Y8" s="747"/>
      <c r="Z8" s="747"/>
      <c r="AA8" s="747">
        <v>1</v>
      </c>
      <c r="AB8" s="747"/>
      <c r="AC8" s="747"/>
      <c r="AD8" s="747"/>
      <c r="AE8" s="748"/>
      <c r="AF8" s="749">
        <v>1</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124</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267</v>
      </c>
      <c r="R28" s="811"/>
      <c r="S28" s="811"/>
      <c r="T28" s="811"/>
      <c r="U28" s="811"/>
      <c r="V28" s="811">
        <v>236</v>
      </c>
      <c r="W28" s="811"/>
      <c r="X28" s="811"/>
      <c r="Y28" s="811"/>
      <c r="Z28" s="811"/>
      <c r="AA28" s="811">
        <v>31</v>
      </c>
      <c r="AB28" s="811"/>
      <c r="AC28" s="811"/>
      <c r="AD28" s="811"/>
      <c r="AE28" s="812"/>
      <c r="AF28" s="813">
        <v>31</v>
      </c>
      <c r="AG28" s="811"/>
      <c r="AH28" s="811"/>
      <c r="AI28" s="811"/>
      <c r="AJ28" s="814"/>
      <c r="AK28" s="815"/>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459</v>
      </c>
      <c r="R29" s="747"/>
      <c r="S29" s="747"/>
      <c r="T29" s="747"/>
      <c r="U29" s="747"/>
      <c r="V29" s="747">
        <v>447</v>
      </c>
      <c r="W29" s="747"/>
      <c r="X29" s="747"/>
      <c r="Y29" s="747"/>
      <c r="Z29" s="747"/>
      <c r="AA29" s="747">
        <v>12</v>
      </c>
      <c r="AB29" s="747"/>
      <c r="AC29" s="747"/>
      <c r="AD29" s="747"/>
      <c r="AE29" s="748"/>
      <c r="AF29" s="749">
        <v>12</v>
      </c>
      <c r="AG29" s="750"/>
      <c r="AH29" s="750"/>
      <c r="AI29" s="750"/>
      <c r="AJ29" s="751"/>
      <c r="AK29" s="818"/>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36</v>
      </c>
      <c r="R30" s="747"/>
      <c r="S30" s="747"/>
      <c r="T30" s="747"/>
      <c r="U30" s="747"/>
      <c r="V30" s="747">
        <v>36</v>
      </c>
      <c r="W30" s="747"/>
      <c r="X30" s="747"/>
      <c r="Y30" s="747"/>
      <c r="Z30" s="747"/>
      <c r="AA30" s="747">
        <v>0</v>
      </c>
      <c r="AB30" s="747"/>
      <c r="AC30" s="747"/>
      <c r="AD30" s="747"/>
      <c r="AE30" s="748"/>
      <c r="AF30" s="749">
        <v>0</v>
      </c>
      <c r="AG30" s="750"/>
      <c r="AH30" s="750"/>
      <c r="AI30" s="750"/>
      <c r="AJ30" s="751"/>
      <c r="AK30" s="818"/>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102</v>
      </c>
      <c r="R31" s="747"/>
      <c r="S31" s="747"/>
      <c r="T31" s="747"/>
      <c r="U31" s="747"/>
      <c r="V31" s="747">
        <v>97</v>
      </c>
      <c r="W31" s="747"/>
      <c r="X31" s="747"/>
      <c r="Y31" s="747"/>
      <c r="Z31" s="747"/>
      <c r="AA31" s="747">
        <v>5</v>
      </c>
      <c r="AB31" s="747"/>
      <c r="AC31" s="747"/>
      <c r="AD31" s="747"/>
      <c r="AE31" s="748"/>
      <c r="AF31" s="749">
        <v>5</v>
      </c>
      <c r="AG31" s="750"/>
      <c r="AH31" s="750"/>
      <c r="AI31" s="750"/>
      <c r="AJ31" s="751"/>
      <c r="AK31" s="818"/>
      <c r="AL31" s="819"/>
      <c r="AM31" s="819"/>
      <c r="AN31" s="819"/>
      <c r="AO31" s="819"/>
      <c r="AP31" s="819"/>
      <c r="AQ31" s="819"/>
      <c r="AR31" s="819"/>
      <c r="AS31" s="819"/>
      <c r="AT31" s="819"/>
      <c r="AU31" s="819"/>
      <c r="AV31" s="819"/>
      <c r="AW31" s="819"/>
      <c r="AX31" s="819"/>
      <c r="AY31" s="819"/>
      <c r="AZ31" s="820"/>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23</v>
      </c>
      <c r="R32" s="747"/>
      <c r="S32" s="747"/>
      <c r="T32" s="747"/>
      <c r="U32" s="747"/>
      <c r="V32" s="747">
        <v>22</v>
      </c>
      <c r="W32" s="747"/>
      <c r="X32" s="747"/>
      <c r="Y32" s="747"/>
      <c r="Z32" s="747"/>
      <c r="AA32" s="747">
        <v>1</v>
      </c>
      <c r="AB32" s="747"/>
      <c r="AC32" s="747"/>
      <c r="AD32" s="747"/>
      <c r="AE32" s="748"/>
      <c r="AF32" s="749">
        <v>1</v>
      </c>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51</v>
      </c>
      <c r="R33" s="747"/>
      <c r="S33" s="747"/>
      <c r="T33" s="747"/>
      <c r="U33" s="747"/>
      <c r="V33" s="747">
        <v>42</v>
      </c>
      <c r="W33" s="747"/>
      <c r="X33" s="747"/>
      <c r="Y33" s="747"/>
      <c r="Z33" s="747"/>
      <c r="AA33" s="747">
        <v>9</v>
      </c>
      <c r="AB33" s="747"/>
      <c r="AC33" s="747"/>
      <c r="AD33" s="747"/>
      <c r="AE33" s="748"/>
      <c r="AF33" s="749">
        <v>9</v>
      </c>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58</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319</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392</v>
      </c>
      <c r="R66" s="706"/>
      <c r="S66" s="706"/>
      <c r="T66" s="706"/>
      <c r="U66" s="707"/>
      <c r="V66" s="705" t="s">
        <v>393</v>
      </c>
      <c r="W66" s="706"/>
      <c r="X66" s="706"/>
      <c r="Y66" s="706"/>
      <c r="Z66" s="707"/>
      <c r="AA66" s="705" t="s">
        <v>394</v>
      </c>
      <c r="AB66" s="706"/>
      <c r="AC66" s="706"/>
      <c r="AD66" s="706"/>
      <c r="AE66" s="707"/>
      <c r="AF66" s="840" t="s">
        <v>395</v>
      </c>
      <c r="AG66" s="801"/>
      <c r="AH66" s="801"/>
      <c r="AI66" s="801"/>
      <c r="AJ66" s="841"/>
      <c r="AK66" s="705" t="s">
        <v>396</v>
      </c>
      <c r="AL66" s="729"/>
      <c r="AM66" s="729"/>
      <c r="AN66" s="729"/>
      <c r="AO66" s="730"/>
      <c r="AP66" s="705" t="s">
        <v>397</v>
      </c>
      <c r="AQ66" s="706"/>
      <c r="AR66" s="706"/>
      <c r="AS66" s="706"/>
      <c r="AT66" s="707"/>
      <c r="AU66" s="705" t="s">
        <v>398</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c r="C68" s="858"/>
      <c r="D68" s="858"/>
      <c r="E68" s="858"/>
      <c r="F68" s="858"/>
      <c r="G68" s="858"/>
      <c r="H68" s="858"/>
      <c r="I68" s="858"/>
      <c r="J68" s="858"/>
      <c r="K68" s="858"/>
      <c r="L68" s="858"/>
      <c r="M68" s="858"/>
      <c r="N68" s="858"/>
      <c r="O68" s="858"/>
      <c r="P68" s="859"/>
      <c r="Q68" s="860"/>
      <c r="R68" s="854"/>
      <c r="S68" s="854"/>
      <c r="T68" s="854"/>
      <c r="U68" s="854"/>
      <c r="V68" s="854"/>
      <c r="W68" s="854"/>
      <c r="X68" s="854"/>
      <c r="Y68" s="854"/>
      <c r="Z68" s="854"/>
      <c r="AA68" s="854"/>
      <c r="AB68" s="854"/>
      <c r="AC68" s="854"/>
      <c r="AD68" s="854"/>
      <c r="AE68" s="854"/>
      <c r="AF68" s="854"/>
      <c r="AG68" s="854"/>
      <c r="AH68" s="854"/>
      <c r="AI68" s="854"/>
      <c r="AJ68" s="854"/>
      <c r="AK68" s="854"/>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c r="C69" s="862"/>
      <c r="D69" s="862"/>
      <c r="E69" s="862"/>
      <c r="F69" s="862"/>
      <c r="G69" s="862"/>
      <c r="H69" s="862"/>
      <c r="I69" s="862"/>
      <c r="J69" s="862"/>
      <c r="K69" s="862"/>
      <c r="L69" s="862"/>
      <c r="M69" s="862"/>
      <c r="N69" s="862"/>
      <c r="O69" s="862"/>
      <c r="P69" s="863"/>
      <c r="Q69" s="864"/>
      <c r="R69" s="819"/>
      <c r="S69" s="819"/>
      <c r="T69" s="819"/>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c r="C70" s="862"/>
      <c r="D70" s="862"/>
      <c r="E70" s="862"/>
      <c r="F70" s="862"/>
      <c r="G70" s="862"/>
      <c r="H70" s="862"/>
      <c r="I70" s="862"/>
      <c r="J70" s="862"/>
      <c r="K70" s="862"/>
      <c r="L70" s="862"/>
      <c r="M70" s="862"/>
      <c r="N70" s="862"/>
      <c r="O70" s="862"/>
      <c r="P70" s="863"/>
      <c r="Q70" s="864"/>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287</v>
      </c>
      <c r="AG109" s="883"/>
      <c r="AH109" s="883"/>
      <c r="AI109" s="883"/>
      <c r="AJ109" s="884"/>
      <c r="AK109" s="882" t="s">
        <v>286</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287</v>
      </c>
      <c r="BW109" s="883"/>
      <c r="BX109" s="883"/>
      <c r="BY109" s="883"/>
      <c r="BZ109" s="884"/>
      <c r="CA109" s="882" t="s">
        <v>286</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287</v>
      </c>
      <c r="DM109" s="883"/>
      <c r="DN109" s="883"/>
      <c r="DO109" s="883"/>
      <c r="DP109" s="884"/>
      <c r="DQ109" s="882" t="s">
        <v>286</v>
      </c>
      <c r="DR109" s="883"/>
      <c r="DS109" s="883"/>
      <c r="DT109" s="883"/>
      <c r="DU109" s="884"/>
      <c r="DV109" s="882" t="s">
        <v>409</v>
      </c>
      <c r="DW109" s="883"/>
      <c r="DX109" s="883"/>
      <c r="DY109" s="883"/>
      <c r="DZ109" s="885"/>
    </row>
    <row r="110" spans="1:131" s="197" customFormat="1" ht="26.25" customHeight="1">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297217</v>
      </c>
      <c r="AB110" s="890"/>
      <c r="AC110" s="890"/>
      <c r="AD110" s="890"/>
      <c r="AE110" s="891"/>
      <c r="AF110" s="892">
        <v>228623</v>
      </c>
      <c r="AG110" s="890"/>
      <c r="AH110" s="890"/>
      <c r="AI110" s="890"/>
      <c r="AJ110" s="891"/>
      <c r="AK110" s="892">
        <v>222297</v>
      </c>
      <c r="AL110" s="890"/>
      <c r="AM110" s="890"/>
      <c r="AN110" s="890"/>
      <c r="AO110" s="891"/>
      <c r="AP110" s="893">
        <v>21.6</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1805934</v>
      </c>
      <c r="BR110" s="927"/>
      <c r="BS110" s="927"/>
      <c r="BT110" s="927"/>
      <c r="BU110" s="927"/>
      <c r="BV110" s="927">
        <v>1771029</v>
      </c>
      <c r="BW110" s="927"/>
      <c r="BX110" s="927"/>
      <c r="BY110" s="927"/>
      <c r="BZ110" s="927"/>
      <c r="CA110" s="927">
        <v>1889039</v>
      </c>
      <c r="CB110" s="927"/>
      <c r="CC110" s="927"/>
      <c r="CD110" s="927"/>
      <c r="CE110" s="927"/>
      <c r="CF110" s="941">
        <v>183.2</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t="s">
        <v>112</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644333</v>
      </c>
      <c r="BR112" s="920"/>
      <c r="BS112" s="920"/>
      <c r="BT112" s="920"/>
      <c r="BU112" s="920"/>
      <c r="BV112" s="920">
        <v>587959</v>
      </c>
      <c r="BW112" s="920"/>
      <c r="BX112" s="920"/>
      <c r="BY112" s="920"/>
      <c r="BZ112" s="920"/>
      <c r="CA112" s="920">
        <v>526592</v>
      </c>
      <c r="CB112" s="920"/>
      <c r="CC112" s="920"/>
      <c r="CD112" s="920"/>
      <c r="CE112" s="920"/>
      <c r="CF112" s="914">
        <v>51.1</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53325</v>
      </c>
      <c r="AB113" s="934"/>
      <c r="AC113" s="934"/>
      <c r="AD113" s="934"/>
      <c r="AE113" s="935"/>
      <c r="AF113" s="936">
        <v>60049</v>
      </c>
      <c r="AG113" s="934"/>
      <c r="AH113" s="934"/>
      <c r="AI113" s="934"/>
      <c r="AJ113" s="935"/>
      <c r="AK113" s="936">
        <v>54830</v>
      </c>
      <c r="AL113" s="934"/>
      <c r="AM113" s="934"/>
      <c r="AN113" s="934"/>
      <c r="AO113" s="935"/>
      <c r="AP113" s="937">
        <v>5.3</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3494</v>
      </c>
      <c r="BR113" s="920"/>
      <c r="BS113" s="920"/>
      <c r="BT113" s="920"/>
      <c r="BU113" s="920"/>
      <c r="BV113" s="920">
        <v>3545</v>
      </c>
      <c r="BW113" s="920"/>
      <c r="BX113" s="920"/>
      <c r="BY113" s="920"/>
      <c r="BZ113" s="920"/>
      <c r="CA113" s="920">
        <v>3192</v>
      </c>
      <c r="CB113" s="920"/>
      <c r="CC113" s="920"/>
      <c r="CD113" s="920"/>
      <c r="CE113" s="920"/>
      <c r="CF113" s="914">
        <v>0.3</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3704</v>
      </c>
      <c r="AB114" s="959"/>
      <c r="AC114" s="959"/>
      <c r="AD114" s="959"/>
      <c r="AE114" s="960"/>
      <c r="AF114" s="961">
        <v>3545</v>
      </c>
      <c r="AG114" s="959"/>
      <c r="AH114" s="959"/>
      <c r="AI114" s="959"/>
      <c r="AJ114" s="960"/>
      <c r="AK114" s="961">
        <v>3192</v>
      </c>
      <c r="AL114" s="959"/>
      <c r="AM114" s="959"/>
      <c r="AN114" s="959"/>
      <c r="AO114" s="960"/>
      <c r="AP114" s="962">
        <v>0.3</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441870</v>
      </c>
      <c r="BR114" s="920"/>
      <c r="BS114" s="920"/>
      <c r="BT114" s="920"/>
      <c r="BU114" s="920"/>
      <c r="BV114" s="920">
        <v>381335</v>
      </c>
      <c r="BW114" s="920"/>
      <c r="BX114" s="920"/>
      <c r="BY114" s="920"/>
      <c r="BZ114" s="920"/>
      <c r="CA114" s="920">
        <v>365813</v>
      </c>
      <c r="CB114" s="920"/>
      <c r="CC114" s="920"/>
      <c r="CD114" s="920"/>
      <c r="CE114" s="920"/>
      <c r="CF114" s="914">
        <v>35.5</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354246</v>
      </c>
      <c r="AB117" s="966"/>
      <c r="AC117" s="966"/>
      <c r="AD117" s="966"/>
      <c r="AE117" s="967"/>
      <c r="AF117" s="965">
        <v>292217</v>
      </c>
      <c r="AG117" s="966"/>
      <c r="AH117" s="966"/>
      <c r="AI117" s="966"/>
      <c r="AJ117" s="967"/>
      <c r="AK117" s="965">
        <v>280319</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287</v>
      </c>
      <c r="AG118" s="883"/>
      <c r="AH118" s="883"/>
      <c r="AI118" s="883"/>
      <c r="AJ118" s="884"/>
      <c r="AK118" s="882" t="s">
        <v>286</v>
      </c>
      <c r="AL118" s="883"/>
      <c r="AM118" s="883"/>
      <c r="AN118" s="883"/>
      <c r="AO118" s="884"/>
      <c r="AP118" s="990" t="s">
        <v>409</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437</v>
      </c>
      <c r="BP118" s="994"/>
      <c r="BQ118" s="985">
        <v>2895631</v>
      </c>
      <c r="BR118" s="986"/>
      <c r="BS118" s="986"/>
      <c r="BT118" s="986"/>
      <c r="BU118" s="986"/>
      <c r="BV118" s="986">
        <v>2743868</v>
      </c>
      <c r="BW118" s="986"/>
      <c r="BX118" s="986"/>
      <c r="BY118" s="986"/>
      <c r="BZ118" s="986"/>
      <c r="CA118" s="986">
        <v>2784636</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1416945</v>
      </c>
      <c r="BR119" s="927"/>
      <c r="BS119" s="927"/>
      <c r="BT119" s="927"/>
      <c r="BU119" s="927"/>
      <c r="BV119" s="927">
        <v>1544522</v>
      </c>
      <c r="BW119" s="927"/>
      <c r="BX119" s="927"/>
      <c r="BY119" s="927"/>
      <c r="BZ119" s="927"/>
      <c r="CA119" s="927">
        <v>1634349</v>
      </c>
      <c r="CB119" s="927"/>
      <c r="CC119" s="927"/>
      <c r="CD119" s="927"/>
      <c r="CE119" s="927"/>
      <c r="CF119" s="941">
        <v>158.5</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36575</v>
      </c>
      <c r="BR120" s="920"/>
      <c r="BS120" s="920"/>
      <c r="BT120" s="920"/>
      <c r="BU120" s="920"/>
      <c r="BV120" s="920">
        <v>32487</v>
      </c>
      <c r="BW120" s="920"/>
      <c r="BX120" s="920"/>
      <c r="BY120" s="920"/>
      <c r="BZ120" s="920"/>
      <c r="CA120" s="920">
        <v>28327</v>
      </c>
      <c r="CB120" s="920"/>
      <c r="CC120" s="920"/>
      <c r="CD120" s="920"/>
      <c r="CE120" s="920"/>
      <c r="CF120" s="914">
        <v>2.7</v>
      </c>
      <c r="CG120" s="915"/>
      <c r="CH120" s="915"/>
      <c r="CI120" s="915"/>
      <c r="CJ120" s="915"/>
      <c r="CK120" s="1013" t="s">
        <v>443</v>
      </c>
      <c r="CL120" s="1014"/>
      <c r="CM120" s="1014"/>
      <c r="CN120" s="1014"/>
      <c r="CO120" s="1015"/>
      <c r="CP120" s="1021" t="s">
        <v>444</v>
      </c>
      <c r="CQ120" s="1022"/>
      <c r="CR120" s="1022"/>
      <c r="CS120" s="1022"/>
      <c r="CT120" s="1022"/>
      <c r="CU120" s="1022"/>
      <c r="CV120" s="1022"/>
      <c r="CW120" s="1022"/>
      <c r="CX120" s="1022"/>
      <c r="CY120" s="1022"/>
      <c r="CZ120" s="1022"/>
      <c r="DA120" s="1022"/>
      <c r="DB120" s="1022"/>
      <c r="DC120" s="1022"/>
      <c r="DD120" s="1022"/>
      <c r="DE120" s="1022"/>
      <c r="DF120" s="1023"/>
      <c r="DG120" s="926">
        <v>400284</v>
      </c>
      <c r="DH120" s="927"/>
      <c r="DI120" s="927"/>
      <c r="DJ120" s="927"/>
      <c r="DK120" s="927"/>
      <c r="DL120" s="927">
        <v>355126</v>
      </c>
      <c r="DM120" s="927"/>
      <c r="DN120" s="927"/>
      <c r="DO120" s="927"/>
      <c r="DP120" s="927"/>
      <c r="DQ120" s="927">
        <v>320236</v>
      </c>
      <c r="DR120" s="927"/>
      <c r="DS120" s="927"/>
      <c r="DT120" s="927"/>
      <c r="DU120" s="927"/>
      <c r="DV120" s="928">
        <v>31.1</v>
      </c>
      <c r="DW120" s="928"/>
      <c r="DX120" s="928"/>
      <c r="DY120" s="928"/>
      <c r="DZ120" s="929"/>
    </row>
    <row r="121" spans="1:130" s="197" customFormat="1" ht="26.25" customHeight="1">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2023006</v>
      </c>
      <c r="BR121" s="986"/>
      <c r="BS121" s="986"/>
      <c r="BT121" s="986"/>
      <c r="BU121" s="986"/>
      <c r="BV121" s="986">
        <v>1989974</v>
      </c>
      <c r="BW121" s="986"/>
      <c r="BX121" s="986"/>
      <c r="BY121" s="986"/>
      <c r="BZ121" s="986"/>
      <c r="CA121" s="986">
        <v>1965712</v>
      </c>
      <c r="CB121" s="986"/>
      <c r="CC121" s="986"/>
      <c r="CD121" s="986"/>
      <c r="CE121" s="986"/>
      <c r="CF121" s="1024">
        <v>190.6</v>
      </c>
      <c r="CG121" s="1025"/>
      <c r="CH121" s="1025"/>
      <c r="CI121" s="1025"/>
      <c r="CJ121" s="1025"/>
      <c r="CK121" s="1016"/>
      <c r="CL121" s="1017"/>
      <c r="CM121" s="1017"/>
      <c r="CN121" s="1017"/>
      <c r="CO121" s="1018"/>
      <c r="CP121" s="1007" t="s">
        <v>447</v>
      </c>
      <c r="CQ121" s="1008"/>
      <c r="CR121" s="1008"/>
      <c r="CS121" s="1008"/>
      <c r="CT121" s="1008"/>
      <c r="CU121" s="1008"/>
      <c r="CV121" s="1008"/>
      <c r="CW121" s="1008"/>
      <c r="CX121" s="1008"/>
      <c r="CY121" s="1008"/>
      <c r="CZ121" s="1008"/>
      <c r="DA121" s="1008"/>
      <c r="DB121" s="1008"/>
      <c r="DC121" s="1008"/>
      <c r="DD121" s="1008"/>
      <c r="DE121" s="1008"/>
      <c r="DF121" s="1009"/>
      <c r="DG121" s="919">
        <v>154554</v>
      </c>
      <c r="DH121" s="920"/>
      <c r="DI121" s="920"/>
      <c r="DJ121" s="920"/>
      <c r="DK121" s="920"/>
      <c r="DL121" s="920">
        <v>150132</v>
      </c>
      <c r="DM121" s="920"/>
      <c r="DN121" s="920"/>
      <c r="DO121" s="920"/>
      <c r="DP121" s="920"/>
      <c r="DQ121" s="920">
        <v>125461</v>
      </c>
      <c r="DR121" s="920"/>
      <c r="DS121" s="920"/>
      <c r="DT121" s="920"/>
      <c r="DU121" s="920"/>
      <c r="DV121" s="921">
        <v>12.2</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448</v>
      </c>
      <c r="BP122" s="994"/>
      <c r="BQ122" s="1034">
        <v>3476526</v>
      </c>
      <c r="BR122" s="1035"/>
      <c r="BS122" s="1035"/>
      <c r="BT122" s="1035"/>
      <c r="BU122" s="1035"/>
      <c r="BV122" s="1035">
        <v>3566983</v>
      </c>
      <c r="BW122" s="1035"/>
      <c r="BX122" s="1035"/>
      <c r="BY122" s="1035"/>
      <c r="BZ122" s="1035"/>
      <c r="CA122" s="1035">
        <v>3628388</v>
      </c>
      <c r="CB122" s="1035"/>
      <c r="CC122" s="1035"/>
      <c r="CD122" s="1035"/>
      <c r="CE122" s="1035"/>
      <c r="CF122" s="987"/>
      <c r="CG122" s="988"/>
      <c r="CH122" s="988"/>
      <c r="CI122" s="988"/>
      <c r="CJ122" s="989"/>
      <c r="CK122" s="1016"/>
      <c r="CL122" s="1017"/>
      <c r="CM122" s="1017"/>
      <c r="CN122" s="1017"/>
      <c r="CO122" s="1018"/>
      <c r="CP122" s="1007" t="s">
        <v>449</v>
      </c>
      <c r="CQ122" s="1008"/>
      <c r="CR122" s="1008"/>
      <c r="CS122" s="1008"/>
      <c r="CT122" s="1008"/>
      <c r="CU122" s="1008"/>
      <c r="CV122" s="1008"/>
      <c r="CW122" s="1008"/>
      <c r="CX122" s="1008"/>
      <c r="CY122" s="1008"/>
      <c r="CZ122" s="1008"/>
      <c r="DA122" s="1008"/>
      <c r="DB122" s="1008"/>
      <c r="DC122" s="1008"/>
      <c r="DD122" s="1008"/>
      <c r="DE122" s="1008"/>
      <c r="DF122" s="1009"/>
      <c r="DG122" s="919">
        <v>89495</v>
      </c>
      <c r="DH122" s="920"/>
      <c r="DI122" s="920"/>
      <c r="DJ122" s="920"/>
      <c r="DK122" s="920"/>
      <c r="DL122" s="920">
        <v>82701</v>
      </c>
      <c r="DM122" s="920"/>
      <c r="DN122" s="920"/>
      <c r="DO122" s="920"/>
      <c r="DP122" s="920"/>
      <c r="DQ122" s="920">
        <v>80895</v>
      </c>
      <c r="DR122" s="920"/>
      <c r="DS122" s="920"/>
      <c r="DT122" s="920"/>
      <c r="DU122" s="920"/>
      <c r="DV122" s="921">
        <v>7.8</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319</v>
      </c>
      <c r="AB124" s="959"/>
      <c r="AC124" s="959"/>
      <c r="AD124" s="959"/>
      <c r="AE124" s="960"/>
      <c r="AF124" s="961" t="s">
        <v>319</v>
      </c>
      <c r="AG124" s="959"/>
      <c r="AH124" s="959"/>
      <c r="AI124" s="959"/>
      <c r="AJ124" s="960"/>
      <c r="AK124" s="961" t="s">
        <v>319</v>
      </c>
      <c r="AL124" s="959"/>
      <c r="AM124" s="959"/>
      <c r="AN124" s="959"/>
      <c r="AO124" s="960"/>
      <c r="AP124" s="962" t="s">
        <v>319</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t="s">
        <v>319</v>
      </c>
      <c r="DH124" s="998"/>
      <c r="DI124" s="998"/>
      <c r="DJ124" s="998"/>
      <c r="DK124" s="999"/>
      <c r="DL124" s="1000" t="s">
        <v>319</v>
      </c>
      <c r="DM124" s="998"/>
      <c r="DN124" s="998"/>
      <c r="DO124" s="998"/>
      <c r="DP124" s="999"/>
      <c r="DQ124" s="1000" t="s">
        <v>319</v>
      </c>
      <c r="DR124" s="998"/>
      <c r="DS124" s="998"/>
      <c r="DT124" s="998"/>
      <c r="DU124" s="999"/>
      <c r="DV124" s="1001" t="s">
        <v>319</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319</v>
      </c>
      <c r="AB125" s="959"/>
      <c r="AC125" s="959"/>
      <c r="AD125" s="959"/>
      <c r="AE125" s="960"/>
      <c r="AF125" s="961" t="s">
        <v>319</v>
      </c>
      <c r="AG125" s="959"/>
      <c r="AH125" s="959"/>
      <c r="AI125" s="959"/>
      <c r="AJ125" s="960"/>
      <c r="AK125" s="961" t="s">
        <v>319</v>
      </c>
      <c r="AL125" s="959"/>
      <c r="AM125" s="959"/>
      <c r="AN125" s="959"/>
      <c r="AO125" s="960"/>
      <c r="AP125" s="962" t="s">
        <v>319</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319</v>
      </c>
      <c r="DH125" s="927"/>
      <c r="DI125" s="927"/>
      <c r="DJ125" s="927"/>
      <c r="DK125" s="927"/>
      <c r="DL125" s="927" t="s">
        <v>319</v>
      </c>
      <c r="DM125" s="927"/>
      <c r="DN125" s="927"/>
      <c r="DO125" s="927"/>
      <c r="DP125" s="927"/>
      <c r="DQ125" s="927" t="s">
        <v>319</v>
      </c>
      <c r="DR125" s="927"/>
      <c r="DS125" s="927"/>
      <c r="DT125" s="927"/>
      <c r="DU125" s="927"/>
      <c r="DV125" s="928" t="s">
        <v>319</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319</v>
      </c>
      <c r="AB126" s="959"/>
      <c r="AC126" s="959"/>
      <c r="AD126" s="959"/>
      <c r="AE126" s="960"/>
      <c r="AF126" s="961" t="s">
        <v>319</v>
      </c>
      <c r="AG126" s="959"/>
      <c r="AH126" s="959"/>
      <c r="AI126" s="959"/>
      <c r="AJ126" s="960"/>
      <c r="AK126" s="961" t="s">
        <v>319</v>
      </c>
      <c r="AL126" s="959"/>
      <c r="AM126" s="959"/>
      <c r="AN126" s="959"/>
      <c r="AO126" s="960"/>
      <c r="AP126" s="962" t="s">
        <v>319</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319</v>
      </c>
      <c r="DH126" s="920"/>
      <c r="DI126" s="920"/>
      <c r="DJ126" s="920"/>
      <c r="DK126" s="920"/>
      <c r="DL126" s="920" t="s">
        <v>319</v>
      </c>
      <c r="DM126" s="920"/>
      <c r="DN126" s="920"/>
      <c r="DO126" s="920"/>
      <c r="DP126" s="920"/>
      <c r="DQ126" s="920" t="s">
        <v>319</v>
      </c>
      <c r="DR126" s="920"/>
      <c r="DS126" s="920"/>
      <c r="DT126" s="920"/>
      <c r="DU126" s="920"/>
      <c r="DV126" s="921" t="s">
        <v>319</v>
      </c>
      <c r="DW126" s="921"/>
      <c r="DX126" s="921"/>
      <c r="DY126" s="921"/>
      <c r="DZ126" s="922"/>
    </row>
    <row r="127" spans="1:130" s="197" customFormat="1" ht="26.25" customHeight="1" thickBot="1">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319</v>
      </c>
      <c r="AB127" s="959"/>
      <c r="AC127" s="959"/>
      <c r="AD127" s="959"/>
      <c r="AE127" s="960"/>
      <c r="AF127" s="961" t="s">
        <v>319</v>
      </c>
      <c r="AG127" s="959"/>
      <c r="AH127" s="959"/>
      <c r="AI127" s="959"/>
      <c r="AJ127" s="960"/>
      <c r="AK127" s="961" t="s">
        <v>319</v>
      </c>
      <c r="AL127" s="959"/>
      <c r="AM127" s="959"/>
      <c r="AN127" s="959"/>
      <c r="AO127" s="960"/>
      <c r="AP127" s="962" t="s">
        <v>319</v>
      </c>
      <c r="AQ127" s="963"/>
      <c r="AR127" s="963"/>
      <c r="AS127" s="963"/>
      <c r="AT127" s="964"/>
      <c r="AU127" s="233"/>
      <c r="AV127" s="233"/>
      <c r="AW127" s="233"/>
      <c r="AX127" s="886" t="s">
        <v>460</v>
      </c>
      <c r="AY127" s="887"/>
      <c r="AZ127" s="887"/>
      <c r="BA127" s="887"/>
      <c r="BB127" s="887"/>
      <c r="BC127" s="887"/>
      <c r="BD127" s="887"/>
      <c r="BE127" s="888"/>
      <c r="BF127" s="1041" t="s">
        <v>319</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t="s">
        <v>462</v>
      </c>
      <c r="DH127" s="1048"/>
      <c r="DI127" s="1048"/>
      <c r="DJ127" s="1048"/>
      <c r="DK127" s="1048"/>
      <c r="DL127" s="1048" t="s">
        <v>319</v>
      </c>
      <c r="DM127" s="1048"/>
      <c r="DN127" s="1048"/>
      <c r="DO127" s="1048"/>
      <c r="DP127" s="1048"/>
      <c r="DQ127" s="1048" t="s">
        <v>319</v>
      </c>
      <c r="DR127" s="1048"/>
      <c r="DS127" s="1048"/>
      <c r="DT127" s="1048"/>
      <c r="DU127" s="1048"/>
      <c r="DV127" s="1049" t="s">
        <v>319</v>
      </c>
      <c r="DW127" s="1049"/>
      <c r="DX127" s="1049"/>
      <c r="DY127" s="1049"/>
      <c r="DZ127" s="1050"/>
    </row>
    <row r="128" spans="1:130" s="197" customFormat="1" ht="26.25" customHeight="1">
      <c r="A128" s="1071" t="s">
        <v>463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464</v>
      </c>
      <c r="X128" s="1073"/>
      <c r="Y128" s="1073"/>
      <c r="Z128" s="1074"/>
      <c r="AA128" s="1075">
        <v>4704</v>
      </c>
      <c r="AB128" s="1076"/>
      <c r="AC128" s="1076"/>
      <c r="AD128" s="1076"/>
      <c r="AE128" s="1077"/>
      <c r="AF128" s="1078">
        <v>4704</v>
      </c>
      <c r="AG128" s="1076"/>
      <c r="AH128" s="1076"/>
      <c r="AI128" s="1076"/>
      <c r="AJ128" s="1077"/>
      <c r="AK128" s="1078">
        <v>4704</v>
      </c>
      <c r="AL128" s="1076"/>
      <c r="AM128" s="1076"/>
      <c r="AN128" s="1076"/>
      <c r="AO128" s="1077"/>
      <c r="AP128" s="1079"/>
      <c r="AQ128" s="1080"/>
      <c r="AR128" s="1080"/>
      <c r="AS128" s="1080"/>
      <c r="AT128" s="1081"/>
      <c r="AU128" s="235"/>
      <c r="AV128" s="235"/>
      <c r="AW128" s="235"/>
      <c r="AX128" s="1054" t="s">
        <v>465</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466</v>
      </c>
      <c r="X129" s="1061"/>
      <c r="Y129" s="1061"/>
      <c r="Z129" s="1062"/>
      <c r="AA129" s="958">
        <v>1322971</v>
      </c>
      <c r="AB129" s="959"/>
      <c r="AC129" s="959"/>
      <c r="AD129" s="959"/>
      <c r="AE129" s="960"/>
      <c r="AF129" s="961">
        <v>1280798</v>
      </c>
      <c r="AG129" s="959"/>
      <c r="AH129" s="959"/>
      <c r="AI129" s="959"/>
      <c r="AJ129" s="960"/>
      <c r="AK129" s="961">
        <v>1259636</v>
      </c>
      <c r="AL129" s="959"/>
      <c r="AM129" s="959"/>
      <c r="AN129" s="959"/>
      <c r="AO129" s="960"/>
      <c r="AP129" s="1063"/>
      <c r="AQ129" s="1064"/>
      <c r="AR129" s="1064"/>
      <c r="AS129" s="1064"/>
      <c r="AT129" s="1065"/>
      <c r="AU129" s="235"/>
      <c r="AV129" s="235"/>
      <c r="AW129" s="235"/>
      <c r="AX129" s="1054" t="s">
        <v>467</v>
      </c>
      <c r="AY129" s="950"/>
      <c r="AZ129" s="950"/>
      <c r="BA129" s="950"/>
      <c r="BB129" s="950"/>
      <c r="BC129" s="950"/>
      <c r="BD129" s="950"/>
      <c r="BE129" s="951"/>
      <c r="BF129" s="1055">
        <v>6.1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469</v>
      </c>
      <c r="X130" s="1061"/>
      <c r="Y130" s="1061"/>
      <c r="Z130" s="1062"/>
      <c r="AA130" s="958">
        <v>266450</v>
      </c>
      <c r="AB130" s="959"/>
      <c r="AC130" s="959"/>
      <c r="AD130" s="959"/>
      <c r="AE130" s="960"/>
      <c r="AF130" s="961">
        <v>223844</v>
      </c>
      <c r="AG130" s="959"/>
      <c r="AH130" s="959"/>
      <c r="AI130" s="959"/>
      <c r="AJ130" s="960"/>
      <c r="AK130" s="961">
        <v>228520</v>
      </c>
      <c r="AL130" s="959"/>
      <c r="AM130" s="959"/>
      <c r="AN130" s="959"/>
      <c r="AO130" s="960"/>
      <c r="AP130" s="1063"/>
      <c r="AQ130" s="1064"/>
      <c r="AR130" s="1064"/>
      <c r="AS130" s="1064"/>
      <c r="AT130" s="1065"/>
      <c r="AU130" s="235"/>
      <c r="AV130" s="235"/>
      <c r="AW130" s="235"/>
      <c r="AX130" s="1099" t="s">
        <v>470</v>
      </c>
      <c r="AY130" s="1045"/>
      <c r="AZ130" s="1045"/>
      <c r="BA130" s="1045"/>
      <c r="BB130" s="1045"/>
      <c r="BC130" s="1045"/>
      <c r="BD130" s="1045"/>
      <c r="BE130" s="1046"/>
      <c r="BF130" s="1100" t="s">
        <v>112</v>
      </c>
      <c r="BG130" s="1101"/>
      <c r="BH130" s="1101"/>
      <c r="BI130" s="1101"/>
      <c r="BJ130" s="1101"/>
      <c r="BK130" s="1101"/>
      <c r="BL130" s="1102"/>
      <c r="BM130" s="1100">
        <v>350</v>
      </c>
      <c r="BN130" s="1101"/>
      <c r="BO130" s="1101"/>
      <c r="BP130" s="1101"/>
      <c r="BQ130" s="1101"/>
      <c r="BR130" s="1101"/>
      <c r="BS130" s="1102"/>
      <c r="BT130" s="1103"/>
      <c r="BU130" s="1104"/>
      <c r="BV130" s="1104"/>
      <c r="BW130" s="1104"/>
      <c r="BX130" s="1104"/>
      <c r="BY130" s="1104"/>
      <c r="BZ130" s="110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06"/>
      <c r="B131" s="1107"/>
      <c r="C131" s="1107"/>
      <c r="D131" s="1107"/>
      <c r="E131" s="1107"/>
      <c r="F131" s="1107"/>
      <c r="G131" s="1107"/>
      <c r="H131" s="1107"/>
      <c r="I131" s="1107"/>
      <c r="J131" s="1107"/>
      <c r="K131" s="1107"/>
      <c r="L131" s="1107"/>
      <c r="M131" s="1107"/>
      <c r="N131" s="1107"/>
      <c r="O131" s="1107"/>
      <c r="P131" s="1107"/>
      <c r="Q131" s="1107"/>
      <c r="R131" s="1107"/>
      <c r="S131" s="1107"/>
      <c r="T131" s="1107"/>
      <c r="U131" s="1107"/>
      <c r="V131" s="1107"/>
      <c r="W131" s="1108" t="s">
        <v>471</v>
      </c>
      <c r="X131" s="1109"/>
      <c r="Y131" s="1109"/>
      <c r="Z131" s="1110"/>
      <c r="AA131" s="997">
        <v>1056521</v>
      </c>
      <c r="AB131" s="998"/>
      <c r="AC131" s="998"/>
      <c r="AD131" s="998"/>
      <c r="AE131" s="999"/>
      <c r="AF131" s="1000">
        <v>1056954</v>
      </c>
      <c r="AG131" s="998"/>
      <c r="AH131" s="998"/>
      <c r="AI131" s="998"/>
      <c r="AJ131" s="999"/>
      <c r="AK131" s="1000">
        <v>1031116</v>
      </c>
      <c r="AL131" s="998"/>
      <c r="AM131" s="998"/>
      <c r="AN131" s="998"/>
      <c r="AO131" s="999"/>
      <c r="AP131" s="1111"/>
      <c r="AQ131" s="1112"/>
      <c r="AR131" s="1112"/>
      <c r="AS131" s="1112"/>
      <c r="AT131" s="111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83" t="s">
        <v>472</v>
      </c>
      <c r="B132" s="1084"/>
      <c r="C132" s="1084"/>
      <c r="D132" s="1084"/>
      <c r="E132" s="1084"/>
      <c r="F132" s="1084"/>
      <c r="G132" s="1084"/>
      <c r="H132" s="1084"/>
      <c r="I132" s="1084"/>
      <c r="J132" s="1084"/>
      <c r="K132" s="1084"/>
      <c r="L132" s="1084"/>
      <c r="M132" s="1084"/>
      <c r="N132" s="1084"/>
      <c r="O132" s="1084"/>
      <c r="P132" s="1084"/>
      <c r="Q132" s="1084"/>
      <c r="R132" s="1084"/>
      <c r="S132" s="1084"/>
      <c r="T132" s="1084"/>
      <c r="U132" s="1084"/>
      <c r="V132" s="1087" t="s">
        <v>473</v>
      </c>
      <c r="W132" s="1087"/>
      <c r="X132" s="1087"/>
      <c r="Y132" s="1087"/>
      <c r="Z132" s="1088"/>
      <c r="AA132" s="1089">
        <v>7.864680399</v>
      </c>
      <c r="AB132" s="1090"/>
      <c r="AC132" s="1090"/>
      <c r="AD132" s="1090"/>
      <c r="AE132" s="1091"/>
      <c r="AF132" s="1092">
        <v>6.0238193899999999</v>
      </c>
      <c r="AG132" s="1090"/>
      <c r="AH132" s="1090"/>
      <c r="AI132" s="1090"/>
      <c r="AJ132" s="1091"/>
      <c r="AK132" s="1092">
        <v>4.5673813619999999</v>
      </c>
      <c r="AL132" s="1090"/>
      <c r="AM132" s="1090"/>
      <c r="AN132" s="1090"/>
      <c r="AO132" s="1091"/>
      <c r="AP132" s="987"/>
      <c r="AQ132" s="988"/>
      <c r="AR132" s="988"/>
      <c r="AS132" s="988"/>
      <c r="AT132" s="109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85"/>
      <c r="B133" s="1086"/>
      <c r="C133" s="1086"/>
      <c r="D133" s="1086"/>
      <c r="E133" s="1086"/>
      <c r="F133" s="1086"/>
      <c r="G133" s="1086"/>
      <c r="H133" s="1086"/>
      <c r="I133" s="1086"/>
      <c r="J133" s="1086"/>
      <c r="K133" s="1086"/>
      <c r="L133" s="1086"/>
      <c r="M133" s="1086"/>
      <c r="N133" s="1086"/>
      <c r="O133" s="1086"/>
      <c r="P133" s="1086"/>
      <c r="Q133" s="1086"/>
      <c r="R133" s="1086"/>
      <c r="S133" s="1086"/>
      <c r="T133" s="1086"/>
      <c r="U133" s="1086"/>
      <c r="V133" s="1094" t="s">
        <v>474</v>
      </c>
      <c r="W133" s="1094"/>
      <c r="X133" s="1094"/>
      <c r="Y133" s="1094"/>
      <c r="Z133" s="1095"/>
      <c r="AA133" s="1096">
        <v>9.6</v>
      </c>
      <c r="AB133" s="1097"/>
      <c r="AC133" s="1097"/>
      <c r="AD133" s="1097"/>
      <c r="AE133" s="1098"/>
      <c r="AF133" s="1096">
        <v>7.9</v>
      </c>
      <c r="AG133" s="1097"/>
      <c r="AH133" s="1097"/>
      <c r="AI133" s="1097"/>
      <c r="AJ133" s="1098"/>
      <c r="AK133" s="1096">
        <v>6.1</v>
      </c>
      <c r="AL133" s="1097"/>
      <c r="AM133" s="1097"/>
      <c r="AN133" s="1097"/>
      <c r="AO133" s="1098"/>
      <c r="AP133" s="1028"/>
      <c r="AQ133" s="1029"/>
      <c r="AR133" s="1029"/>
      <c r="AS133" s="1029"/>
      <c r="AT133" s="108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8" zoomScale="70" zoomScaleNormal="85" zoomScaleSheetLayoutView="70" workbookViewId="0">
      <selection activeCell="P49" sqref="P4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2"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I1" zoomScale="70" zoomScaleSheetLayoutView="70" workbookViewId="0">
      <selection activeCell="I19" sqref="I1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7" t="s">
        <v>477</v>
      </c>
      <c r="L7" s="254"/>
      <c r="M7" s="255" t="s">
        <v>478</v>
      </c>
      <c r="N7" s="256"/>
    </row>
    <row r="8" spans="1:16">
      <c r="A8" s="248"/>
      <c r="B8" s="244"/>
      <c r="C8" s="244"/>
      <c r="D8" s="244"/>
      <c r="E8" s="244"/>
      <c r="F8" s="244"/>
      <c r="G8" s="257"/>
      <c r="H8" s="258"/>
      <c r="I8" s="258"/>
      <c r="J8" s="259"/>
      <c r="K8" s="1118"/>
      <c r="L8" s="260" t="s">
        <v>479</v>
      </c>
      <c r="M8" s="261" t="s">
        <v>480</v>
      </c>
      <c r="N8" s="262" t="s">
        <v>481</v>
      </c>
    </row>
    <row r="9" spans="1:16">
      <c r="A9" s="248"/>
      <c r="B9" s="244"/>
      <c r="C9" s="244"/>
      <c r="D9" s="244"/>
      <c r="E9" s="244"/>
      <c r="F9" s="244"/>
      <c r="G9" s="1119" t="s">
        <v>482</v>
      </c>
      <c r="H9" s="1120"/>
      <c r="I9" s="1120"/>
      <c r="J9" s="1121"/>
      <c r="K9" s="263">
        <v>363634</v>
      </c>
      <c r="L9" s="264">
        <v>199799</v>
      </c>
      <c r="M9" s="265">
        <v>198661</v>
      </c>
      <c r="N9" s="266">
        <v>0.6</v>
      </c>
    </row>
    <row r="10" spans="1:16">
      <c r="A10" s="248"/>
      <c r="B10" s="244"/>
      <c r="C10" s="244"/>
      <c r="D10" s="244"/>
      <c r="E10" s="244"/>
      <c r="F10" s="244"/>
      <c r="G10" s="1119" t="s">
        <v>483</v>
      </c>
      <c r="H10" s="1120"/>
      <c r="I10" s="1120"/>
      <c r="J10" s="1121"/>
      <c r="K10" s="267">
        <v>34429</v>
      </c>
      <c r="L10" s="268">
        <v>18917</v>
      </c>
      <c r="M10" s="269">
        <v>22571</v>
      </c>
      <c r="N10" s="270">
        <v>-16.2</v>
      </c>
    </row>
    <row r="11" spans="1:16" ht="13.5" customHeight="1">
      <c r="A11" s="248"/>
      <c r="B11" s="244"/>
      <c r="C11" s="244"/>
      <c r="D11" s="244"/>
      <c r="E11" s="244"/>
      <c r="F11" s="244"/>
      <c r="G11" s="1119" t="s">
        <v>484</v>
      </c>
      <c r="H11" s="1120"/>
      <c r="I11" s="1120"/>
      <c r="J11" s="1121"/>
      <c r="K11" s="267">
        <v>40099</v>
      </c>
      <c r="L11" s="268">
        <v>22032</v>
      </c>
      <c r="M11" s="269">
        <v>24639</v>
      </c>
      <c r="N11" s="270">
        <v>-10.6</v>
      </c>
    </row>
    <row r="12" spans="1:16" ht="13.5" customHeight="1">
      <c r="A12" s="248"/>
      <c r="B12" s="244"/>
      <c r="C12" s="244"/>
      <c r="D12" s="244"/>
      <c r="E12" s="244"/>
      <c r="F12" s="244"/>
      <c r="G12" s="1119" t="s">
        <v>485</v>
      </c>
      <c r="H12" s="1120"/>
      <c r="I12" s="1120"/>
      <c r="J12" s="1121"/>
      <c r="K12" s="267" t="s">
        <v>486</v>
      </c>
      <c r="L12" s="268" t="s">
        <v>486</v>
      </c>
      <c r="M12" s="269">
        <v>3341</v>
      </c>
      <c r="N12" s="270" t="s">
        <v>486</v>
      </c>
    </row>
    <row r="13" spans="1:16" ht="13.5" customHeight="1">
      <c r="A13" s="248"/>
      <c r="B13" s="244"/>
      <c r="C13" s="244"/>
      <c r="D13" s="244"/>
      <c r="E13" s="244"/>
      <c r="F13" s="244"/>
      <c r="G13" s="1119" t="s">
        <v>487</v>
      </c>
      <c r="H13" s="1120"/>
      <c r="I13" s="1120"/>
      <c r="J13" s="1121"/>
      <c r="K13" s="267" t="s">
        <v>486</v>
      </c>
      <c r="L13" s="268" t="s">
        <v>486</v>
      </c>
      <c r="M13" s="269" t="s">
        <v>486</v>
      </c>
      <c r="N13" s="270" t="s">
        <v>486</v>
      </c>
    </row>
    <row r="14" spans="1:16" ht="13.5" customHeight="1">
      <c r="A14" s="248"/>
      <c r="B14" s="244"/>
      <c r="C14" s="244"/>
      <c r="D14" s="244"/>
      <c r="E14" s="244"/>
      <c r="F14" s="244"/>
      <c r="G14" s="1119" t="s">
        <v>488</v>
      </c>
      <c r="H14" s="1120"/>
      <c r="I14" s="1120"/>
      <c r="J14" s="1121"/>
      <c r="K14" s="267">
        <v>17327</v>
      </c>
      <c r="L14" s="268">
        <v>9520</v>
      </c>
      <c r="M14" s="269">
        <v>9231</v>
      </c>
      <c r="N14" s="270">
        <v>3.1</v>
      </c>
    </row>
    <row r="15" spans="1:16" ht="13.5" customHeight="1">
      <c r="A15" s="248"/>
      <c r="B15" s="244"/>
      <c r="C15" s="244"/>
      <c r="D15" s="244"/>
      <c r="E15" s="244"/>
      <c r="F15" s="244"/>
      <c r="G15" s="1119" t="s">
        <v>489</v>
      </c>
      <c r="H15" s="1120"/>
      <c r="I15" s="1120"/>
      <c r="J15" s="1121"/>
      <c r="K15" s="267">
        <v>14215</v>
      </c>
      <c r="L15" s="268">
        <v>7810</v>
      </c>
      <c r="M15" s="269">
        <v>4542</v>
      </c>
      <c r="N15" s="270">
        <v>72</v>
      </c>
    </row>
    <row r="16" spans="1:16">
      <c r="A16" s="248"/>
      <c r="B16" s="244"/>
      <c r="C16" s="244"/>
      <c r="D16" s="244"/>
      <c r="E16" s="244"/>
      <c r="F16" s="244"/>
      <c r="G16" s="1122" t="s">
        <v>490</v>
      </c>
      <c r="H16" s="1123"/>
      <c r="I16" s="1123"/>
      <c r="J16" s="1124"/>
      <c r="K16" s="268">
        <v>-53070</v>
      </c>
      <c r="L16" s="268">
        <v>-29159</v>
      </c>
      <c r="M16" s="269">
        <v>-20623</v>
      </c>
      <c r="N16" s="270">
        <v>41.4</v>
      </c>
    </row>
    <row r="17" spans="1:16">
      <c r="A17" s="248"/>
      <c r="B17" s="244"/>
      <c r="C17" s="244"/>
      <c r="D17" s="244"/>
      <c r="E17" s="244"/>
      <c r="F17" s="244"/>
      <c r="G17" s="1122" t="s">
        <v>171</v>
      </c>
      <c r="H17" s="1123"/>
      <c r="I17" s="1123"/>
      <c r="J17" s="1124"/>
      <c r="K17" s="268">
        <v>416634</v>
      </c>
      <c r="L17" s="268">
        <v>228920</v>
      </c>
      <c r="M17" s="269">
        <v>242361</v>
      </c>
      <c r="N17" s="270">
        <v>-5.5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14" t="s">
        <v>495</v>
      </c>
      <c r="H21" s="1115"/>
      <c r="I21" s="1115"/>
      <c r="J21" s="1116"/>
      <c r="K21" s="280">
        <v>21.98</v>
      </c>
      <c r="L21" s="281">
        <v>22.07</v>
      </c>
      <c r="M21" s="282">
        <v>-0.09</v>
      </c>
      <c r="N21" s="249"/>
      <c r="O21" s="283"/>
      <c r="P21" s="279"/>
    </row>
    <row r="22" spans="1:16" s="284" customFormat="1">
      <c r="A22" s="279"/>
      <c r="B22" s="249"/>
      <c r="C22" s="249"/>
      <c r="D22" s="249"/>
      <c r="E22" s="249"/>
      <c r="F22" s="249"/>
      <c r="G22" s="1114" t="s">
        <v>496</v>
      </c>
      <c r="H22" s="1115"/>
      <c r="I22" s="1115"/>
      <c r="J22" s="1116"/>
      <c r="K22" s="285">
        <v>98</v>
      </c>
      <c r="L22" s="286">
        <v>93.5</v>
      </c>
      <c r="M22" s="287">
        <v>4.5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7" t="s">
        <v>477</v>
      </c>
      <c r="L30" s="254"/>
      <c r="M30" s="255" t="s">
        <v>478</v>
      </c>
      <c r="N30" s="256"/>
    </row>
    <row r="31" spans="1:16">
      <c r="A31" s="248"/>
      <c r="B31" s="244"/>
      <c r="C31" s="244"/>
      <c r="D31" s="244"/>
      <c r="E31" s="244"/>
      <c r="F31" s="244"/>
      <c r="G31" s="257"/>
      <c r="H31" s="258"/>
      <c r="I31" s="258"/>
      <c r="J31" s="259"/>
      <c r="K31" s="1118"/>
      <c r="L31" s="260" t="s">
        <v>479</v>
      </c>
      <c r="M31" s="261" t="s">
        <v>480</v>
      </c>
      <c r="N31" s="262" t="s">
        <v>481</v>
      </c>
    </row>
    <row r="32" spans="1:16" ht="27" customHeight="1">
      <c r="A32" s="248"/>
      <c r="B32" s="244"/>
      <c r="C32" s="244"/>
      <c r="D32" s="244"/>
      <c r="E32" s="244"/>
      <c r="F32" s="244"/>
      <c r="G32" s="1130" t="s">
        <v>499</v>
      </c>
      <c r="H32" s="1131"/>
      <c r="I32" s="1131"/>
      <c r="J32" s="1132"/>
      <c r="K32" s="294">
        <v>222297</v>
      </c>
      <c r="L32" s="294">
        <v>122141</v>
      </c>
      <c r="M32" s="295">
        <v>131612</v>
      </c>
      <c r="N32" s="296">
        <v>-7.2</v>
      </c>
    </row>
    <row r="33" spans="1:16" ht="13.5" customHeight="1">
      <c r="A33" s="248"/>
      <c r="B33" s="244"/>
      <c r="C33" s="244"/>
      <c r="D33" s="244"/>
      <c r="E33" s="244"/>
      <c r="F33" s="244"/>
      <c r="G33" s="1130" t="s">
        <v>500</v>
      </c>
      <c r="H33" s="1131"/>
      <c r="I33" s="1131"/>
      <c r="J33" s="1132"/>
      <c r="K33" s="294" t="s">
        <v>486</v>
      </c>
      <c r="L33" s="294" t="s">
        <v>486</v>
      </c>
      <c r="M33" s="295" t="s">
        <v>486</v>
      </c>
      <c r="N33" s="296" t="s">
        <v>486</v>
      </c>
    </row>
    <row r="34" spans="1:16" ht="27" customHeight="1">
      <c r="A34" s="248"/>
      <c r="B34" s="244"/>
      <c r="C34" s="244"/>
      <c r="D34" s="244"/>
      <c r="E34" s="244"/>
      <c r="F34" s="244"/>
      <c r="G34" s="1130" t="s">
        <v>501</v>
      </c>
      <c r="H34" s="1131"/>
      <c r="I34" s="1131"/>
      <c r="J34" s="1132"/>
      <c r="K34" s="294" t="s">
        <v>486</v>
      </c>
      <c r="L34" s="294" t="s">
        <v>486</v>
      </c>
      <c r="M34" s="295">
        <v>41</v>
      </c>
      <c r="N34" s="296" t="s">
        <v>486</v>
      </c>
    </row>
    <row r="35" spans="1:16" ht="27" customHeight="1">
      <c r="A35" s="248"/>
      <c r="B35" s="244"/>
      <c r="C35" s="244"/>
      <c r="D35" s="244"/>
      <c r="E35" s="244"/>
      <c r="F35" s="244"/>
      <c r="G35" s="1130" t="s">
        <v>502</v>
      </c>
      <c r="H35" s="1131"/>
      <c r="I35" s="1131"/>
      <c r="J35" s="1132"/>
      <c r="K35" s="294">
        <v>54830</v>
      </c>
      <c r="L35" s="294">
        <v>30126</v>
      </c>
      <c r="M35" s="295">
        <v>31555</v>
      </c>
      <c r="N35" s="296">
        <v>-4.5</v>
      </c>
    </row>
    <row r="36" spans="1:16" ht="27" customHeight="1">
      <c r="A36" s="248"/>
      <c r="B36" s="244"/>
      <c r="C36" s="244"/>
      <c r="D36" s="244"/>
      <c r="E36" s="244"/>
      <c r="F36" s="244"/>
      <c r="G36" s="1130" t="s">
        <v>503</v>
      </c>
      <c r="H36" s="1131"/>
      <c r="I36" s="1131"/>
      <c r="J36" s="1132"/>
      <c r="K36" s="294">
        <v>3192</v>
      </c>
      <c r="L36" s="294">
        <v>1754</v>
      </c>
      <c r="M36" s="295">
        <v>5720</v>
      </c>
      <c r="N36" s="296">
        <v>-69.3</v>
      </c>
    </row>
    <row r="37" spans="1:16" ht="13.5" customHeight="1">
      <c r="A37" s="248"/>
      <c r="B37" s="244"/>
      <c r="C37" s="244"/>
      <c r="D37" s="244"/>
      <c r="E37" s="244"/>
      <c r="F37" s="244"/>
      <c r="G37" s="1130" t="s">
        <v>504</v>
      </c>
      <c r="H37" s="1131"/>
      <c r="I37" s="1131"/>
      <c r="J37" s="1132"/>
      <c r="K37" s="294" t="s">
        <v>486</v>
      </c>
      <c r="L37" s="294" t="s">
        <v>486</v>
      </c>
      <c r="M37" s="295">
        <v>1648</v>
      </c>
      <c r="N37" s="296" t="s">
        <v>486</v>
      </c>
    </row>
    <row r="38" spans="1:16" ht="27" customHeight="1">
      <c r="A38" s="248"/>
      <c r="B38" s="244"/>
      <c r="C38" s="244"/>
      <c r="D38" s="244"/>
      <c r="E38" s="244"/>
      <c r="F38" s="244"/>
      <c r="G38" s="1133" t="s">
        <v>505</v>
      </c>
      <c r="H38" s="1134"/>
      <c r="I38" s="1134"/>
      <c r="J38" s="1135"/>
      <c r="K38" s="297" t="s">
        <v>486</v>
      </c>
      <c r="L38" s="297" t="s">
        <v>486</v>
      </c>
      <c r="M38" s="298">
        <v>64</v>
      </c>
      <c r="N38" s="299" t="s">
        <v>486</v>
      </c>
      <c r="O38" s="293"/>
    </row>
    <row r="39" spans="1:16">
      <c r="A39" s="248"/>
      <c r="B39" s="244"/>
      <c r="C39" s="244"/>
      <c r="D39" s="244"/>
      <c r="E39" s="244"/>
      <c r="F39" s="244"/>
      <c r="G39" s="1133" t="s">
        <v>506</v>
      </c>
      <c r="H39" s="1134"/>
      <c r="I39" s="1134"/>
      <c r="J39" s="1135"/>
      <c r="K39" s="300">
        <v>-4704</v>
      </c>
      <c r="L39" s="300">
        <v>-2585</v>
      </c>
      <c r="M39" s="301">
        <v>-9298</v>
      </c>
      <c r="N39" s="302">
        <v>-72.2</v>
      </c>
      <c r="O39" s="293"/>
    </row>
    <row r="40" spans="1:16" ht="27" customHeight="1">
      <c r="A40" s="248"/>
      <c r="B40" s="244"/>
      <c r="C40" s="244"/>
      <c r="D40" s="244"/>
      <c r="E40" s="244"/>
      <c r="F40" s="244"/>
      <c r="G40" s="1130" t="s">
        <v>507</v>
      </c>
      <c r="H40" s="1131"/>
      <c r="I40" s="1131"/>
      <c r="J40" s="1132"/>
      <c r="K40" s="300">
        <v>-228520</v>
      </c>
      <c r="L40" s="300">
        <v>-125560</v>
      </c>
      <c r="M40" s="301">
        <v>-121787</v>
      </c>
      <c r="N40" s="302">
        <v>3.1</v>
      </c>
      <c r="O40" s="293"/>
    </row>
    <row r="41" spans="1:16">
      <c r="A41" s="248"/>
      <c r="B41" s="244"/>
      <c r="C41" s="244"/>
      <c r="D41" s="244"/>
      <c r="E41" s="244"/>
      <c r="F41" s="244"/>
      <c r="G41" s="1136" t="s">
        <v>281</v>
      </c>
      <c r="H41" s="1137"/>
      <c r="I41" s="1137"/>
      <c r="J41" s="1138"/>
      <c r="K41" s="294">
        <v>47095</v>
      </c>
      <c r="L41" s="300">
        <v>25876</v>
      </c>
      <c r="M41" s="301">
        <v>39554</v>
      </c>
      <c r="N41" s="302">
        <v>-34.6</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25" t="s">
        <v>477</v>
      </c>
      <c r="J49" s="1127" t="s">
        <v>511</v>
      </c>
      <c r="K49" s="1128"/>
      <c r="L49" s="1128"/>
      <c r="M49" s="1128"/>
      <c r="N49" s="1129"/>
    </row>
    <row r="50" spans="1:14">
      <c r="A50" s="248"/>
      <c r="B50" s="244"/>
      <c r="C50" s="244"/>
      <c r="D50" s="244"/>
      <c r="E50" s="244"/>
      <c r="F50" s="244"/>
      <c r="G50" s="312"/>
      <c r="H50" s="313"/>
      <c r="I50" s="1126"/>
      <c r="J50" s="314" t="s">
        <v>512</v>
      </c>
      <c r="K50" s="315" t="s">
        <v>513</v>
      </c>
      <c r="L50" s="316" t="s">
        <v>514</v>
      </c>
      <c r="M50" s="317" t="s">
        <v>515</v>
      </c>
      <c r="N50" s="318" t="s">
        <v>516</v>
      </c>
    </row>
    <row r="51" spans="1:14">
      <c r="A51" s="248"/>
      <c r="B51" s="244"/>
      <c r="C51" s="244"/>
      <c r="D51" s="244"/>
      <c r="E51" s="244"/>
      <c r="F51" s="244"/>
      <c r="G51" s="310" t="s">
        <v>517</v>
      </c>
      <c r="H51" s="311"/>
      <c r="I51" s="319">
        <v>251782</v>
      </c>
      <c r="J51" s="320">
        <v>125702</v>
      </c>
      <c r="K51" s="321">
        <v>-27.5</v>
      </c>
      <c r="L51" s="322">
        <v>220780</v>
      </c>
      <c r="M51" s="323">
        <v>5.6</v>
      </c>
      <c r="N51" s="324">
        <v>-33.1</v>
      </c>
    </row>
    <row r="52" spans="1:14">
      <c r="A52" s="248"/>
      <c r="B52" s="244"/>
      <c r="C52" s="244"/>
      <c r="D52" s="244"/>
      <c r="E52" s="244"/>
      <c r="F52" s="244"/>
      <c r="G52" s="325"/>
      <c r="H52" s="326" t="s">
        <v>518</v>
      </c>
      <c r="I52" s="327">
        <v>181404</v>
      </c>
      <c r="J52" s="328">
        <v>90566</v>
      </c>
      <c r="K52" s="329">
        <v>2.7</v>
      </c>
      <c r="L52" s="330">
        <v>105334</v>
      </c>
      <c r="M52" s="331">
        <v>-10</v>
      </c>
      <c r="N52" s="332">
        <v>12.7</v>
      </c>
    </row>
    <row r="53" spans="1:14">
      <c r="A53" s="248"/>
      <c r="B53" s="244"/>
      <c r="C53" s="244"/>
      <c r="D53" s="244"/>
      <c r="E53" s="244"/>
      <c r="F53" s="244"/>
      <c r="G53" s="310" t="s">
        <v>519</v>
      </c>
      <c r="H53" s="311"/>
      <c r="I53" s="319">
        <v>560877</v>
      </c>
      <c r="J53" s="320">
        <v>291365</v>
      </c>
      <c r="K53" s="321">
        <v>131.80000000000001</v>
      </c>
      <c r="L53" s="322">
        <v>203567</v>
      </c>
      <c r="M53" s="323">
        <v>-7.8</v>
      </c>
      <c r="N53" s="324">
        <v>139.6</v>
      </c>
    </row>
    <row r="54" spans="1:14">
      <c r="A54" s="248"/>
      <c r="B54" s="244"/>
      <c r="C54" s="244"/>
      <c r="D54" s="244"/>
      <c r="E54" s="244"/>
      <c r="F54" s="244"/>
      <c r="G54" s="325"/>
      <c r="H54" s="326" t="s">
        <v>518</v>
      </c>
      <c r="I54" s="327">
        <v>460542</v>
      </c>
      <c r="J54" s="328">
        <v>239243</v>
      </c>
      <c r="K54" s="329">
        <v>164.2</v>
      </c>
      <c r="L54" s="330">
        <v>121137</v>
      </c>
      <c r="M54" s="331">
        <v>15</v>
      </c>
      <c r="N54" s="332">
        <v>149.19999999999999</v>
      </c>
    </row>
    <row r="55" spans="1:14">
      <c r="A55" s="248"/>
      <c r="B55" s="244"/>
      <c r="C55" s="244"/>
      <c r="D55" s="244"/>
      <c r="E55" s="244"/>
      <c r="F55" s="244"/>
      <c r="G55" s="310" t="s">
        <v>520</v>
      </c>
      <c r="H55" s="311"/>
      <c r="I55" s="319">
        <v>160284</v>
      </c>
      <c r="J55" s="320">
        <v>84851</v>
      </c>
      <c r="K55" s="321">
        <v>-70.900000000000006</v>
      </c>
      <c r="L55" s="322">
        <v>185018</v>
      </c>
      <c r="M55" s="323">
        <v>-9.1</v>
      </c>
      <c r="N55" s="324">
        <v>-61.8</v>
      </c>
    </row>
    <row r="56" spans="1:14">
      <c r="A56" s="248"/>
      <c r="B56" s="244"/>
      <c r="C56" s="244"/>
      <c r="D56" s="244"/>
      <c r="E56" s="244"/>
      <c r="F56" s="244"/>
      <c r="G56" s="325"/>
      <c r="H56" s="326" t="s">
        <v>518</v>
      </c>
      <c r="I56" s="327">
        <v>141125</v>
      </c>
      <c r="J56" s="328">
        <v>74709</v>
      </c>
      <c r="K56" s="329">
        <v>-68.8</v>
      </c>
      <c r="L56" s="330">
        <v>95064</v>
      </c>
      <c r="M56" s="331">
        <v>-21.5</v>
      </c>
      <c r="N56" s="332">
        <v>-47.3</v>
      </c>
    </row>
    <row r="57" spans="1:14">
      <c r="A57" s="248"/>
      <c r="B57" s="244"/>
      <c r="C57" s="244"/>
      <c r="D57" s="244"/>
      <c r="E57" s="244"/>
      <c r="F57" s="244"/>
      <c r="G57" s="310" t="s">
        <v>521</v>
      </c>
      <c r="H57" s="311"/>
      <c r="I57" s="319">
        <v>242577</v>
      </c>
      <c r="J57" s="320">
        <v>129859</v>
      </c>
      <c r="K57" s="321">
        <v>53</v>
      </c>
      <c r="L57" s="322">
        <v>238802</v>
      </c>
      <c r="M57" s="323">
        <v>29.1</v>
      </c>
      <c r="N57" s="324">
        <v>23.9</v>
      </c>
    </row>
    <row r="58" spans="1:14">
      <c r="A58" s="248"/>
      <c r="B58" s="244"/>
      <c r="C58" s="244"/>
      <c r="D58" s="244"/>
      <c r="E58" s="244"/>
      <c r="F58" s="244"/>
      <c r="G58" s="325"/>
      <c r="H58" s="326" t="s">
        <v>518</v>
      </c>
      <c r="I58" s="327">
        <v>212911</v>
      </c>
      <c r="J58" s="328">
        <v>113978</v>
      </c>
      <c r="K58" s="329">
        <v>52.6</v>
      </c>
      <c r="L58" s="330">
        <v>128562</v>
      </c>
      <c r="M58" s="331">
        <v>35.200000000000003</v>
      </c>
      <c r="N58" s="332">
        <v>17.399999999999999</v>
      </c>
    </row>
    <row r="59" spans="1:14">
      <c r="A59" s="248"/>
      <c r="B59" s="244"/>
      <c r="C59" s="244"/>
      <c r="D59" s="244"/>
      <c r="E59" s="244"/>
      <c r="F59" s="244"/>
      <c r="G59" s="310" t="s">
        <v>522</v>
      </c>
      <c r="H59" s="311"/>
      <c r="I59" s="319">
        <v>470007</v>
      </c>
      <c r="J59" s="320">
        <v>258246</v>
      </c>
      <c r="K59" s="321">
        <v>98.9</v>
      </c>
      <c r="L59" s="322">
        <v>288550</v>
      </c>
      <c r="M59" s="323">
        <v>20.8</v>
      </c>
      <c r="N59" s="324">
        <v>78.099999999999994</v>
      </c>
    </row>
    <row r="60" spans="1:14">
      <c r="A60" s="248"/>
      <c r="B60" s="244"/>
      <c r="C60" s="244"/>
      <c r="D60" s="244"/>
      <c r="E60" s="244"/>
      <c r="F60" s="244"/>
      <c r="G60" s="325"/>
      <c r="H60" s="326" t="s">
        <v>518</v>
      </c>
      <c r="I60" s="333">
        <v>237793</v>
      </c>
      <c r="J60" s="328">
        <v>130655</v>
      </c>
      <c r="K60" s="329">
        <v>14.6</v>
      </c>
      <c r="L60" s="330">
        <v>141525</v>
      </c>
      <c r="M60" s="331">
        <v>10.1</v>
      </c>
      <c r="N60" s="332">
        <v>4.5</v>
      </c>
    </row>
    <row r="61" spans="1:14">
      <c r="A61" s="248"/>
      <c r="B61" s="244"/>
      <c r="C61" s="244"/>
      <c r="D61" s="244"/>
      <c r="E61" s="244"/>
      <c r="F61" s="244"/>
      <c r="G61" s="310" t="s">
        <v>523</v>
      </c>
      <c r="H61" s="334"/>
      <c r="I61" s="335">
        <v>337105</v>
      </c>
      <c r="J61" s="336">
        <v>178005</v>
      </c>
      <c r="K61" s="337">
        <v>37.1</v>
      </c>
      <c r="L61" s="338">
        <v>227343</v>
      </c>
      <c r="M61" s="339">
        <v>7.7</v>
      </c>
      <c r="N61" s="324">
        <v>29.4</v>
      </c>
    </row>
    <row r="62" spans="1:14">
      <c r="A62" s="248"/>
      <c r="B62" s="244"/>
      <c r="C62" s="244"/>
      <c r="D62" s="244"/>
      <c r="E62" s="244"/>
      <c r="F62" s="244"/>
      <c r="G62" s="325"/>
      <c r="H62" s="326" t="s">
        <v>518</v>
      </c>
      <c r="I62" s="327">
        <v>246755</v>
      </c>
      <c r="J62" s="328">
        <v>129830</v>
      </c>
      <c r="K62" s="329">
        <v>33.1</v>
      </c>
      <c r="L62" s="330">
        <v>118324</v>
      </c>
      <c r="M62" s="331">
        <v>5.8</v>
      </c>
      <c r="N62" s="332">
        <v>27.3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9" zoomScale="55" zoomScaleNormal="55" zoomScaleSheetLayoutView="100" workbookViewId="0">
      <selection activeCell="I47" sqref="I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9" t="s">
        <v>3</v>
      </c>
      <c r="D47" s="1139"/>
      <c r="E47" s="1140"/>
      <c r="F47" s="11">
        <v>41.82</v>
      </c>
      <c r="G47" s="12">
        <v>51.12</v>
      </c>
      <c r="H47" s="12">
        <v>63.37</v>
      </c>
      <c r="I47" s="12">
        <v>70.72</v>
      </c>
      <c r="J47" s="13">
        <v>71.56</v>
      </c>
    </row>
    <row r="48" spans="2:10" ht="57.75" customHeight="1">
      <c r="B48" s="14"/>
      <c r="C48" s="1141" t="s">
        <v>4</v>
      </c>
      <c r="D48" s="1141"/>
      <c r="E48" s="1142"/>
      <c r="F48" s="15">
        <v>7.91</v>
      </c>
      <c r="G48" s="16">
        <v>13.5</v>
      </c>
      <c r="H48" s="16">
        <v>11.03</v>
      </c>
      <c r="I48" s="16">
        <v>12.23</v>
      </c>
      <c r="J48" s="17">
        <v>9.83</v>
      </c>
    </row>
    <row r="49" spans="2:10" ht="57.75" customHeight="1" thickBot="1">
      <c r="B49" s="18"/>
      <c r="C49" s="1143" t="s">
        <v>5</v>
      </c>
      <c r="D49" s="1143"/>
      <c r="E49" s="1144"/>
      <c r="F49" s="19">
        <v>5.71</v>
      </c>
      <c r="G49" s="20">
        <v>11.42</v>
      </c>
      <c r="H49" s="20">
        <v>9.8699999999999992</v>
      </c>
      <c r="I49" s="20">
        <v>6.1</v>
      </c>
      <c r="J49" s="21" t="s">
        <v>530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40" zoomScaleNormal="40" zoomScaleSheetLayoutView="100" workbookViewId="0">
      <selection activeCell="J36" sqref="J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51" t="s">
        <v>531</v>
      </c>
      <c r="D34" s="1151"/>
      <c r="E34" s="1152"/>
      <c r="F34" s="32">
        <v>7.81</v>
      </c>
      <c r="G34" s="33">
        <v>13.46</v>
      </c>
      <c r="H34" s="33">
        <v>12.67</v>
      </c>
      <c r="I34" s="33">
        <v>12.2</v>
      </c>
      <c r="J34" s="34">
        <v>9.74</v>
      </c>
      <c r="K34" s="22"/>
      <c r="L34" s="22"/>
      <c r="M34" s="22"/>
      <c r="N34" s="22"/>
      <c r="O34" s="22"/>
      <c r="P34" s="22"/>
    </row>
    <row r="35" spans="1:16" ht="39" customHeight="1">
      <c r="A35" s="22"/>
      <c r="B35" s="35"/>
      <c r="C35" s="1145" t="s">
        <v>532</v>
      </c>
      <c r="D35" s="1146"/>
      <c r="E35" s="1147"/>
      <c r="F35" s="36">
        <v>2.35</v>
      </c>
      <c r="G35" s="37">
        <v>2.73</v>
      </c>
      <c r="H35" s="37">
        <v>1.73</v>
      </c>
      <c r="I35" s="37">
        <v>1.65</v>
      </c>
      <c r="J35" s="38">
        <v>2.44</v>
      </c>
      <c r="K35" s="22"/>
      <c r="L35" s="22"/>
      <c r="M35" s="22"/>
      <c r="N35" s="22"/>
      <c r="O35" s="22"/>
      <c r="P35" s="22"/>
    </row>
    <row r="36" spans="1:16" ht="39" customHeight="1">
      <c r="A36" s="22"/>
      <c r="B36" s="35"/>
      <c r="C36" s="1145" t="s">
        <v>533</v>
      </c>
      <c r="D36" s="1146"/>
      <c r="E36" s="1147"/>
      <c r="F36" s="36">
        <v>1.1100000000000001</v>
      </c>
      <c r="G36" s="37">
        <v>0.82</v>
      </c>
      <c r="H36" s="37">
        <v>0.79</v>
      </c>
      <c r="I36" s="37">
        <v>1.56</v>
      </c>
      <c r="J36" s="38">
        <v>0.99</v>
      </c>
      <c r="K36" s="22"/>
      <c r="L36" s="22"/>
      <c r="M36" s="22"/>
      <c r="N36" s="22"/>
      <c r="O36" s="22"/>
      <c r="P36" s="22"/>
    </row>
    <row r="37" spans="1:16" ht="39" customHeight="1">
      <c r="A37" s="22"/>
      <c r="B37" s="35"/>
      <c r="C37" s="1145" t="s">
        <v>534</v>
      </c>
      <c r="D37" s="1146"/>
      <c r="E37" s="1147"/>
      <c r="F37" s="36">
        <v>0.19</v>
      </c>
      <c r="G37" s="37">
        <v>0.31</v>
      </c>
      <c r="H37" s="37">
        <v>0.52</v>
      </c>
      <c r="I37" s="37">
        <v>0.11</v>
      </c>
      <c r="J37" s="38">
        <v>0.71</v>
      </c>
      <c r="K37" s="22"/>
      <c r="L37" s="22"/>
      <c r="M37" s="22"/>
      <c r="N37" s="22"/>
      <c r="O37" s="22"/>
      <c r="P37" s="22"/>
    </row>
    <row r="38" spans="1:16" ht="39" customHeight="1">
      <c r="A38" s="22"/>
      <c r="B38" s="35"/>
      <c r="C38" s="1145" t="s">
        <v>535</v>
      </c>
      <c r="D38" s="1146"/>
      <c r="E38" s="1147"/>
      <c r="F38" s="36">
        <v>0.62</v>
      </c>
      <c r="G38" s="37">
        <v>0.53</v>
      </c>
      <c r="H38" s="37">
        <v>0.45</v>
      </c>
      <c r="I38" s="37">
        <v>0.19</v>
      </c>
      <c r="J38" s="38">
        <v>0.36</v>
      </c>
      <c r="K38" s="22"/>
      <c r="L38" s="22"/>
      <c r="M38" s="22"/>
      <c r="N38" s="22"/>
      <c r="O38" s="22"/>
      <c r="P38" s="22"/>
    </row>
    <row r="39" spans="1:16" ht="39" customHeight="1">
      <c r="A39" s="22"/>
      <c r="B39" s="35"/>
      <c r="C39" s="1145" t="s">
        <v>536</v>
      </c>
      <c r="D39" s="1146"/>
      <c r="E39" s="1147"/>
      <c r="F39" s="36">
        <v>0.09</v>
      </c>
      <c r="G39" s="37">
        <v>0.02</v>
      </c>
      <c r="H39" s="37">
        <v>0.14000000000000001</v>
      </c>
      <c r="I39" s="37">
        <v>0.02</v>
      </c>
      <c r="J39" s="38">
        <v>0.08</v>
      </c>
      <c r="K39" s="22"/>
      <c r="L39" s="22"/>
      <c r="M39" s="22"/>
      <c r="N39" s="22"/>
      <c r="O39" s="22"/>
      <c r="P39" s="22"/>
    </row>
    <row r="40" spans="1:16" ht="39" customHeight="1">
      <c r="A40" s="22"/>
      <c r="B40" s="35"/>
      <c r="C40" s="1145" t="s">
        <v>537</v>
      </c>
      <c r="D40" s="1146"/>
      <c r="E40" s="1147"/>
      <c r="F40" s="36">
        <v>0.19</v>
      </c>
      <c r="G40" s="37">
        <v>0.14000000000000001</v>
      </c>
      <c r="H40" s="37">
        <v>0.1</v>
      </c>
      <c r="I40" s="37">
        <v>0.06</v>
      </c>
      <c r="J40" s="38">
        <v>0.06</v>
      </c>
      <c r="K40" s="22"/>
      <c r="L40" s="22"/>
      <c r="M40" s="22"/>
      <c r="N40" s="22"/>
      <c r="O40" s="22"/>
      <c r="P40" s="22"/>
    </row>
    <row r="41" spans="1:16" ht="39" customHeight="1">
      <c r="A41" s="22"/>
      <c r="B41" s="35"/>
      <c r="C41" s="1145" t="s">
        <v>538</v>
      </c>
      <c r="D41" s="1146"/>
      <c r="E41" s="1147"/>
      <c r="F41" s="36">
        <v>0.06</v>
      </c>
      <c r="G41" s="37">
        <v>0</v>
      </c>
      <c r="H41" s="37">
        <v>0</v>
      </c>
      <c r="I41" s="37">
        <v>0</v>
      </c>
      <c r="J41" s="38">
        <v>0.01</v>
      </c>
      <c r="K41" s="22"/>
      <c r="L41" s="22"/>
      <c r="M41" s="22"/>
      <c r="N41" s="22"/>
      <c r="O41" s="22"/>
      <c r="P41" s="22"/>
    </row>
    <row r="42" spans="1:16" ht="39" customHeight="1">
      <c r="A42" s="22"/>
      <c r="B42" s="39"/>
      <c r="C42" s="1145" t="s">
        <v>539</v>
      </c>
      <c r="D42" s="1146"/>
      <c r="E42" s="1147"/>
      <c r="F42" s="36" t="s">
        <v>486</v>
      </c>
      <c r="G42" s="37" t="s">
        <v>486</v>
      </c>
      <c r="H42" s="37" t="s">
        <v>486</v>
      </c>
      <c r="I42" s="37" t="s">
        <v>486</v>
      </c>
      <c r="J42" s="38" t="s">
        <v>486</v>
      </c>
      <c r="K42" s="22"/>
      <c r="L42" s="22"/>
      <c r="M42" s="22"/>
      <c r="N42" s="22"/>
      <c r="O42" s="22"/>
      <c r="P42" s="22"/>
    </row>
    <row r="43" spans="1:16" ht="39" customHeight="1" thickBot="1">
      <c r="A43" s="22"/>
      <c r="B43" s="40"/>
      <c r="C43" s="1148" t="s">
        <v>540</v>
      </c>
      <c r="D43" s="1149"/>
      <c r="E43" s="1150"/>
      <c r="F43" s="41">
        <v>0</v>
      </c>
      <c r="G43" s="42" t="s">
        <v>486</v>
      </c>
      <c r="H43" s="42" t="s">
        <v>486</v>
      </c>
      <c r="I43" s="42" t="s">
        <v>486</v>
      </c>
      <c r="J43" s="43" t="s">
        <v>486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N1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61" t="s">
        <v>11</v>
      </c>
      <c r="C45" s="1162"/>
      <c r="D45" s="58"/>
      <c r="E45" s="1167" t="s">
        <v>12</v>
      </c>
      <c r="F45" s="1167"/>
      <c r="G45" s="1167"/>
      <c r="H45" s="1167"/>
      <c r="I45" s="1167"/>
      <c r="J45" s="1168"/>
      <c r="K45" s="59">
        <v>363</v>
      </c>
      <c r="L45" s="60">
        <v>339</v>
      </c>
      <c r="M45" s="60">
        <v>297</v>
      </c>
      <c r="N45" s="60">
        <v>229</v>
      </c>
      <c r="O45" s="61">
        <v>222</v>
      </c>
      <c r="P45" s="48"/>
      <c r="Q45" s="48"/>
      <c r="R45" s="48"/>
      <c r="S45" s="48"/>
      <c r="T45" s="48"/>
      <c r="U45" s="48"/>
    </row>
    <row r="46" spans="1:21" ht="30.75" customHeight="1">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c r="A48" s="48"/>
      <c r="B48" s="1163"/>
      <c r="C48" s="1164"/>
      <c r="D48" s="62"/>
      <c r="E48" s="1155" t="s">
        <v>15</v>
      </c>
      <c r="F48" s="1155"/>
      <c r="G48" s="1155"/>
      <c r="H48" s="1155"/>
      <c r="I48" s="1155"/>
      <c r="J48" s="1156"/>
      <c r="K48" s="63">
        <v>70</v>
      </c>
      <c r="L48" s="64">
        <v>58</v>
      </c>
      <c r="M48" s="64">
        <v>53</v>
      </c>
      <c r="N48" s="64">
        <v>60</v>
      </c>
      <c r="O48" s="65">
        <v>55</v>
      </c>
      <c r="P48" s="48"/>
      <c r="Q48" s="48"/>
      <c r="R48" s="48"/>
      <c r="S48" s="48"/>
      <c r="T48" s="48"/>
      <c r="U48" s="48"/>
    </row>
    <row r="49" spans="1:21" ht="30.75" customHeight="1">
      <c r="A49" s="48"/>
      <c r="B49" s="1163"/>
      <c r="C49" s="1164"/>
      <c r="D49" s="62"/>
      <c r="E49" s="1155" t="s">
        <v>16</v>
      </c>
      <c r="F49" s="1155"/>
      <c r="G49" s="1155"/>
      <c r="H49" s="1155"/>
      <c r="I49" s="1155"/>
      <c r="J49" s="1156"/>
      <c r="K49" s="63">
        <v>5</v>
      </c>
      <c r="L49" s="64">
        <v>5</v>
      </c>
      <c r="M49" s="64">
        <v>4</v>
      </c>
      <c r="N49" s="64">
        <v>4</v>
      </c>
      <c r="O49" s="65">
        <v>3</v>
      </c>
      <c r="P49" s="48"/>
      <c r="Q49" s="48"/>
      <c r="R49" s="48"/>
      <c r="S49" s="48"/>
      <c r="T49" s="48"/>
      <c r="U49" s="48"/>
    </row>
    <row r="50" spans="1:21" ht="30.75" customHeight="1">
      <c r="A50" s="48"/>
      <c r="B50" s="1163"/>
      <c r="C50" s="1164"/>
      <c r="D50" s="62"/>
      <c r="E50" s="1155" t="s">
        <v>17</v>
      </c>
      <c r="F50" s="1155"/>
      <c r="G50" s="1155"/>
      <c r="H50" s="1155"/>
      <c r="I50" s="1155"/>
      <c r="J50" s="1156"/>
      <c r="K50" s="63" t="s">
        <v>486</v>
      </c>
      <c r="L50" s="64" t="s">
        <v>486</v>
      </c>
      <c r="M50" s="64" t="s">
        <v>486</v>
      </c>
      <c r="N50" s="64" t="s">
        <v>486</v>
      </c>
      <c r="O50" s="65" t="s">
        <v>486</v>
      </c>
      <c r="P50" s="48"/>
      <c r="Q50" s="48"/>
      <c r="R50" s="48"/>
      <c r="S50" s="48"/>
      <c r="T50" s="48"/>
      <c r="U50" s="48"/>
    </row>
    <row r="51" spans="1:21" ht="30.75" customHeight="1">
      <c r="A51" s="48"/>
      <c r="B51" s="1165"/>
      <c r="C51" s="1166"/>
      <c r="D51" s="66"/>
      <c r="E51" s="1155" t="s">
        <v>18</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c r="A52" s="48"/>
      <c r="B52" s="1153" t="s">
        <v>19</v>
      </c>
      <c r="C52" s="1154"/>
      <c r="D52" s="66"/>
      <c r="E52" s="1155" t="s">
        <v>20</v>
      </c>
      <c r="F52" s="1155"/>
      <c r="G52" s="1155"/>
      <c r="H52" s="1155"/>
      <c r="I52" s="1155"/>
      <c r="J52" s="1156"/>
      <c r="K52" s="63">
        <v>316</v>
      </c>
      <c r="L52" s="64">
        <v>299</v>
      </c>
      <c r="M52" s="64">
        <v>271</v>
      </c>
      <c r="N52" s="64">
        <v>229</v>
      </c>
      <c r="O52" s="65">
        <v>234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122</v>
      </c>
      <c r="L53" s="69">
        <v>103</v>
      </c>
      <c r="M53" s="69">
        <v>83</v>
      </c>
      <c r="N53" s="69">
        <v>64</v>
      </c>
      <c r="O53" s="70">
        <v>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二瓶 仁志</cp:lastModifiedBy>
  <dcterms:created xsi:type="dcterms:W3CDTF">2016-02-15T00:46:28Z</dcterms:created>
  <dcterms:modified xsi:type="dcterms:W3CDTF">2016-05-02T02:48:54Z</dcterms:modified>
  <cp:category/>
</cp:coreProperties>
</file>