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345" yWindow="3750" windowWidth="18615" windowHeight="7845" tabRatio="717" firstSheet="6"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BE38" i="9"/>
  <c r="AM38" i="9"/>
  <c r="U38" i="9"/>
  <c r="C38" i="9"/>
  <c r="BE37" i="9"/>
  <c r="AM37" i="9"/>
  <c r="U37" i="9"/>
  <c r="C37" i="9"/>
  <c r="AM36" i="9"/>
  <c r="C36" i="9"/>
  <c r="AM35" i="9"/>
  <c r="C35" i="9"/>
  <c r="CO34" i="9"/>
  <c r="CO35" i="9" s="1"/>
  <c r="CO36" i="9" s="1"/>
  <c r="CO37" i="9" s="1"/>
  <c r="CO38" i="9" s="1"/>
  <c r="BW34" i="9"/>
  <c r="BW35" i="9" s="1"/>
  <c r="BW36" i="9" s="1"/>
  <c r="BW37" i="9" s="1"/>
  <c r="BW38" i="9" s="1"/>
  <c r="BW39" i="9" s="1"/>
  <c r="BW40" i="9" s="1"/>
  <c r="BW41" i="9" s="1"/>
  <c r="BW42" i="9" s="1"/>
  <c r="BW43" i="9" s="1"/>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l="1"/>
  <c r="BE34" i="9" s="1"/>
  <c r="BE35" i="9" s="1"/>
  <c r="BE36" i="9" s="1"/>
</calcChain>
</file>

<file path=xl/sharedStrings.xml><?xml version="1.0" encoding="utf-8"?>
<sst xmlns="http://schemas.openxmlformats.org/spreadsheetml/2006/main" count="981" uniqueCount="558">
  <si>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</si>
  <si>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</si>
  <si>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</si>
  <si>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</si>
  <si>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</si>
  <si>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</si>
  <si>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</si>
  <si>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</si>
  <si>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</si>
  <si>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</si>
  <si>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</si>
  <si>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</si>
  <si>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</si>
  <si>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</si>
  <si>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</si>
  <si>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</si>
  <si>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</si>
  <si>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</si>
  <si>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</si>
  <si>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</si>
  <si>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</si>
  <si>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</si>
  <si>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</si>
  <si>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</si>
  <si>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</si>
  <si>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</si>
  <si>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</si>
  <si>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</si>
  <si>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</si>
  <si>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</si>
  <si>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</si>
  <si>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</si>
  <si>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</si>
  <si>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</si>
  <si>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</si>
  <si>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</si>
  <si>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</si>
  <si>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</si>
  <si>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</si>
  <si>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</si>
  <si>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</si>
  <si>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</si>
  <si>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</si>
  <si>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</si>
  <si>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</si>
  <si>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</si>
  <si>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</si>
  <si>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</si>
  <si>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</si>
  <si>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</si>
  <si>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</si>
  <si>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</si>
  <si>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</si>
  <si>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</si>
  <si>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</si>
  <si>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</si>
  <si>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</si>
  <si>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</si>
  <si>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</si>
  <si>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</si>
  <si>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</si>
  <si>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</si>
  <si>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</si>
  <si>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</si>
  <si>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</si>
  <si>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</si>
  <si>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</si>
  <si>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</si>
  <si>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</si>
  <si>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</si>
  <si>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</si>
  <si>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</si>
  <si>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</si>
  <si>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</si>
  <si>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</si>
  <si>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</si>
  <si>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</si>
  <si>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</si>
  <si>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</si>
  <si>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</si>
  <si>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</si>
  <si>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</si>
  <si>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南会津町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</si>
  <si>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</si>
  <si>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</si>
  <si>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</si>
  <si>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</si>
  <si>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</si>
  <si>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</si>
  <si>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</si>
  <si>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</si>
  <si>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</si>
  <si>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</si>
  <si>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</si>
  <si>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</si>
  <si>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</si>
  <si>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</si>
  <si>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</si>
  <si>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</si>
  <si>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</si>
  <si>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</si>
  <si>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</si>
  <si>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</si>
  <si>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</si>
  <si>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</si>
  <si>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</si>
  <si>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</si>
  <si>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</si>
  <si>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</si>
  <si>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</si>
  <si>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</si>
  <si>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</si>
  <si>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</si>
  <si>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</si>
  <si>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</si>
  <si>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</si>
  <si>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</si>
  <si>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</si>
  <si>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</si>
  <si>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</si>
  <si>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</si>
  <si>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</si>
  <si>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</si>
  <si>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</si>
  <si>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</si>
  <si>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</si>
  <si>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</si>
  <si>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</si>
  <si>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</si>
  <si>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</si>
  <si>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</si>
  <si>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</si>
  <si>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</si>
  <si>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</si>
  <si>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</si>
  <si>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</si>
  <si>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</si>
  <si>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</si>
  <si>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</si>
  <si>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</si>
  <si>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</si>
  <si>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</si>
  <si>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</si>
  <si>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</si>
  <si>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</si>
  <si>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</si>
  <si>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</si>
  <si>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</si>
  <si>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</si>
  <si>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</si>
  <si>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</si>
  <si>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</si>
  <si>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</si>
  <si>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</si>
  <si>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</si>
  <si>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</si>
  <si>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</si>
  <si>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</si>
  <si>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</si>
  <si>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</si>
  <si>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</si>
  <si>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</si>
  <si>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</si>
  <si>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</si>
  <si>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</si>
  <si>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</si>
  <si>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</si>
  <si>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</si>
  <si>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</si>
  <si>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</si>
  <si>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</si>
  <si>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</si>
  <si>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</si>
  <si>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</si>
  <si>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</si>
  <si>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</si>
  <si>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</si>
  <si>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</si>
  <si>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</si>
  <si>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</si>
  <si>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</si>
  <si>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</si>
  <si>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</si>
  <si>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</si>
  <si>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</si>
  <si>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</si>
  <si>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</si>
  <si>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</si>
  <si>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</si>
  <si>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</si>
  <si>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</si>
  <si>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</si>
  <si>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</si>
  <si>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</si>
  <si>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</si>
  <si>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福島県南会津町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</si>
  <si>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</si>
  <si>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</si>
  <si>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</si>
  <si>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</si>
  <si>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</si>
  <si>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</si>
  <si>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</si>
  <si>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</si>
  <si>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</si>
  <si>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</si>
  <si>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</si>
  <si>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</si>
  <si>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</si>
  <si>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</si>
  <si>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</si>
  <si>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</si>
  <si>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</si>
  <si>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</si>
  <si>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</si>
  <si>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</si>
  <si>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</si>
  <si>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</si>
  <si>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</si>
  <si>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</si>
  <si>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</si>
  <si>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</si>
  <si>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</si>
  <si>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</si>
  <si>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</si>
  <si>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</si>
  <si>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</si>
  <si>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</si>
  <si>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</si>
  <si>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</si>
  <si>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</si>
  <si>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</si>
  <si>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</si>
  <si>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</si>
  <si>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</si>
  <si>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</si>
  <si>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</si>
  <si>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</si>
  <si>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</si>
  <si>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</si>
  <si>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</si>
  <si>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</si>
  <si>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</si>
  <si>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</si>
  <si>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</si>
  <si>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</si>
  <si>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</si>
  <si>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</si>
  <si>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</si>
  <si>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</si>
  <si>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</si>
  <si>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</si>
  <si>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</si>
  <si>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</si>
  <si>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</si>
  <si>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</si>
  <si>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</si>
  <si>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</si>
  <si>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</si>
  <si>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</si>
  <si>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</si>
  <si>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</si>
  <si>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</si>
  <si>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</si>
  <si>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</si>
  <si>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</si>
  <si>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</si>
  <si>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</si>
  <si>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</si>
  <si>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</si>
  <si>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</si>
  <si>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</si>
  <si>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</si>
  <si>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</si>
  <si>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</si>
  <si>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</si>
  <si>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</si>
  <si>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</si>
  <si>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</si>
  <si>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</si>
  <si>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</si>
  <si>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</si>
  <si>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</si>
  <si>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</si>
  <si>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</si>
  <si>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</si>
  <si>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</si>
  <si>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</si>
  <si>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</si>
  <si>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</si>
  <si>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</si>
  <si>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</si>
  <si>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</si>
  <si>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</si>
  <si>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</si>
  <si>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</si>
  <si>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</si>
  <si>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</si>
  <si>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</si>
  <si>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</si>
  <si>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</si>
  <si>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</si>
  <si>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</si>
  <si>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</si>
  <si>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</si>
  <si>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</si>
  <si>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</si>
  <si>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</si>
  <si>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</si>
  <si>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</si>
  <si>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</si>
  <si>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</si>
  <si>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</si>
  <si>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</si>
  <si>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</si>
  <si>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</si>
  <si>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</si>
  <si>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</si>
  <si>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</si>
  <si>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</si>
  <si>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</si>
  <si>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</si>
  <si>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</si>
  <si>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</si>
  <si>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</si>
  <si>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</si>
  <si>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</si>
  <si>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</si>
  <si>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</si>
  <si>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</si>
  <si>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</si>
  <si>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</si>
  <si>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</si>
  <si>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</si>
  <si>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</si>
  <si>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</si>
  <si>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</si>
  <si>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</si>
  <si>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</si>
  <si>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</si>
  <si>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</si>
  <si>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</si>
  <si>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</si>
  <si>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</si>
  <si>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福島県南会津町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</si>
  <si>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</si>
  <si>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</si>
  <si>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</si>
  <si>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</si>
  <si>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</si>
  <si>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</si>
  <si>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</si>
  <si>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</si>
  <si>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</si>
  <si>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</si>
  <si>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</si>
  <si>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</si>
  <si>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</si>
  <si>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</si>
  <si>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</si>
  <si>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</si>
  <si>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</si>
  <si>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</si>
  <si>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</si>
  <si>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</si>
  <si>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</si>
  <si>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</si>
  <si>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</si>
  <si>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</si>
  <si>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</si>
  <si>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</si>
  <si>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</si>
  <si>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</si>
  <si>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</si>
  <si>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</si>
  <si>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</si>
  <si>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</si>
  <si>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</si>
  <si>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</si>
  <si>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</si>
  <si>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</si>
  <si>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</si>
  <si>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t>
    <phoneticPr fontId="5"/>
  </si>
  <si>
    <t>法適用企業</t>
    <phoneticPr fontId="5"/>
  </si>
  <si>
    <t>簡易水道事業</t>
    <phoneticPr fontId="5"/>
  </si>
  <si>
    <t>法非適用企業</t>
    <phoneticPr fontId="5"/>
  </si>
  <si>
    <t>農林業集落排水事業</t>
    <phoneticPr fontId="5"/>
  </si>
  <si>
    <t>公共下水道事業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</si>
  <si>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</si>
  <si>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</si>
  <si>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</si>
  <si>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</si>
  <si>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</si>
  <si>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</si>
  <si>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</si>
  <si>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</si>
  <si>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</si>
  <si>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</si>
  <si>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</si>
  <si>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</si>
  <si>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</si>
  <si>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</si>
  <si>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</si>
  <si>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</si>
  <si>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</si>
  <si>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</si>
  <si>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</si>
  <si>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</si>
  <si>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</si>
  <si>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</si>
  <si>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</si>
  <si>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</si>
  <si>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</si>
  <si>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</si>
  <si>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</si>
  <si>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</si>
  <si>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</si>
  <si>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</si>
  <si>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</si>
  <si>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</si>
  <si>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</si>
  <si>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</si>
  <si>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</si>
  <si>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</si>
  <si>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</si>
  <si>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</si>
  <si>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</si>
  <si>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</si>
  <si>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</si>
  <si>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</si>
  <si>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</si>
  <si>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</si>
  <si>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</si>
  <si>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</si>
  <si>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</si>
  <si>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</si>
  <si>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</si>
  <si>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</si>
  <si>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</si>
  <si>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</si>
  <si>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</si>
  <si>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</si>
  <si>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</si>
  <si>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</si>
  <si>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</si>
  <si>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</si>
  <si>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</si>
  <si>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</si>
  <si>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簡易水道事業</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</si>
  <si>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</si>
  <si>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</si>
  <si>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</si>
  <si>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</si>
  <si>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</si>
  <si>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</si>
  <si>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</si>
  <si>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</si>
  <si>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</si>
  <si>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</si>
  <si>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</si>
  <si>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</si>
  <si>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</si>
  <si>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</si>
  <si>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</si>
  <si>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</si>
  <si>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</si>
  <si>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</si>
  <si>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</si>
  <si>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</si>
  <si>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</si>
  <si>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</si>
  <si>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</si>
  <si>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</si>
  <si>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</si>
  <si>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</si>
  <si>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</si>
  <si>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</si>
  <si>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</si>
  <si>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</si>
  <si>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</si>
  <si>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</si>
  <si>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</si>
  <si>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</si>
  <si>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</si>
  <si>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</si>
  <si>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</si>
  <si>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</si>
  <si>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</si>
  <si>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</si>
  <si>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</si>
  <si>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</si>
  <si>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</si>
  <si>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</si>
  <si>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</si>
  <si>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</si>
  <si>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</si>
  <si>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</si>
  <si>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</si>
  <si>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</si>
  <si>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</si>
  <si>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</si>
  <si>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</si>
  <si>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</si>
  <si>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</si>
  <si>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</si>
  <si>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</si>
  <si>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</si>
  <si>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</si>
  <si>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</si>
  <si>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</si>
  <si>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</si>
  <si>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</si>
  <si>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</si>
  <si>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</si>
  <si>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</si>
  <si>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</si>
  <si>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</si>
  <si>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</si>
  <si>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</si>
  <si>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</si>
  <si>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</si>
  <si>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</si>
  <si>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</si>
  <si>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</si>
  <si>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</si>
  <si>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</si>
  <si>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</si>
  <si>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</si>
  <si>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</si>
  <si>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</si>
  <si>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0.75</t>
  </si>
  <si>
    <t>一般会計</t>
  </si>
  <si>
    <t>水道事業</t>
  </si>
  <si>
    <t>国民健康保険特別会計</t>
  </si>
  <si>
    <t>介護保険特別会計</t>
  </si>
  <si>
    <t>公共下水道事業</t>
  </si>
  <si>
    <t>簡易水道事業</t>
  </si>
  <si>
    <t>後期高齢者医療特別会計</t>
  </si>
  <si>
    <t>農林業集落排水事業</t>
  </si>
  <si>
    <t>その他会計（赤字）</t>
  </si>
  <si>
    <t>その他会計（黒字）</t>
  </si>
  <si>
    <t>南会津地方環境衛生組合</t>
    <rPh sb="0" eb="3">
      <t>ミナミアイヅ</t>
    </rPh>
    <rPh sb="3" eb="5">
      <t>チホウ</t>
    </rPh>
    <rPh sb="5" eb="7">
      <t>カンキョウ</t>
    </rPh>
    <rPh sb="7" eb="9">
      <t>エイセイ</t>
    </rPh>
    <rPh sb="9" eb="11">
      <t>クミアイ</t>
    </rPh>
    <phoneticPr fontId="5"/>
  </si>
  <si>
    <t>南会津地方広域市町村圏組合　一般会計</t>
    <rPh sb="0" eb="3">
      <t>ミナミアイヅ</t>
    </rPh>
    <rPh sb="3" eb="5">
      <t>チホウ</t>
    </rPh>
    <rPh sb="5" eb="7">
      <t>コウイキ</t>
    </rPh>
    <rPh sb="7" eb="10">
      <t>シチョウソン</t>
    </rPh>
    <rPh sb="10" eb="11">
      <t>ケン</t>
    </rPh>
    <rPh sb="11" eb="13">
      <t>クミアイ</t>
    </rPh>
    <rPh sb="14" eb="16">
      <t>イッパン</t>
    </rPh>
    <rPh sb="16" eb="18">
      <t>カイケイ</t>
    </rPh>
    <phoneticPr fontId="5"/>
  </si>
  <si>
    <t>南会津地方広域市町村圏組合　ふるさと市町村圏事業特別会計</t>
    <rPh sb="0" eb="3">
      <t>ミナミアイヅ</t>
    </rPh>
    <rPh sb="3" eb="5">
      <t>チホウ</t>
    </rPh>
    <rPh sb="5" eb="7">
      <t>コウイキ</t>
    </rPh>
    <rPh sb="7" eb="10">
      <t>シチョウソン</t>
    </rPh>
    <rPh sb="10" eb="11">
      <t>ケン</t>
    </rPh>
    <rPh sb="11" eb="13">
      <t>クミアイ</t>
    </rPh>
    <rPh sb="18" eb="21">
      <t>シチョウソン</t>
    </rPh>
    <rPh sb="21" eb="22">
      <t>ケン</t>
    </rPh>
    <rPh sb="22" eb="24">
      <t>ジギョウ</t>
    </rPh>
    <rPh sb="24" eb="26">
      <t>トクベツ</t>
    </rPh>
    <rPh sb="26" eb="28">
      <t>カイケイ</t>
    </rPh>
    <phoneticPr fontId="5"/>
  </si>
  <si>
    <t>南会津地方広域市町村圏組合　地域医療支援センター特別会計</t>
    <rPh sb="0" eb="3">
      <t>ミナミアイヅ</t>
    </rPh>
    <rPh sb="3" eb="5">
      <t>チホウ</t>
    </rPh>
    <rPh sb="5" eb="7">
      <t>コウイキ</t>
    </rPh>
    <rPh sb="7" eb="10">
      <t>シチョウソン</t>
    </rPh>
    <rPh sb="10" eb="11">
      <t>ケン</t>
    </rPh>
    <rPh sb="11" eb="13">
      <t>クミアイ</t>
    </rPh>
    <rPh sb="14" eb="16">
      <t>チイキ</t>
    </rPh>
    <rPh sb="16" eb="18">
      <t>イリョウ</t>
    </rPh>
    <rPh sb="18" eb="20">
      <t>シエン</t>
    </rPh>
    <rPh sb="24" eb="26">
      <t>トクベツ</t>
    </rPh>
    <rPh sb="26" eb="28">
      <t>カイケイ</t>
    </rPh>
    <phoneticPr fontId="5"/>
  </si>
  <si>
    <t>南会津地方広域市町村圏組合　あいづふるさと基金事業特別会計</t>
    <rPh sb="0" eb="3">
      <t>ミナミアイヅ</t>
    </rPh>
    <rPh sb="3" eb="5">
      <t>チホウ</t>
    </rPh>
    <rPh sb="5" eb="7">
      <t>コウイキ</t>
    </rPh>
    <rPh sb="7" eb="10">
      <t>シチョウソン</t>
    </rPh>
    <rPh sb="10" eb="11">
      <t>ケン</t>
    </rPh>
    <rPh sb="11" eb="13">
      <t>クミアイ</t>
    </rPh>
    <rPh sb="21" eb="23">
      <t>キキン</t>
    </rPh>
    <rPh sb="23" eb="25">
      <t>ジギョウ</t>
    </rPh>
    <rPh sb="25" eb="27">
      <t>トクベツ</t>
    </rPh>
    <rPh sb="27" eb="29">
      <t>カイケイ</t>
    </rPh>
    <phoneticPr fontId="5"/>
  </si>
  <si>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</si>
  <si>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5"/>
  </si>
  <si>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</si>
  <si>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</si>
  <si>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</si>
  <si>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5"/>
  </si>
  <si>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</si>
  <si>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南会津地方土地開発公社</t>
    <rPh sb="0" eb="3">
      <t>ミナミアイヅ</t>
    </rPh>
    <rPh sb="3" eb="5">
      <t>チホウ</t>
    </rPh>
    <rPh sb="5" eb="7">
      <t>トチ</t>
    </rPh>
    <rPh sb="7" eb="9">
      <t>カイハツ</t>
    </rPh>
    <rPh sb="9" eb="11">
      <t>コウシャ</t>
    </rPh>
    <phoneticPr fontId="5"/>
  </si>
  <si>
    <t>（公財）南会津町振興公社</t>
    <rPh sb="1" eb="2">
      <t>コウ</t>
    </rPh>
    <rPh sb="2" eb="3">
      <t>ザイ</t>
    </rPh>
    <rPh sb="4" eb="7">
      <t>ミナミアイヅ</t>
    </rPh>
    <rPh sb="7" eb="8">
      <t>マチ</t>
    </rPh>
    <rPh sb="8" eb="10">
      <t>シンコウ</t>
    </rPh>
    <rPh sb="10" eb="12">
      <t>コウシャ</t>
    </rPh>
    <phoneticPr fontId="5"/>
  </si>
  <si>
    <t>みなみやま観光(株)</t>
    <rPh sb="5" eb="7">
      <t>カンコウ</t>
    </rPh>
    <rPh sb="7" eb="10">
      <t>カブ</t>
    </rPh>
    <phoneticPr fontId="5"/>
  </si>
  <si>
    <t>会津高原たていわ農産（有）</t>
    <rPh sb="0" eb="2">
      <t>アイヅ</t>
    </rPh>
    <rPh sb="2" eb="4">
      <t>コウゲン</t>
    </rPh>
    <rPh sb="8" eb="10">
      <t>ノウサン</t>
    </rPh>
    <rPh sb="10" eb="13">
      <t>ユウ</t>
    </rPh>
    <phoneticPr fontId="5"/>
  </si>
  <si>
    <t>会津高原フレンド・カントリークラブ(株)</t>
    <rPh sb="0" eb="2">
      <t>アイヅ</t>
    </rPh>
    <rPh sb="2" eb="4">
      <t>コウゲン</t>
    </rPh>
    <rPh sb="17" eb="20">
      <t>カブ</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</si>
</sst>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71812</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106557</c:v>
                </c:pt>
                <c:pt idx="1">
                  <c:v>135050</c:v>
                </c:pt>
                <c:pt idx="2">
                  <c:v>111733</c:v>
                </c:pt>
                <c:pt idx="3">
                  <c:v>134299</c:v>
                </c:pt>
                <c:pt idx="4">
                  <c:v>147196</c:v>
                </c:pt>
              </c:numCache>
            </c:numRef>
          </c:val>
          <c:smooth val="0"/>
        </c:ser>
        <c:dLbls>
          <c:showLegendKey val="0"/>
          <c:showVal val="0"/>
          <c:showCatName val="0"/>
          <c:showSerName val="0"/>
          <c:showPercent val="0"/>
          <c:showBubbleSize val="0"/>
        </c:dLbls>
        <c:marker val="1"/>
        <c:smooth val="0"/>
        <c:axId val="110556288"/>
        <c:axId val="110558208"/>
      </c:lineChart>
      <c:catAx>
        <c:axId val="11055628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558208"/>
        <c:crosses val="autoZero"/>
        <c:auto val="1"/>
        <c:lblAlgn val="ctr"/>
        <c:lblOffset val="100"/>
        <c:tickLblSkip val="1"/>
        <c:tickMarkSkip val="1"/>
        <c:noMultiLvlLbl val="0"/>
      </c:catAx>
      <c:valAx>
        <c:axId val="11055820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5562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3.17</c:v>
                </c:pt>
                <c:pt idx="1">
                  <c:v>4.74</c:v>
                </c:pt>
                <c:pt idx="2">
                  <c:v>4.59</c:v>
                </c:pt>
                <c:pt idx="3">
                  <c:v>3.79</c:v>
                </c:pt>
                <c:pt idx="4">
                  <c:v>4.18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13.12</c:v>
                </c:pt>
                <c:pt idx="1">
                  <c:v>18.02</c:v>
                </c:pt>
                <c:pt idx="2">
                  <c:v>22.49</c:v>
                </c:pt>
                <c:pt idx="3">
                  <c:v>24.38</c:v>
                </c:pt>
                <c:pt idx="4">
                  <c:v>23.75</c:v>
                </c:pt>
              </c:numCache>
            </c:numRef>
          </c:val>
        </c:ser>
        <c:dLbls>
          <c:showLegendKey val="0"/>
          <c:showVal val="0"/>
          <c:showCatName val="0"/>
          <c:showSerName val="0"/>
          <c:showPercent val="0"/>
          <c:showBubbleSize val="0"/>
        </c:dLbls>
        <c:gapWidth val="250"/>
        <c:overlap val="100"/>
        <c:axId val="104075264"/>
        <c:axId val="1040771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6.22</c:v>
                </c:pt>
                <c:pt idx="1">
                  <c:v>5.89</c:v>
                </c:pt>
                <c:pt idx="2">
                  <c:v>4.9000000000000004</c:v>
                </c:pt>
                <c:pt idx="3">
                  <c:v>0.85</c:v>
                </c:pt>
                <c:pt idx="4">
                  <c:v>-0.75</c:v>
                </c:pt>
              </c:numCache>
            </c:numRef>
          </c:val>
          <c:smooth val="0"/>
        </c:ser>
        <c:dLbls>
          <c:showLegendKey val="0"/>
          <c:showVal val="0"/>
          <c:showCatName val="0"/>
          <c:showSerName val="0"/>
          <c:showPercent val="0"/>
          <c:showBubbleSize val="0"/>
        </c:dLbls>
        <c:marker val="1"/>
        <c:smooth val="0"/>
        <c:axId val="104075264"/>
        <c:axId val="104077184"/>
      </c:lineChart>
      <c:catAx>
        <c:axId val="104075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4077184"/>
        <c:crosses val="autoZero"/>
        <c:auto val="1"/>
        <c:lblAlgn val="ctr"/>
        <c:lblOffset val="100"/>
        <c:tickLblSkip val="1"/>
        <c:tickMarkSkip val="1"/>
        <c:noMultiLvlLbl val="0"/>
      </c:catAx>
      <c:valAx>
        <c:axId val="104077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075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農林業集落排水事業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0.04</c:v>
                </c:pt>
                <c:pt idx="2">
                  <c:v>#N/A</c:v>
                </c:pt>
                <c:pt idx="3">
                  <c:v>0.05</c:v>
                </c:pt>
                <c:pt idx="4">
                  <c:v>#N/A</c:v>
                </c:pt>
                <c:pt idx="5">
                  <c:v>0.04</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0.03</c:v>
                </c:pt>
                <c:pt idx="4">
                  <c:v>#N/A</c:v>
                </c:pt>
                <c:pt idx="5">
                  <c:v>0</c:v>
                </c:pt>
                <c:pt idx="6">
                  <c:v>#N/A</c:v>
                </c:pt>
                <c:pt idx="7">
                  <c:v>0</c:v>
                </c:pt>
                <c:pt idx="8">
                  <c:v>#N/A</c:v>
                </c:pt>
                <c:pt idx="9">
                  <c:v>0</c:v>
                </c:pt>
              </c:numCache>
            </c:numRef>
          </c:val>
        </c:ser>
        <c:ser>
          <c:idx val="4"/>
          <c:order val="4"/>
          <c:tx>
            <c:strRef>
              <c:f>データシート!$A$31</c:f>
              <c:strCache>
                <c:ptCount val="1"/>
                <c:pt idx="0">
                  <c:v>簡易水道事業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0.04</c:v>
                </c:pt>
                <c:pt idx="2">
                  <c:v>#N/A</c:v>
                </c:pt>
                <c:pt idx="3">
                  <c:v>0.04</c:v>
                </c:pt>
                <c:pt idx="4">
                  <c:v>#N/A</c:v>
                </c:pt>
                <c:pt idx="5">
                  <c:v>0.16</c:v>
                </c:pt>
                <c:pt idx="6">
                  <c:v>#N/A</c:v>
                </c:pt>
                <c:pt idx="7">
                  <c:v>0.02</c:v>
                </c:pt>
                <c:pt idx="8">
                  <c:v>#N/A</c:v>
                </c:pt>
                <c:pt idx="9">
                  <c:v>0.04</c:v>
                </c:pt>
              </c:numCache>
            </c:numRef>
          </c:val>
        </c:ser>
        <c:ser>
          <c:idx val="5"/>
          <c:order val="5"/>
          <c:tx>
            <c:strRef>
              <c:f>データシート!$A$32</c:f>
              <c:strCache>
                <c:ptCount val="1"/>
                <c:pt idx="0">
                  <c:v>公共下水道事業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0.04</c:v>
                </c:pt>
                <c:pt idx="2">
                  <c:v>#N/A</c:v>
                </c:pt>
                <c:pt idx="3">
                  <c:v>0.01</c:v>
                </c:pt>
                <c:pt idx="4">
                  <c:v>#N/A</c:v>
                </c:pt>
                <c:pt idx="5">
                  <c:v>7.0000000000000007E-2</c:v>
                </c:pt>
                <c:pt idx="6">
                  <c:v>#N/A</c:v>
                </c:pt>
                <c:pt idx="7">
                  <c:v>0.04</c:v>
                </c:pt>
                <c:pt idx="8">
                  <c:v>#N/A</c:v>
                </c:pt>
                <c:pt idx="9">
                  <c:v>0.16</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0.49</c:v>
                </c:pt>
                <c:pt idx="2">
                  <c:v>#N/A</c:v>
                </c:pt>
                <c:pt idx="3">
                  <c:v>0.05</c:v>
                </c:pt>
                <c:pt idx="4">
                  <c:v>#N/A</c:v>
                </c:pt>
                <c:pt idx="5">
                  <c:v>7.0000000000000007E-2</c:v>
                </c:pt>
                <c:pt idx="6">
                  <c:v>#N/A</c:v>
                </c:pt>
                <c:pt idx="7">
                  <c:v>0.18</c:v>
                </c:pt>
                <c:pt idx="8">
                  <c:v>#N/A</c:v>
                </c:pt>
                <c:pt idx="9">
                  <c:v>0.28000000000000003</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1.69</c:v>
                </c:pt>
                <c:pt idx="2">
                  <c:v>#N/A</c:v>
                </c:pt>
                <c:pt idx="3">
                  <c:v>1.62</c:v>
                </c:pt>
                <c:pt idx="4">
                  <c:v>#N/A</c:v>
                </c:pt>
                <c:pt idx="5">
                  <c:v>0.88</c:v>
                </c:pt>
                <c:pt idx="6">
                  <c:v>#N/A</c:v>
                </c:pt>
                <c:pt idx="7">
                  <c:v>0.89</c:v>
                </c:pt>
                <c:pt idx="8">
                  <c:v>#N/A</c:v>
                </c:pt>
                <c:pt idx="9">
                  <c:v>0.43</c:v>
                </c:pt>
              </c:numCache>
            </c:numRef>
          </c:val>
        </c:ser>
        <c:ser>
          <c:idx val="8"/>
          <c:order val="8"/>
          <c:tx>
            <c:strRef>
              <c:f>データシート!$A$35</c:f>
              <c:strCache>
                <c:ptCount val="1"/>
                <c:pt idx="0">
                  <c:v>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2.73</c:v>
                </c:pt>
                <c:pt idx="2">
                  <c:v>#N/A</c:v>
                </c:pt>
                <c:pt idx="3">
                  <c:v>2.79</c:v>
                </c:pt>
                <c:pt idx="4">
                  <c:v>#N/A</c:v>
                </c:pt>
                <c:pt idx="5">
                  <c:v>2.61</c:v>
                </c:pt>
                <c:pt idx="6">
                  <c:v>#N/A</c:v>
                </c:pt>
                <c:pt idx="7">
                  <c:v>2.58</c:v>
                </c:pt>
                <c:pt idx="8">
                  <c:v>#N/A</c:v>
                </c:pt>
                <c:pt idx="9">
                  <c:v>2.52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3.16</c:v>
                </c:pt>
                <c:pt idx="2">
                  <c:v>#N/A</c:v>
                </c:pt>
                <c:pt idx="3">
                  <c:v>4.5</c:v>
                </c:pt>
                <c:pt idx="4">
                  <c:v>#N/A</c:v>
                </c:pt>
                <c:pt idx="5">
                  <c:v>4.59</c:v>
                </c:pt>
                <c:pt idx="6">
                  <c:v>#N/A</c:v>
                </c:pt>
                <c:pt idx="7">
                  <c:v>3.79</c:v>
                </c:pt>
                <c:pt idx="8">
                  <c:v>#N/A</c:v>
                </c:pt>
                <c:pt idx="9">
                  <c:v>4.17</c:v>
                </c:pt>
              </c:numCache>
            </c:numRef>
          </c:val>
        </c:ser>
        <c:dLbls>
          <c:showLegendKey val="0"/>
          <c:showVal val="0"/>
          <c:showCatName val="0"/>
          <c:showSerName val="0"/>
          <c:showPercent val="0"/>
          <c:showBubbleSize val="0"/>
        </c:dLbls>
        <c:gapWidth val="150"/>
        <c:overlap val="100"/>
        <c:axId val="117537408"/>
        <c:axId val="117539200"/>
      </c:barChart>
      <c:catAx>
        <c:axId val="117537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539200"/>
        <c:crosses val="autoZero"/>
        <c:auto val="1"/>
        <c:lblAlgn val="ctr"/>
        <c:lblOffset val="100"/>
        <c:tickLblSkip val="1"/>
        <c:tickMarkSkip val="1"/>
        <c:noMultiLvlLbl val="0"/>
      </c:catAx>
      <c:valAx>
        <c:axId val="117539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5374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1585</c:v>
                </c:pt>
                <c:pt idx="5">
                  <c:v>1545</c:v>
                </c:pt>
                <c:pt idx="8">
                  <c:v>1495</c:v>
                </c:pt>
                <c:pt idx="11">
                  <c:v>1476</c:v>
                </c:pt>
                <c:pt idx="14">
                  <c:v>1595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c:v>
                </c:pt>
                <c:pt idx="3">
                  <c:v>8</c:v>
                </c:pt>
                <c:pt idx="6">
                  <c:v>2</c:v>
                </c:pt>
                <c:pt idx="9">
                  <c:v>2</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9</c:v>
                </c:pt>
                <c:pt idx="3">
                  <c:v>-9</c:v>
                </c:pt>
                <c:pt idx="6">
                  <c:v>-10</c:v>
                </c:pt>
                <c:pt idx="9">
                  <c:v>-10</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406</c:v>
                </c:pt>
                <c:pt idx="3">
                  <c:v>392</c:v>
                </c:pt>
                <c:pt idx="6">
                  <c:v>383</c:v>
                </c:pt>
                <c:pt idx="9">
                  <c:v>401</c:v>
                </c:pt>
                <c:pt idx="12">
                  <c:v>392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1923</c:v>
                </c:pt>
                <c:pt idx="3">
                  <c:v>1843</c:v>
                </c:pt>
                <c:pt idx="6">
                  <c:v>1751</c:v>
                </c:pt>
                <c:pt idx="9">
                  <c:v>1674</c:v>
                </c:pt>
                <c:pt idx="12">
                  <c:v>1597</c:v>
                </c:pt>
              </c:numCache>
            </c:numRef>
          </c:val>
        </c:ser>
        <c:dLbls>
          <c:showLegendKey val="0"/>
          <c:showVal val="0"/>
          <c:showCatName val="0"/>
          <c:showSerName val="0"/>
          <c:showPercent val="0"/>
          <c:showBubbleSize val="0"/>
        </c:dLbls>
        <c:gapWidth val="100"/>
        <c:overlap val="100"/>
        <c:axId val="118744960"/>
        <c:axId val="1201070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761</c:v>
                </c:pt>
                <c:pt idx="2">
                  <c:v>#N/A</c:v>
                </c:pt>
                <c:pt idx="3">
                  <c:v>#N/A</c:v>
                </c:pt>
                <c:pt idx="4">
                  <c:v>689</c:v>
                </c:pt>
                <c:pt idx="5">
                  <c:v>#N/A</c:v>
                </c:pt>
                <c:pt idx="6">
                  <c:v>#N/A</c:v>
                </c:pt>
                <c:pt idx="7">
                  <c:v>631</c:v>
                </c:pt>
                <c:pt idx="8">
                  <c:v>#N/A</c:v>
                </c:pt>
                <c:pt idx="9">
                  <c:v>#N/A</c:v>
                </c:pt>
                <c:pt idx="10">
                  <c:v>591</c:v>
                </c:pt>
                <c:pt idx="11">
                  <c:v>#N/A</c:v>
                </c:pt>
                <c:pt idx="12">
                  <c:v>#N/A</c:v>
                </c:pt>
                <c:pt idx="13">
                  <c:v>386</c:v>
                </c:pt>
                <c:pt idx="14">
                  <c:v>#N/A</c:v>
                </c:pt>
              </c:numCache>
            </c:numRef>
          </c:val>
          <c:smooth val="0"/>
        </c:ser>
        <c:dLbls>
          <c:showLegendKey val="0"/>
          <c:showVal val="0"/>
          <c:showCatName val="0"/>
          <c:showSerName val="0"/>
          <c:showPercent val="0"/>
          <c:showBubbleSize val="0"/>
        </c:dLbls>
        <c:marker val="1"/>
        <c:smooth val="0"/>
        <c:axId val="118744960"/>
        <c:axId val="120107008"/>
      </c:lineChart>
      <c:catAx>
        <c:axId val="118744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107008"/>
        <c:crosses val="autoZero"/>
        <c:auto val="1"/>
        <c:lblAlgn val="ctr"/>
        <c:lblOffset val="100"/>
        <c:tickLblSkip val="1"/>
        <c:tickMarkSkip val="1"/>
        <c:noMultiLvlLbl val="0"/>
      </c:catAx>
      <c:valAx>
        <c:axId val="120107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744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15293</c:v>
                </c:pt>
                <c:pt idx="5">
                  <c:v>15906</c:v>
                </c:pt>
                <c:pt idx="8">
                  <c:v>15591</c:v>
                </c:pt>
                <c:pt idx="11">
                  <c:v>15531</c:v>
                </c:pt>
                <c:pt idx="14">
                  <c:v>15419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129</c:v>
                </c:pt>
                <c:pt idx="5">
                  <c:v>119</c:v>
                </c:pt>
                <c:pt idx="8">
                  <c:v>116</c:v>
                </c:pt>
                <c:pt idx="11">
                  <c:v>90</c:v>
                </c:pt>
                <c:pt idx="14">
                  <c:v>85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2339</c:v>
                </c:pt>
                <c:pt idx="5">
                  <c:v>3273</c:v>
                </c:pt>
                <c:pt idx="8">
                  <c:v>3858</c:v>
                </c:pt>
                <c:pt idx="11">
                  <c:v>4761</c:v>
                </c:pt>
                <c:pt idx="14">
                  <c:v>5197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2672</c:v>
                </c:pt>
                <c:pt idx="3">
                  <c:v>2646</c:v>
                </c:pt>
                <c:pt idx="6">
                  <c:v>2609</c:v>
                </c:pt>
                <c:pt idx="9">
                  <c:v>2537</c:v>
                </c:pt>
                <c:pt idx="12">
                  <c:v>2388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4704</c:v>
                </c:pt>
                <c:pt idx="3">
                  <c:v>4615</c:v>
                </c:pt>
                <c:pt idx="6">
                  <c:v>4508</c:v>
                </c:pt>
                <c:pt idx="9">
                  <c:v>4520</c:v>
                </c:pt>
                <c:pt idx="12">
                  <c:v>4530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26</c:v>
                </c:pt>
                <c:pt idx="3">
                  <c:v>18</c:v>
                </c:pt>
                <c:pt idx="6">
                  <c:v>16</c:v>
                </c:pt>
                <c:pt idx="9">
                  <c:v>14</c:v>
                </c:pt>
                <c:pt idx="12">
                  <c:v>12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15647</c:v>
                </c:pt>
                <c:pt idx="3">
                  <c:v>15555</c:v>
                </c:pt>
                <c:pt idx="6">
                  <c:v>15227</c:v>
                </c:pt>
                <c:pt idx="9">
                  <c:v>14922</c:v>
                </c:pt>
                <c:pt idx="12">
                  <c:v>15001</c:v>
                </c:pt>
              </c:numCache>
            </c:numRef>
          </c:val>
        </c:ser>
        <c:dLbls>
          <c:showLegendKey val="0"/>
          <c:showVal val="0"/>
          <c:showCatName val="0"/>
          <c:showSerName val="0"/>
          <c:showPercent val="0"/>
          <c:showBubbleSize val="0"/>
        </c:dLbls>
        <c:gapWidth val="100"/>
        <c:overlap val="100"/>
        <c:axId val="117653504"/>
        <c:axId val="1176554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5290</c:v>
                </c:pt>
                <c:pt idx="2">
                  <c:v>#N/A</c:v>
                </c:pt>
                <c:pt idx="3">
                  <c:v>#N/A</c:v>
                </c:pt>
                <c:pt idx="4">
                  <c:v>3537</c:v>
                </c:pt>
                <c:pt idx="5">
                  <c:v>#N/A</c:v>
                </c:pt>
                <c:pt idx="6">
                  <c:v>#N/A</c:v>
                </c:pt>
                <c:pt idx="7">
                  <c:v>2795</c:v>
                </c:pt>
                <c:pt idx="8">
                  <c:v>#N/A</c:v>
                </c:pt>
                <c:pt idx="9">
                  <c:v>#N/A</c:v>
                </c:pt>
                <c:pt idx="10">
                  <c:v>1610</c:v>
                </c:pt>
                <c:pt idx="11">
                  <c:v>#N/A</c:v>
                </c:pt>
                <c:pt idx="12">
                  <c:v>#N/A</c:v>
                </c:pt>
                <c:pt idx="13">
                  <c:v>1230</c:v>
                </c:pt>
                <c:pt idx="14">
                  <c:v>#N/A</c:v>
                </c:pt>
              </c:numCache>
            </c:numRef>
          </c:val>
          <c:smooth val="0"/>
        </c:ser>
        <c:dLbls>
          <c:showLegendKey val="0"/>
          <c:showVal val="0"/>
          <c:showCatName val="0"/>
          <c:showSerName val="0"/>
          <c:showPercent val="0"/>
          <c:showBubbleSize val="0"/>
        </c:dLbls>
        <c:marker val="1"/>
        <c:smooth val="0"/>
        <c:axId val="117653504"/>
        <c:axId val="117655424"/>
      </c:lineChart>
      <c:catAx>
        <c:axId val="117653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7655424"/>
        <c:crosses val="autoZero"/>
        <c:auto val="1"/>
        <c:lblAlgn val="ctr"/>
        <c:lblOffset val="100"/>
        <c:tickLblSkip val="1"/>
        <c:tickMarkSkip val="1"/>
        <c:noMultiLvlLbl val="0"/>
      </c:catAx>
      <c:valAx>
        <c:axId val="117655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653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福島県南会津町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17,230
17,156
886.47
14,583,405
14,063,544
374,305
8,956,069
15,001,130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16.6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全国平均を大きく上回る高齢化率に加え人口減少が続いており、</a:t>
          </a:r>
          <a:r>
            <a:rPr kumimoji="1" lang="ja-JP" altLang="en-US" sz="1300">
              <a:solidFill>
                <a:schemeClr val="dk1"/>
              </a:solidFill>
              <a:effectLst/>
              <a:latin typeface="+mn-lt"/>
              <a:ea typeface="+mn-ea"/>
              <a:cs typeface="+mn-cs"/>
            </a:rPr>
            <a:t>税収が若干伸びているものの、歳入に占める町税の割合は</a:t>
          </a:r>
          <a:r>
            <a:rPr kumimoji="1" lang="en-US" altLang="ja-JP" sz="1300">
              <a:solidFill>
                <a:schemeClr val="dk1"/>
              </a:solidFill>
              <a:effectLst/>
              <a:latin typeface="+mn-lt"/>
              <a:ea typeface="+mn-ea"/>
              <a:cs typeface="+mn-cs"/>
            </a:rPr>
            <a:t>10.9</a:t>
          </a:r>
          <a:r>
            <a:rPr kumimoji="1" lang="ja-JP" altLang="en-US" sz="1300">
              <a:solidFill>
                <a:schemeClr val="dk1"/>
              </a:solidFill>
              <a:effectLst/>
              <a:latin typeface="+mn-lt"/>
              <a:ea typeface="+mn-ea"/>
              <a:cs typeface="+mn-cs"/>
            </a:rPr>
            <a:t>％と極めて低い状況となっているため</a:t>
          </a:r>
          <a:r>
            <a:rPr kumimoji="1" lang="ja-JP" altLang="ja-JP" sz="1300">
              <a:solidFill>
                <a:schemeClr val="dk1"/>
              </a:solidFill>
              <a:effectLst/>
              <a:latin typeface="+mn-lt"/>
              <a:ea typeface="+mn-ea"/>
              <a:cs typeface="+mn-cs"/>
            </a:rPr>
            <a:t>類似団体</a:t>
          </a:r>
          <a:r>
            <a:rPr kumimoji="1" lang="ja-JP" altLang="en-US" sz="1300">
              <a:solidFill>
                <a:schemeClr val="dk1"/>
              </a:solidFill>
              <a:effectLst/>
              <a:latin typeface="+mn-lt"/>
              <a:ea typeface="+mn-ea"/>
              <a:cs typeface="+mn-cs"/>
            </a:rPr>
            <a:t>の平均値</a:t>
          </a:r>
          <a:r>
            <a:rPr kumimoji="1" lang="ja-JP" altLang="ja-JP" sz="1300">
              <a:solidFill>
                <a:schemeClr val="dk1"/>
              </a:solidFill>
              <a:effectLst/>
              <a:latin typeface="+mn-lt"/>
              <a:ea typeface="+mn-ea"/>
              <a:cs typeface="+mn-cs"/>
            </a:rPr>
            <a:t>を大きく下回っている。</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今後も</a:t>
          </a:r>
          <a:r>
            <a:rPr kumimoji="1" lang="ja-JP" altLang="ja-JP" sz="1300">
              <a:solidFill>
                <a:schemeClr val="dk1"/>
              </a:solidFill>
              <a:effectLst/>
              <a:latin typeface="+mn-lt"/>
              <a:ea typeface="+mn-ea"/>
              <a:cs typeface="+mn-cs"/>
            </a:rPr>
            <a:t>引き続き</a:t>
          </a:r>
          <a:r>
            <a:rPr kumimoji="1" lang="ja-JP" altLang="en-US" sz="1300">
              <a:solidFill>
                <a:schemeClr val="dk1"/>
              </a:solidFill>
              <a:effectLst/>
              <a:latin typeface="+mn-lt"/>
              <a:ea typeface="+mn-ea"/>
              <a:cs typeface="+mn-cs"/>
            </a:rPr>
            <a:t>定住促進等の人口増加につながる取り組みと、農林業を始めとした</a:t>
          </a:r>
          <a:r>
            <a:rPr kumimoji="1" lang="ja-JP" altLang="ja-JP" sz="1300">
              <a:solidFill>
                <a:schemeClr val="dk1"/>
              </a:solidFill>
              <a:effectLst/>
              <a:latin typeface="+mn-lt"/>
              <a:ea typeface="+mn-ea"/>
              <a:cs typeface="+mn-cs"/>
            </a:rPr>
            <a:t>地場産業の強化や起業支援による雇用の</a:t>
          </a:r>
          <a:r>
            <a:rPr kumimoji="1" lang="ja-JP" altLang="en-US" sz="1300">
              <a:solidFill>
                <a:schemeClr val="dk1"/>
              </a:solidFill>
              <a:effectLst/>
              <a:latin typeface="+mn-lt"/>
              <a:ea typeface="+mn-ea"/>
              <a:cs typeface="+mn-cs"/>
            </a:rPr>
            <a:t>創出等の</a:t>
          </a:r>
          <a:r>
            <a:rPr kumimoji="1" lang="ja-JP" altLang="ja-JP" sz="1300">
              <a:solidFill>
                <a:schemeClr val="dk1"/>
              </a:solidFill>
              <a:effectLst/>
              <a:latin typeface="+mn-lt"/>
              <a:ea typeface="+mn-ea"/>
              <a:cs typeface="+mn-cs"/>
            </a:rPr>
            <a:t>住民所得の向上につながる施策</a:t>
          </a:r>
          <a:r>
            <a:rPr kumimoji="1" lang="ja-JP" altLang="en-US" sz="1300">
              <a:solidFill>
                <a:schemeClr val="dk1"/>
              </a:solidFill>
              <a:effectLst/>
              <a:latin typeface="+mn-lt"/>
              <a:ea typeface="+mn-ea"/>
              <a:cs typeface="+mn-cs"/>
            </a:rPr>
            <a:t>に取り組むことで税収の増加を図り、</a:t>
          </a:r>
          <a:r>
            <a:rPr kumimoji="1" lang="ja-JP" altLang="ja-JP" sz="1300">
              <a:solidFill>
                <a:schemeClr val="dk1"/>
              </a:solidFill>
              <a:effectLst/>
              <a:latin typeface="+mn-lt"/>
              <a:ea typeface="+mn-ea"/>
              <a:cs typeface="+mn-cs"/>
            </a:rPr>
            <a:t>財政基盤の強化を図っていく。</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38705</xdr:rowOff>
    </xdr:from>
    <xdr:to>
      <xdr:col>7</xdr:col>
      <xdr:colOff>152400</xdr:colOff>
      <xdr:row>44</xdr:row>
      <xdr:rowOff>38705</xdr:rowOff>
    </xdr:to>
    <xdr:cxnSp macro="">
      <xdr:nvCxnSpPr>
        <xdr:cNvPr id="68" name="直線コネクタ 67"/>
        <xdr:cNvCxnSpPr/>
      </xdr:nvCxnSpPr>
      <xdr:spPr>
        <a:xfrm>
          <a:off x="4114800" y="758250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69"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38705</xdr:rowOff>
    </xdr:from>
    <xdr:to>
      <xdr:col>6</xdr:col>
      <xdr:colOff>0</xdr:colOff>
      <xdr:row>44</xdr:row>
      <xdr:rowOff>50195</xdr:rowOff>
    </xdr:to>
    <xdr:cxnSp macro="">
      <xdr:nvCxnSpPr>
        <xdr:cNvPr id="71" name="直線コネクタ 70"/>
        <xdr:cNvCxnSpPr/>
      </xdr:nvCxnSpPr>
      <xdr:spPr>
        <a:xfrm flipV="1">
          <a:off x="3225800" y="758250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3" name="テキスト ボックス 72"/>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38705</xdr:rowOff>
    </xdr:from>
    <xdr:to>
      <xdr:col>4</xdr:col>
      <xdr:colOff>482600</xdr:colOff>
      <xdr:row>44</xdr:row>
      <xdr:rowOff>50195</xdr:rowOff>
    </xdr:to>
    <xdr:cxnSp macro="">
      <xdr:nvCxnSpPr>
        <xdr:cNvPr id="74" name="直線コネクタ 73"/>
        <xdr:cNvCxnSpPr/>
      </xdr:nvCxnSpPr>
      <xdr:spPr>
        <a:xfrm>
          <a:off x="2336800" y="758250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6" name="テキスト ボックス 75"/>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27215</xdr:rowOff>
    </xdr:from>
    <xdr:to>
      <xdr:col>3</xdr:col>
      <xdr:colOff>279400</xdr:colOff>
      <xdr:row>44</xdr:row>
      <xdr:rowOff>38705</xdr:rowOff>
    </xdr:to>
    <xdr:cxnSp macro="">
      <xdr:nvCxnSpPr>
        <xdr:cNvPr id="77" name="直線コネクタ 76"/>
        <xdr:cNvCxnSpPr/>
      </xdr:nvCxnSpPr>
      <xdr:spPr>
        <a:xfrm>
          <a:off x="1447800" y="757101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79" name="テキスト ボックス 78"/>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80" name="フローチャート : 判断 79"/>
        <xdr:cNvSpPr/>
      </xdr:nvSpPr>
      <xdr:spPr>
        <a:xfrm>
          <a:off x="1397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166810</xdr:rowOff>
    </xdr:from>
    <xdr:ext cx="762000" cy="259045"/>
    <xdr:sp macro="" textlink="">
      <xdr:nvSpPr>
        <xdr:cNvPr id="81" name="テキスト ボックス 80"/>
        <xdr:cNvSpPr txBox="1"/>
      </xdr:nvSpPr>
      <xdr:spPr>
        <a:xfrm>
          <a:off x="1066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159355</xdr:rowOff>
    </xdr:from>
    <xdr:to>
      <xdr:col>7</xdr:col>
      <xdr:colOff>203200</xdr:colOff>
      <xdr:row>44</xdr:row>
      <xdr:rowOff>89505</xdr:rowOff>
    </xdr:to>
    <xdr:sp macro="" textlink="">
      <xdr:nvSpPr>
        <xdr:cNvPr id="87" name="円/楕円 86"/>
        <xdr:cNvSpPr/>
      </xdr:nvSpPr>
      <xdr:spPr>
        <a:xfrm>
          <a:off x="49022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55232</xdr:rowOff>
    </xdr:from>
    <xdr:ext cx="762000" cy="259045"/>
    <xdr:sp macro="" textlink="">
      <xdr:nvSpPr>
        <xdr:cNvPr id="88" name="財政力該当値テキスト"/>
        <xdr:cNvSpPr txBox="1"/>
      </xdr:nvSpPr>
      <xdr:spPr>
        <a:xfrm>
          <a:off x="5041900" y="7427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159355</xdr:rowOff>
    </xdr:from>
    <xdr:to>
      <xdr:col>6</xdr:col>
      <xdr:colOff>50800</xdr:colOff>
      <xdr:row>44</xdr:row>
      <xdr:rowOff>89505</xdr:rowOff>
    </xdr:to>
    <xdr:sp macro="" textlink="">
      <xdr:nvSpPr>
        <xdr:cNvPr id="89" name="円/楕円 88"/>
        <xdr:cNvSpPr/>
      </xdr:nvSpPr>
      <xdr:spPr>
        <a:xfrm>
          <a:off x="4064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74282</xdr:rowOff>
    </xdr:from>
    <xdr:ext cx="736600" cy="259045"/>
    <xdr:sp macro="" textlink="">
      <xdr:nvSpPr>
        <xdr:cNvPr id="90" name="テキスト ボックス 89"/>
        <xdr:cNvSpPr txBox="1"/>
      </xdr:nvSpPr>
      <xdr:spPr>
        <a:xfrm>
          <a:off x="3733800" y="7618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170845</xdr:rowOff>
    </xdr:from>
    <xdr:to>
      <xdr:col>4</xdr:col>
      <xdr:colOff>533400</xdr:colOff>
      <xdr:row>44</xdr:row>
      <xdr:rowOff>100995</xdr:rowOff>
    </xdr:to>
    <xdr:sp macro="" textlink="">
      <xdr:nvSpPr>
        <xdr:cNvPr id="91" name="円/楕円 90"/>
        <xdr:cNvSpPr/>
      </xdr:nvSpPr>
      <xdr:spPr>
        <a:xfrm>
          <a:off x="3175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85772</xdr:rowOff>
    </xdr:from>
    <xdr:ext cx="762000" cy="259045"/>
    <xdr:sp macro="" textlink="">
      <xdr:nvSpPr>
        <xdr:cNvPr id="92" name="テキスト ボックス 91"/>
        <xdr:cNvSpPr txBox="1"/>
      </xdr:nvSpPr>
      <xdr:spPr>
        <a:xfrm>
          <a:off x="2844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159355</xdr:rowOff>
    </xdr:from>
    <xdr:to>
      <xdr:col>3</xdr:col>
      <xdr:colOff>330200</xdr:colOff>
      <xdr:row>44</xdr:row>
      <xdr:rowOff>89505</xdr:rowOff>
    </xdr:to>
    <xdr:sp macro="" textlink="">
      <xdr:nvSpPr>
        <xdr:cNvPr id="93" name="円/楕円 92"/>
        <xdr:cNvSpPr/>
      </xdr:nvSpPr>
      <xdr:spPr>
        <a:xfrm>
          <a:off x="2286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74282</xdr:rowOff>
    </xdr:from>
    <xdr:ext cx="762000" cy="259045"/>
    <xdr:sp macro="" textlink="">
      <xdr:nvSpPr>
        <xdr:cNvPr id="94" name="テキスト ボックス 93"/>
        <xdr:cNvSpPr txBox="1"/>
      </xdr:nvSpPr>
      <xdr:spPr>
        <a:xfrm>
          <a:off x="1955800" y="76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147865</xdr:rowOff>
    </xdr:from>
    <xdr:to>
      <xdr:col>2</xdr:col>
      <xdr:colOff>127000</xdr:colOff>
      <xdr:row>44</xdr:row>
      <xdr:rowOff>78015</xdr:rowOff>
    </xdr:to>
    <xdr:sp macro="" textlink="">
      <xdr:nvSpPr>
        <xdr:cNvPr id="95" name="円/楕円 94"/>
        <xdr:cNvSpPr/>
      </xdr:nvSpPr>
      <xdr:spPr>
        <a:xfrm>
          <a:off x="1397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62792</xdr:rowOff>
    </xdr:from>
    <xdr:ext cx="762000" cy="259045"/>
    <xdr:sp macro="" textlink="">
      <xdr:nvSpPr>
        <xdr:cNvPr id="96" name="テキスト ボックス 95"/>
        <xdr:cNvSpPr txBox="1"/>
      </xdr:nvSpPr>
      <xdr:spPr>
        <a:xfrm>
          <a:off x="1066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普通交付税が減少したことにより経常一般財源等が△</a:t>
          </a:r>
          <a:r>
            <a:rPr kumimoji="1" lang="en-US" altLang="ja-JP" sz="1300">
              <a:latin typeface="ＭＳ Ｐゴシック"/>
            </a:rPr>
            <a:t>1.2</a:t>
          </a:r>
          <a:r>
            <a:rPr kumimoji="1" lang="ja-JP" altLang="en-US" sz="1300">
              <a:latin typeface="ＭＳ Ｐゴシック"/>
            </a:rPr>
            <a:t>％となったものの、人件費や公債費の減等により経常経費充当一般財源等が△</a:t>
          </a:r>
          <a:r>
            <a:rPr kumimoji="1" lang="en-US" altLang="ja-JP" sz="1300">
              <a:latin typeface="ＭＳ Ｐゴシック"/>
            </a:rPr>
            <a:t>1.8</a:t>
          </a:r>
          <a:r>
            <a:rPr kumimoji="1" lang="ja-JP" altLang="en-US" sz="1300">
              <a:latin typeface="ＭＳ Ｐゴシック"/>
            </a:rPr>
            <a:t>％となったため、前年度を</a:t>
          </a:r>
          <a:r>
            <a:rPr kumimoji="1" lang="en-US" altLang="ja-JP" sz="1300">
              <a:latin typeface="ＭＳ Ｐゴシック"/>
            </a:rPr>
            <a:t>4.7</a:t>
          </a:r>
          <a:r>
            <a:rPr kumimoji="1" lang="ja-JP" altLang="en-US" sz="1300">
              <a:latin typeface="ＭＳ Ｐゴシック"/>
            </a:rPr>
            <a:t>％下回ることとなった。</a:t>
          </a:r>
          <a:endParaRPr kumimoji="1" lang="en-US" altLang="ja-JP" sz="1300">
            <a:latin typeface="ＭＳ Ｐゴシック"/>
          </a:endParaRPr>
        </a:p>
        <a:p>
          <a:r>
            <a:rPr kumimoji="1" lang="ja-JP" altLang="en-US" sz="1300">
              <a:latin typeface="ＭＳ Ｐゴシック"/>
            </a:rPr>
            <a:t>　普通交付税の合併算定替終了が間近に迫っており、経常経費の削減が喫緊の課題となっていることから、事務事業の効率化と見直しを行い、更に公共施設等総合管理計画を策定し、老朽化が進んでいる公共施設の計画的な更新と統廃合を行っ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22733</xdr:rowOff>
    </xdr:from>
    <xdr:to>
      <xdr:col>7</xdr:col>
      <xdr:colOff>152400</xdr:colOff>
      <xdr:row>62</xdr:row>
      <xdr:rowOff>37211</xdr:rowOff>
    </xdr:to>
    <xdr:cxnSp macro="">
      <xdr:nvCxnSpPr>
        <xdr:cNvPr id="129" name="直線コネクタ 128"/>
        <xdr:cNvCxnSpPr/>
      </xdr:nvCxnSpPr>
      <xdr:spPr>
        <a:xfrm flipV="1">
          <a:off x="4114800" y="10652633"/>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57421</xdr:rowOff>
    </xdr:from>
    <xdr:ext cx="762000" cy="259045"/>
    <xdr:sp macro="" textlink="">
      <xdr:nvSpPr>
        <xdr:cNvPr id="130" name="財政構造の弾力性平均値テキスト"/>
        <xdr:cNvSpPr txBox="1"/>
      </xdr:nvSpPr>
      <xdr:spPr>
        <a:xfrm>
          <a:off x="5041900" y="10687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15494</xdr:rowOff>
    </xdr:from>
    <xdr:to>
      <xdr:col>6</xdr:col>
      <xdr:colOff>0</xdr:colOff>
      <xdr:row>62</xdr:row>
      <xdr:rowOff>37211</xdr:rowOff>
    </xdr:to>
    <xdr:cxnSp macro="">
      <xdr:nvCxnSpPr>
        <xdr:cNvPr id="132" name="直線コネクタ 131"/>
        <xdr:cNvCxnSpPr/>
      </xdr:nvCxnSpPr>
      <xdr:spPr>
        <a:xfrm>
          <a:off x="3225800" y="10645394"/>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147591</xdr:rowOff>
    </xdr:from>
    <xdr:ext cx="736600" cy="259045"/>
    <xdr:sp macro="" textlink="">
      <xdr:nvSpPr>
        <xdr:cNvPr id="134" name="テキスト ボックス 133"/>
        <xdr:cNvSpPr txBox="1"/>
      </xdr:nvSpPr>
      <xdr:spPr>
        <a:xfrm>
          <a:off x="3733800" y="1077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15494</xdr:rowOff>
    </xdr:from>
    <xdr:to>
      <xdr:col>4</xdr:col>
      <xdr:colOff>482600</xdr:colOff>
      <xdr:row>62</xdr:row>
      <xdr:rowOff>75819</xdr:rowOff>
    </xdr:to>
    <xdr:cxnSp macro="">
      <xdr:nvCxnSpPr>
        <xdr:cNvPr id="135" name="直線コネクタ 134"/>
        <xdr:cNvCxnSpPr/>
      </xdr:nvCxnSpPr>
      <xdr:spPr>
        <a:xfrm flipV="1">
          <a:off x="2336800" y="10645394"/>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164482</xdr:rowOff>
    </xdr:from>
    <xdr:ext cx="762000" cy="259045"/>
    <xdr:sp macro="" textlink="">
      <xdr:nvSpPr>
        <xdr:cNvPr id="137" name="テキスト ボックス 136"/>
        <xdr:cNvSpPr txBox="1"/>
      </xdr:nvSpPr>
      <xdr:spPr>
        <a:xfrm>
          <a:off x="2844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46863</xdr:rowOff>
    </xdr:from>
    <xdr:to>
      <xdr:col>3</xdr:col>
      <xdr:colOff>279400</xdr:colOff>
      <xdr:row>62</xdr:row>
      <xdr:rowOff>75819</xdr:rowOff>
    </xdr:to>
    <xdr:cxnSp macro="">
      <xdr:nvCxnSpPr>
        <xdr:cNvPr id="138" name="直線コネクタ 137"/>
        <xdr:cNvCxnSpPr/>
      </xdr:nvCxnSpPr>
      <xdr:spPr>
        <a:xfrm>
          <a:off x="1447800" y="10676763"/>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142765</xdr:rowOff>
    </xdr:from>
    <xdr:ext cx="762000" cy="259045"/>
    <xdr:sp macro="" textlink="">
      <xdr:nvSpPr>
        <xdr:cNvPr id="140" name="テキスト ボックス 139"/>
        <xdr:cNvSpPr txBox="1"/>
      </xdr:nvSpPr>
      <xdr:spPr>
        <a:xfrm>
          <a:off x="1955800" y="1077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109601</xdr:rowOff>
    </xdr:from>
    <xdr:to>
      <xdr:col>2</xdr:col>
      <xdr:colOff>127000</xdr:colOff>
      <xdr:row>62</xdr:row>
      <xdr:rowOff>39751</xdr:rowOff>
    </xdr:to>
    <xdr:sp macro="" textlink="">
      <xdr:nvSpPr>
        <xdr:cNvPr id="141" name="フローチャート : 判断 140"/>
        <xdr:cNvSpPr/>
      </xdr:nvSpPr>
      <xdr:spPr>
        <a:xfrm>
          <a:off x="1397000" y="10568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49928</xdr:rowOff>
    </xdr:from>
    <xdr:ext cx="762000" cy="259045"/>
    <xdr:sp macro="" textlink="">
      <xdr:nvSpPr>
        <xdr:cNvPr id="142" name="テキスト ボックス 141"/>
        <xdr:cNvSpPr txBox="1"/>
      </xdr:nvSpPr>
      <xdr:spPr>
        <a:xfrm>
          <a:off x="1066800" y="10336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143383</xdr:rowOff>
    </xdr:from>
    <xdr:to>
      <xdr:col>7</xdr:col>
      <xdr:colOff>203200</xdr:colOff>
      <xdr:row>62</xdr:row>
      <xdr:rowOff>73533</xdr:rowOff>
    </xdr:to>
    <xdr:sp macro="" textlink="">
      <xdr:nvSpPr>
        <xdr:cNvPr id="148" name="円/楕円 147"/>
        <xdr:cNvSpPr/>
      </xdr:nvSpPr>
      <xdr:spPr>
        <a:xfrm>
          <a:off x="4902200" y="10601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159910</xdr:rowOff>
    </xdr:from>
    <xdr:ext cx="762000" cy="259045"/>
    <xdr:sp macro="" textlink="">
      <xdr:nvSpPr>
        <xdr:cNvPr id="149" name="財政構造の弾力性該当値テキスト"/>
        <xdr:cNvSpPr txBox="1"/>
      </xdr:nvSpPr>
      <xdr:spPr>
        <a:xfrm>
          <a:off x="5041900" y="10446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157861</xdr:rowOff>
    </xdr:from>
    <xdr:to>
      <xdr:col>6</xdr:col>
      <xdr:colOff>50800</xdr:colOff>
      <xdr:row>62</xdr:row>
      <xdr:rowOff>88011</xdr:rowOff>
    </xdr:to>
    <xdr:sp macro="" textlink="">
      <xdr:nvSpPr>
        <xdr:cNvPr id="150" name="円/楕円 149"/>
        <xdr:cNvSpPr/>
      </xdr:nvSpPr>
      <xdr:spPr>
        <a:xfrm>
          <a:off x="4064000" y="10616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98188</xdr:rowOff>
    </xdr:from>
    <xdr:ext cx="736600" cy="259045"/>
    <xdr:sp macro="" textlink="">
      <xdr:nvSpPr>
        <xdr:cNvPr id="151" name="テキスト ボックス 150"/>
        <xdr:cNvSpPr txBox="1"/>
      </xdr:nvSpPr>
      <xdr:spPr>
        <a:xfrm>
          <a:off x="3733800" y="10385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136144</xdr:rowOff>
    </xdr:from>
    <xdr:to>
      <xdr:col>4</xdr:col>
      <xdr:colOff>533400</xdr:colOff>
      <xdr:row>62</xdr:row>
      <xdr:rowOff>66294</xdr:rowOff>
    </xdr:to>
    <xdr:sp macro="" textlink="">
      <xdr:nvSpPr>
        <xdr:cNvPr id="152" name="円/楕円 151"/>
        <xdr:cNvSpPr/>
      </xdr:nvSpPr>
      <xdr:spPr>
        <a:xfrm>
          <a:off x="3175000" y="1059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76471</xdr:rowOff>
    </xdr:from>
    <xdr:ext cx="762000" cy="259045"/>
    <xdr:sp macro="" textlink="">
      <xdr:nvSpPr>
        <xdr:cNvPr id="153" name="テキスト ボックス 152"/>
        <xdr:cNvSpPr txBox="1"/>
      </xdr:nvSpPr>
      <xdr:spPr>
        <a:xfrm>
          <a:off x="2844800" y="1036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25019</xdr:rowOff>
    </xdr:from>
    <xdr:to>
      <xdr:col>3</xdr:col>
      <xdr:colOff>330200</xdr:colOff>
      <xdr:row>62</xdr:row>
      <xdr:rowOff>126619</xdr:rowOff>
    </xdr:to>
    <xdr:sp macro="" textlink="">
      <xdr:nvSpPr>
        <xdr:cNvPr id="154" name="円/楕円 153"/>
        <xdr:cNvSpPr/>
      </xdr:nvSpPr>
      <xdr:spPr>
        <a:xfrm>
          <a:off x="2286000" y="10654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136796</xdr:rowOff>
    </xdr:from>
    <xdr:ext cx="762000" cy="259045"/>
    <xdr:sp macro="" textlink="">
      <xdr:nvSpPr>
        <xdr:cNvPr id="155" name="テキスト ボックス 154"/>
        <xdr:cNvSpPr txBox="1"/>
      </xdr:nvSpPr>
      <xdr:spPr>
        <a:xfrm>
          <a:off x="1955800" y="10423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167513</xdr:rowOff>
    </xdr:from>
    <xdr:to>
      <xdr:col>2</xdr:col>
      <xdr:colOff>127000</xdr:colOff>
      <xdr:row>62</xdr:row>
      <xdr:rowOff>97663</xdr:rowOff>
    </xdr:to>
    <xdr:sp macro="" textlink="">
      <xdr:nvSpPr>
        <xdr:cNvPr id="156" name="円/楕円 155"/>
        <xdr:cNvSpPr/>
      </xdr:nvSpPr>
      <xdr:spPr>
        <a:xfrm>
          <a:off x="1397000" y="10625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82440</xdr:rowOff>
    </xdr:from>
    <xdr:ext cx="762000" cy="259045"/>
    <xdr:sp macro="" textlink="">
      <xdr:nvSpPr>
        <xdr:cNvPr id="157" name="テキスト ボックス 156"/>
        <xdr:cNvSpPr txBox="1"/>
      </xdr:nvSpPr>
      <xdr:spPr>
        <a:xfrm>
          <a:off x="1066800" y="10712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[261,719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本町は、広大な面積の中に集落が点在する地理的な条件あるため、総合支所を始めとした町有施設が町内に分散し配置されており、人件費・物件費等が全国平均を大きく上回る主な原因となっている。</a:t>
          </a:r>
          <a:endParaRPr kumimoji="1" lang="en-US" altLang="ja-JP" sz="1300">
            <a:latin typeface="ＭＳ Ｐゴシック"/>
          </a:endParaRPr>
        </a:p>
        <a:p>
          <a:r>
            <a:rPr kumimoji="1" lang="ja-JP" altLang="en-US" sz="1300">
              <a:latin typeface="ＭＳ Ｐゴシック"/>
            </a:rPr>
            <a:t>　また、平成</a:t>
          </a:r>
          <a:r>
            <a:rPr kumimoji="1" lang="en-US" altLang="ja-JP" sz="1300">
              <a:latin typeface="ＭＳ Ｐゴシック"/>
            </a:rPr>
            <a:t>26</a:t>
          </a:r>
          <a:r>
            <a:rPr kumimoji="1" lang="ja-JP" altLang="en-US" sz="1300">
              <a:latin typeface="ＭＳ Ｐゴシック"/>
            </a:rPr>
            <a:t>年度においては、例年にない豪雪により除排雪の経費が増大したため結果として前年を大きく上回ることとなった。</a:t>
          </a:r>
          <a:endParaRPr kumimoji="1" lang="en-US" altLang="ja-JP" sz="1300">
            <a:latin typeface="ＭＳ Ｐゴシック"/>
          </a:endParaRPr>
        </a:p>
        <a:p>
          <a:r>
            <a:rPr kumimoji="1" lang="ja-JP" altLang="en-US" sz="1300">
              <a:latin typeface="ＭＳ Ｐゴシック"/>
            </a:rPr>
            <a:t>　今後も事務事業の効率化等により、人件費・物件費等の抑制に努める。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167825</xdr:rowOff>
    </xdr:from>
    <xdr:to>
      <xdr:col>7</xdr:col>
      <xdr:colOff>152400</xdr:colOff>
      <xdr:row>85</xdr:row>
      <xdr:rowOff>88306</xdr:rowOff>
    </xdr:to>
    <xdr:cxnSp macro="">
      <xdr:nvCxnSpPr>
        <xdr:cNvPr id="190" name="直線コネクタ 189"/>
        <xdr:cNvCxnSpPr/>
      </xdr:nvCxnSpPr>
      <xdr:spPr>
        <a:xfrm>
          <a:off x="4114800" y="14569625"/>
          <a:ext cx="838200" cy="91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14203</xdr:rowOff>
    </xdr:from>
    <xdr:ext cx="762000" cy="259045"/>
    <xdr:sp macro="" textlink="">
      <xdr:nvSpPr>
        <xdr:cNvPr id="191" name="人件費・物件費等の状況平均値テキスト"/>
        <xdr:cNvSpPr txBox="1"/>
      </xdr:nvSpPr>
      <xdr:spPr>
        <a:xfrm>
          <a:off x="5041900" y="1390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114957</xdr:rowOff>
    </xdr:from>
    <xdr:to>
      <xdr:col>6</xdr:col>
      <xdr:colOff>0</xdr:colOff>
      <xdr:row>84</xdr:row>
      <xdr:rowOff>167825</xdr:rowOff>
    </xdr:to>
    <xdr:cxnSp macro="">
      <xdr:nvCxnSpPr>
        <xdr:cNvPr id="193" name="直線コネクタ 192"/>
        <xdr:cNvCxnSpPr/>
      </xdr:nvCxnSpPr>
      <xdr:spPr>
        <a:xfrm>
          <a:off x="3225800" y="14516757"/>
          <a:ext cx="889000" cy="52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56614</xdr:rowOff>
    </xdr:from>
    <xdr:ext cx="736600" cy="259045"/>
    <xdr:sp macro="" textlink="">
      <xdr:nvSpPr>
        <xdr:cNvPr id="195" name="テキスト ボックス 194"/>
        <xdr:cNvSpPr txBox="1"/>
      </xdr:nvSpPr>
      <xdr:spPr>
        <a:xfrm>
          <a:off x="3733800" y="13772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77836</xdr:rowOff>
    </xdr:from>
    <xdr:to>
      <xdr:col>4</xdr:col>
      <xdr:colOff>482600</xdr:colOff>
      <xdr:row>84</xdr:row>
      <xdr:rowOff>114957</xdr:rowOff>
    </xdr:to>
    <xdr:cxnSp macro="">
      <xdr:nvCxnSpPr>
        <xdr:cNvPr id="196" name="直線コネクタ 195"/>
        <xdr:cNvCxnSpPr/>
      </xdr:nvCxnSpPr>
      <xdr:spPr>
        <a:xfrm>
          <a:off x="2336800" y="14479636"/>
          <a:ext cx="889000" cy="37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70904</xdr:rowOff>
    </xdr:from>
    <xdr:ext cx="762000" cy="259045"/>
    <xdr:sp macro="" textlink="">
      <xdr:nvSpPr>
        <xdr:cNvPr id="198" name="テキスト ボックス 197"/>
        <xdr:cNvSpPr txBox="1"/>
      </xdr:nvSpPr>
      <xdr:spPr>
        <a:xfrm>
          <a:off x="2844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38638</xdr:rowOff>
    </xdr:from>
    <xdr:to>
      <xdr:col>3</xdr:col>
      <xdr:colOff>279400</xdr:colOff>
      <xdr:row>84</xdr:row>
      <xdr:rowOff>77836</xdr:rowOff>
    </xdr:to>
    <xdr:cxnSp macro="">
      <xdr:nvCxnSpPr>
        <xdr:cNvPr id="199" name="直線コネクタ 198"/>
        <xdr:cNvCxnSpPr/>
      </xdr:nvCxnSpPr>
      <xdr:spPr>
        <a:xfrm>
          <a:off x="1447800" y="14440438"/>
          <a:ext cx="889000" cy="39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108469</xdr:rowOff>
    </xdr:from>
    <xdr:ext cx="762000" cy="259045"/>
    <xdr:sp macro="" textlink="">
      <xdr:nvSpPr>
        <xdr:cNvPr id="201" name="テキスト ボックス 200"/>
        <xdr:cNvSpPr txBox="1"/>
      </xdr:nvSpPr>
      <xdr:spPr>
        <a:xfrm>
          <a:off x="1955800" y="1382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80145</xdr:rowOff>
    </xdr:from>
    <xdr:to>
      <xdr:col>2</xdr:col>
      <xdr:colOff>127000</xdr:colOff>
      <xdr:row>82</xdr:row>
      <xdr:rowOff>10295</xdr:rowOff>
    </xdr:to>
    <xdr:sp macro="" textlink="">
      <xdr:nvSpPr>
        <xdr:cNvPr id="202" name="フローチャート : 判断 201"/>
        <xdr:cNvSpPr/>
      </xdr:nvSpPr>
      <xdr:spPr>
        <a:xfrm>
          <a:off x="1397000" y="13967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20472</xdr:rowOff>
    </xdr:from>
    <xdr:ext cx="762000" cy="259045"/>
    <xdr:sp macro="" textlink="">
      <xdr:nvSpPr>
        <xdr:cNvPr id="203" name="テキスト ボックス 202"/>
        <xdr:cNvSpPr txBox="1"/>
      </xdr:nvSpPr>
      <xdr:spPr>
        <a:xfrm>
          <a:off x="1066800" y="13736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37506</xdr:rowOff>
    </xdr:from>
    <xdr:to>
      <xdr:col>7</xdr:col>
      <xdr:colOff>203200</xdr:colOff>
      <xdr:row>85</xdr:row>
      <xdr:rowOff>139106</xdr:rowOff>
    </xdr:to>
    <xdr:sp macro="" textlink="">
      <xdr:nvSpPr>
        <xdr:cNvPr id="209" name="円/楕円 208"/>
        <xdr:cNvSpPr/>
      </xdr:nvSpPr>
      <xdr:spPr>
        <a:xfrm>
          <a:off x="4902200" y="1461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9583</xdr:rowOff>
    </xdr:from>
    <xdr:ext cx="762000" cy="259045"/>
    <xdr:sp macro="" textlink="">
      <xdr:nvSpPr>
        <xdr:cNvPr id="210" name="人件費・物件費等の状況該当値テキスト"/>
        <xdr:cNvSpPr txBox="1"/>
      </xdr:nvSpPr>
      <xdr:spPr>
        <a:xfrm>
          <a:off x="5041900" y="1458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261,719</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117025</xdr:rowOff>
    </xdr:from>
    <xdr:to>
      <xdr:col>6</xdr:col>
      <xdr:colOff>50800</xdr:colOff>
      <xdr:row>85</xdr:row>
      <xdr:rowOff>47175</xdr:rowOff>
    </xdr:to>
    <xdr:sp macro="" textlink="">
      <xdr:nvSpPr>
        <xdr:cNvPr id="211" name="円/楕円 210"/>
        <xdr:cNvSpPr/>
      </xdr:nvSpPr>
      <xdr:spPr>
        <a:xfrm>
          <a:off x="4064000" y="1451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31952</xdr:rowOff>
    </xdr:from>
    <xdr:ext cx="736600" cy="259045"/>
    <xdr:sp macro="" textlink="">
      <xdr:nvSpPr>
        <xdr:cNvPr id="212" name="テキスト ボックス 211"/>
        <xdr:cNvSpPr txBox="1"/>
      </xdr:nvSpPr>
      <xdr:spPr>
        <a:xfrm>
          <a:off x="3733800" y="14605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242,670</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64157</xdr:rowOff>
    </xdr:from>
    <xdr:to>
      <xdr:col>4</xdr:col>
      <xdr:colOff>533400</xdr:colOff>
      <xdr:row>84</xdr:row>
      <xdr:rowOff>165757</xdr:rowOff>
    </xdr:to>
    <xdr:sp macro="" textlink="">
      <xdr:nvSpPr>
        <xdr:cNvPr id="213" name="円/楕円 212"/>
        <xdr:cNvSpPr/>
      </xdr:nvSpPr>
      <xdr:spPr>
        <a:xfrm>
          <a:off x="3175000" y="14465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150534</xdr:rowOff>
    </xdr:from>
    <xdr:ext cx="762000" cy="259045"/>
    <xdr:sp macro="" textlink="">
      <xdr:nvSpPr>
        <xdr:cNvPr id="214" name="テキスト ボックス 213"/>
        <xdr:cNvSpPr txBox="1"/>
      </xdr:nvSpPr>
      <xdr:spPr>
        <a:xfrm>
          <a:off x="2844800" y="14552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231,715</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27036</xdr:rowOff>
    </xdr:from>
    <xdr:to>
      <xdr:col>3</xdr:col>
      <xdr:colOff>330200</xdr:colOff>
      <xdr:row>84</xdr:row>
      <xdr:rowOff>128636</xdr:rowOff>
    </xdr:to>
    <xdr:sp macro="" textlink="">
      <xdr:nvSpPr>
        <xdr:cNvPr id="215" name="円/楕円 214"/>
        <xdr:cNvSpPr/>
      </xdr:nvSpPr>
      <xdr:spPr>
        <a:xfrm>
          <a:off x="2286000" y="1442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113413</xdr:rowOff>
    </xdr:from>
    <xdr:ext cx="762000" cy="259045"/>
    <xdr:sp macro="" textlink="">
      <xdr:nvSpPr>
        <xdr:cNvPr id="216" name="テキスト ボックス 215"/>
        <xdr:cNvSpPr txBox="1"/>
      </xdr:nvSpPr>
      <xdr:spPr>
        <a:xfrm>
          <a:off x="1955800" y="1451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224,023</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159288</xdr:rowOff>
    </xdr:from>
    <xdr:to>
      <xdr:col>2</xdr:col>
      <xdr:colOff>127000</xdr:colOff>
      <xdr:row>84</xdr:row>
      <xdr:rowOff>89438</xdr:rowOff>
    </xdr:to>
    <xdr:sp macro="" textlink="">
      <xdr:nvSpPr>
        <xdr:cNvPr id="217" name="円/楕円 216"/>
        <xdr:cNvSpPr/>
      </xdr:nvSpPr>
      <xdr:spPr>
        <a:xfrm>
          <a:off x="1397000" y="14389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74215</xdr:rowOff>
    </xdr:from>
    <xdr:ext cx="762000" cy="259045"/>
    <xdr:sp macro="" textlink="">
      <xdr:nvSpPr>
        <xdr:cNvPr id="218" name="テキスト ボックス 217"/>
        <xdr:cNvSpPr txBox="1"/>
      </xdr:nvSpPr>
      <xdr:spPr>
        <a:xfrm>
          <a:off x="1066800" y="1447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215,901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ラスパイレス指数は、類似団体の中でほぼ平均的な値となっている。今後も、町の財政状況等を勘案し給与構造の見直しを検討していく。</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71966</xdr:rowOff>
    </xdr:from>
    <xdr:to>
      <xdr:col>24</xdr:col>
      <xdr:colOff>558800</xdr:colOff>
      <xdr:row>85</xdr:row>
      <xdr:rowOff>96096</xdr:rowOff>
    </xdr:to>
    <xdr:cxnSp macro="">
      <xdr:nvCxnSpPr>
        <xdr:cNvPr id="252" name="直線コネクタ 251"/>
        <xdr:cNvCxnSpPr/>
      </xdr:nvCxnSpPr>
      <xdr:spPr>
        <a:xfrm>
          <a:off x="16179800" y="14645216"/>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89764</xdr:rowOff>
    </xdr:from>
    <xdr:ext cx="762000" cy="259045"/>
    <xdr:sp macro="" textlink="">
      <xdr:nvSpPr>
        <xdr:cNvPr id="253" name="給与水準   （国との比較）平均値テキスト"/>
        <xdr:cNvSpPr txBox="1"/>
      </xdr:nvSpPr>
      <xdr:spPr>
        <a:xfrm>
          <a:off x="17106900" y="1466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71966</xdr:rowOff>
    </xdr:from>
    <xdr:to>
      <xdr:col>23</xdr:col>
      <xdr:colOff>406400</xdr:colOff>
      <xdr:row>89</xdr:row>
      <xdr:rowOff>21589</xdr:rowOff>
    </xdr:to>
    <xdr:cxnSp macro="">
      <xdr:nvCxnSpPr>
        <xdr:cNvPr id="255" name="直線コネクタ 254"/>
        <xdr:cNvCxnSpPr/>
      </xdr:nvCxnSpPr>
      <xdr:spPr>
        <a:xfrm flipV="1">
          <a:off x="15290800" y="14645216"/>
          <a:ext cx="8890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57" name="テキスト ボックス 256"/>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21589</xdr:rowOff>
    </xdr:from>
    <xdr:to>
      <xdr:col>22</xdr:col>
      <xdr:colOff>203200</xdr:colOff>
      <xdr:row>89</xdr:row>
      <xdr:rowOff>21589</xdr:rowOff>
    </xdr:to>
    <xdr:cxnSp macro="">
      <xdr:nvCxnSpPr>
        <xdr:cNvPr id="258" name="直線コネクタ 257"/>
        <xdr:cNvCxnSpPr/>
      </xdr:nvCxnSpPr>
      <xdr:spPr>
        <a:xfrm>
          <a:off x="14401800" y="152806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113470</xdr:rowOff>
    </xdr:from>
    <xdr:ext cx="762000" cy="259045"/>
    <xdr:sp macro="" textlink="">
      <xdr:nvSpPr>
        <xdr:cNvPr id="260" name="テキスト ボックス 259"/>
        <xdr:cNvSpPr txBox="1"/>
      </xdr:nvSpPr>
      <xdr:spPr>
        <a:xfrm>
          <a:off x="14909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104139</xdr:rowOff>
    </xdr:from>
    <xdr:to>
      <xdr:col>21</xdr:col>
      <xdr:colOff>0</xdr:colOff>
      <xdr:row>89</xdr:row>
      <xdr:rowOff>21589</xdr:rowOff>
    </xdr:to>
    <xdr:cxnSp macro="">
      <xdr:nvCxnSpPr>
        <xdr:cNvPr id="261" name="直線コネクタ 260"/>
        <xdr:cNvCxnSpPr/>
      </xdr:nvCxnSpPr>
      <xdr:spPr>
        <a:xfrm>
          <a:off x="13512800" y="14677389"/>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129557</xdr:rowOff>
    </xdr:from>
    <xdr:ext cx="762000" cy="259045"/>
    <xdr:sp macro="" textlink="">
      <xdr:nvSpPr>
        <xdr:cNvPr id="263" name="テキスト ボックス 262"/>
        <xdr:cNvSpPr txBox="1"/>
      </xdr:nvSpPr>
      <xdr:spPr>
        <a:xfrm>
          <a:off x="14020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168487</xdr:rowOff>
    </xdr:from>
    <xdr:to>
      <xdr:col>19</xdr:col>
      <xdr:colOff>533400</xdr:colOff>
      <xdr:row>85</xdr:row>
      <xdr:rowOff>98637</xdr:rowOff>
    </xdr:to>
    <xdr:sp macro="" textlink="">
      <xdr:nvSpPr>
        <xdr:cNvPr id="264" name="フローチャート : 判断 263"/>
        <xdr:cNvSpPr/>
      </xdr:nvSpPr>
      <xdr:spPr>
        <a:xfrm>
          <a:off x="13462000" y="145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108814</xdr:rowOff>
    </xdr:from>
    <xdr:ext cx="762000" cy="259045"/>
    <xdr:sp macro="" textlink="">
      <xdr:nvSpPr>
        <xdr:cNvPr id="265" name="テキスト ボックス 264"/>
        <xdr:cNvSpPr txBox="1"/>
      </xdr:nvSpPr>
      <xdr:spPr>
        <a:xfrm>
          <a:off x="13131800" y="1433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71" name="円/楕円 270"/>
        <xdr:cNvSpPr/>
      </xdr:nvSpPr>
      <xdr:spPr>
        <a:xfrm>
          <a:off x="169672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61823</xdr:rowOff>
    </xdr:from>
    <xdr:ext cx="762000" cy="259045"/>
    <xdr:sp macro="" textlink="">
      <xdr:nvSpPr>
        <xdr:cNvPr id="272" name="給与水準   （国との比較）該当値テキスト"/>
        <xdr:cNvSpPr txBox="1"/>
      </xdr:nvSpPr>
      <xdr:spPr>
        <a:xfrm>
          <a:off x="17106900" y="1446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21166</xdr:rowOff>
    </xdr:from>
    <xdr:to>
      <xdr:col>23</xdr:col>
      <xdr:colOff>457200</xdr:colOff>
      <xdr:row>85</xdr:row>
      <xdr:rowOff>122766</xdr:rowOff>
    </xdr:to>
    <xdr:sp macro="" textlink="">
      <xdr:nvSpPr>
        <xdr:cNvPr id="273" name="円/楕円 272"/>
        <xdr:cNvSpPr/>
      </xdr:nvSpPr>
      <xdr:spPr>
        <a:xfrm>
          <a:off x="16129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132943</xdr:rowOff>
    </xdr:from>
    <xdr:ext cx="736600" cy="259045"/>
    <xdr:sp macro="" textlink="">
      <xdr:nvSpPr>
        <xdr:cNvPr id="274" name="テキスト ボックス 273"/>
        <xdr:cNvSpPr txBox="1"/>
      </xdr:nvSpPr>
      <xdr:spPr>
        <a:xfrm>
          <a:off x="15798800" y="14363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142239</xdr:rowOff>
    </xdr:from>
    <xdr:to>
      <xdr:col>22</xdr:col>
      <xdr:colOff>254000</xdr:colOff>
      <xdr:row>89</xdr:row>
      <xdr:rowOff>72389</xdr:rowOff>
    </xdr:to>
    <xdr:sp macro="" textlink="">
      <xdr:nvSpPr>
        <xdr:cNvPr id="275" name="円/楕円 274"/>
        <xdr:cNvSpPr/>
      </xdr:nvSpPr>
      <xdr:spPr>
        <a:xfrm>
          <a:off x="15240000" y="15229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82566</xdr:rowOff>
    </xdr:from>
    <xdr:ext cx="762000" cy="259045"/>
    <xdr:sp macro="" textlink="">
      <xdr:nvSpPr>
        <xdr:cNvPr id="276" name="テキスト ボックス 275"/>
        <xdr:cNvSpPr txBox="1"/>
      </xdr:nvSpPr>
      <xdr:spPr>
        <a:xfrm>
          <a:off x="14909800" y="1499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142239</xdr:rowOff>
    </xdr:from>
    <xdr:to>
      <xdr:col>21</xdr:col>
      <xdr:colOff>50800</xdr:colOff>
      <xdr:row>89</xdr:row>
      <xdr:rowOff>72389</xdr:rowOff>
    </xdr:to>
    <xdr:sp macro="" textlink="">
      <xdr:nvSpPr>
        <xdr:cNvPr id="277" name="円/楕円 276"/>
        <xdr:cNvSpPr/>
      </xdr:nvSpPr>
      <xdr:spPr>
        <a:xfrm>
          <a:off x="14351000" y="15229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82566</xdr:rowOff>
    </xdr:from>
    <xdr:ext cx="762000" cy="259045"/>
    <xdr:sp macro="" textlink="">
      <xdr:nvSpPr>
        <xdr:cNvPr id="278" name="テキスト ボックス 277"/>
        <xdr:cNvSpPr txBox="1"/>
      </xdr:nvSpPr>
      <xdr:spPr>
        <a:xfrm>
          <a:off x="14020800" y="1499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53339</xdr:rowOff>
    </xdr:from>
    <xdr:to>
      <xdr:col>19</xdr:col>
      <xdr:colOff>533400</xdr:colOff>
      <xdr:row>85</xdr:row>
      <xdr:rowOff>154939</xdr:rowOff>
    </xdr:to>
    <xdr:sp macro="" textlink="">
      <xdr:nvSpPr>
        <xdr:cNvPr id="279" name="円/楕円 278"/>
        <xdr:cNvSpPr/>
      </xdr:nvSpPr>
      <xdr:spPr>
        <a:xfrm>
          <a:off x="13462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139716</xdr:rowOff>
    </xdr:from>
    <xdr:ext cx="762000" cy="259045"/>
    <xdr:sp macro="" textlink="">
      <xdr:nvSpPr>
        <xdr:cNvPr id="280" name="テキスト ボックス 279"/>
        <xdr:cNvSpPr txBox="1"/>
      </xdr:nvSpPr>
      <xdr:spPr>
        <a:xfrm>
          <a:off x="13131800" y="14712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本町は、広大な面積の中に集落が点在する地理的等により、総合支所を始めとした町有施設が町内に分散され多く配置されており、このため類似団体と比較すると職員数が約</a:t>
          </a:r>
          <a:r>
            <a:rPr kumimoji="1" lang="en-US" altLang="ja-JP" sz="1300">
              <a:latin typeface="ＭＳ Ｐゴシック"/>
            </a:rPr>
            <a:t>1.6</a:t>
          </a:r>
          <a:r>
            <a:rPr kumimoji="1" lang="ja-JP" altLang="en-US" sz="1300">
              <a:latin typeface="ＭＳ Ｐゴシック"/>
            </a:rPr>
            <a:t>倍となっている。</a:t>
          </a:r>
          <a:endParaRPr kumimoji="1" lang="en-US" altLang="ja-JP" sz="1300">
            <a:latin typeface="ＭＳ Ｐゴシック"/>
          </a:endParaRPr>
        </a:p>
        <a:p>
          <a:r>
            <a:rPr kumimoji="1" lang="ja-JP" altLang="en-US" sz="1300">
              <a:latin typeface="ＭＳ Ｐゴシック"/>
            </a:rPr>
            <a:t>　これまでも職員数の削減に取り組んできたが、今後も定員管理の中で退職者の補充を適正化するなど職員数の削減に取り組んでいく。</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101318</xdr:rowOff>
    </xdr:from>
    <xdr:to>
      <xdr:col>24</xdr:col>
      <xdr:colOff>558800</xdr:colOff>
      <xdr:row>66</xdr:row>
      <xdr:rowOff>117404</xdr:rowOff>
    </xdr:to>
    <xdr:cxnSp macro="">
      <xdr:nvCxnSpPr>
        <xdr:cNvPr id="315" name="直線コネクタ 314"/>
        <xdr:cNvCxnSpPr/>
      </xdr:nvCxnSpPr>
      <xdr:spPr>
        <a:xfrm flipV="1">
          <a:off x="16179800" y="11417018"/>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6"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117404</xdr:rowOff>
    </xdr:from>
    <xdr:to>
      <xdr:col>23</xdr:col>
      <xdr:colOff>406400</xdr:colOff>
      <xdr:row>66</xdr:row>
      <xdr:rowOff>148237</xdr:rowOff>
    </xdr:to>
    <xdr:cxnSp macro="">
      <xdr:nvCxnSpPr>
        <xdr:cNvPr id="318" name="直線コネクタ 317"/>
        <xdr:cNvCxnSpPr/>
      </xdr:nvCxnSpPr>
      <xdr:spPr>
        <a:xfrm flipV="1">
          <a:off x="15290800" y="11433104"/>
          <a:ext cx="889000" cy="30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25135</xdr:rowOff>
    </xdr:from>
    <xdr:ext cx="736600" cy="259045"/>
    <xdr:sp macro="" textlink="">
      <xdr:nvSpPr>
        <xdr:cNvPr id="320" name="テキスト ボックス 319"/>
        <xdr:cNvSpPr txBox="1"/>
      </xdr:nvSpPr>
      <xdr:spPr>
        <a:xfrm>
          <a:off x="15798800" y="104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145556</xdr:rowOff>
    </xdr:from>
    <xdr:to>
      <xdr:col>22</xdr:col>
      <xdr:colOff>203200</xdr:colOff>
      <xdr:row>66</xdr:row>
      <xdr:rowOff>148237</xdr:rowOff>
    </xdr:to>
    <xdr:cxnSp macro="">
      <xdr:nvCxnSpPr>
        <xdr:cNvPr id="321" name="直線コネクタ 320"/>
        <xdr:cNvCxnSpPr/>
      </xdr:nvCxnSpPr>
      <xdr:spPr>
        <a:xfrm>
          <a:off x="14401800" y="11461256"/>
          <a:ext cx="889000" cy="2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23" name="テキスト ボックス 322"/>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145556</xdr:rowOff>
    </xdr:from>
    <xdr:to>
      <xdr:col>21</xdr:col>
      <xdr:colOff>0</xdr:colOff>
      <xdr:row>66</xdr:row>
      <xdr:rowOff>161643</xdr:rowOff>
    </xdr:to>
    <xdr:cxnSp macro="">
      <xdr:nvCxnSpPr>
        <xdr:cNvPr id="324" name="直線コネクタ 323"/>
        <xdr:cNvCxnSpPr/>
      </xdr:nvCxnSpPr>
      <xdr:spPr>
        <a:xfrm flipV="1">
          <a:off x="13512800" y="1146125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43903</xdr:rowOff>
    </xdr:from>
    <xdr:ext cx="762000" cy="259045"/>
    <xdr:sp macro="" textlink="">
      <xdr:nvSpPr>
        <xdr:cNvPr id="326" name="テキスト ボックス 325"/>
        <xdr:cNvSpPr txBox="1"/>
      </xdr:nvSpPr>
      <xdr:spPr>
        <a:xfrm>
          <a:off x="14020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92851</xdr:rowOff>
    </xdr:from>
    <xdr:to>
      <xdr:col>19</xdr:col>
      <xdr:colOff>533400</xdr:colOff>
      <xdr:row>63</xdr:row>
      <xdr:rowOff>23001</xdr:rowOff>
    </xdr:to>
    <xdr:sp macro="" textlink="">
      <xdr:nvSpPr>
        <xdr:cNvPr id="327" name="フローチャート : 判断 326"/>
        <xdr:cNvSpPr/>
      </xdr:nvSpPr>
      <xdr:spPr>
        <a:xfrm>
          <a:off x="13462000" y="1072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33178</xdr:rowOff>
    </xdr:from>
    <xdr:ext cx="762000" cy="259045"/>
    <xdr:sp macro="" textlink="">
      <xdr:nvSpPr>
        <xdr:cNvPr id="328" name="テキスト ボックス 327"/>
        <xdr:cNvSpPr txBox="1"/>
      </xdr:nvSpPr>
      <xdr:spPr>
        <a:xfrm>
          <a:off x="13131800" y="1049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66</xdr:row>
      <xdr:rowOff>50518</xdr:rowOff>
    </xdr:from>
    <xdr:to>
      <xdr:col>24</xdr:col>
      <xdr:colOff>609600</xdr:colOff>
      <xdr:row>66</xdr:row>
      <xdr:rowOff>152118</xdr:rowOff>
    </xdr:to>
    <xdr:sp macro="" textlink="">
      <xdr:nvSpPr>
        <xdr:cNvPr id="334" name="円/楕円 333"/>
        <xdr:cNvSpPr/>
      </xdr:nvSpPr>
      <xdr:spPr>
        <a:xfrm>
          <a:off x="16967200" y="11366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22595</xdr:rowOff>
    </xdr:from>
    <xdr:ext cx="762000" cy="259045"/>
    <xdr:sp macro="" textlink="">
      <xdr:nvSpPr>
        <xdr:cNvPr id="335" name="定員管理の状況該当値テキスト"/>
        <xdr:cNvSpPr txBox="1"/>
      </xdr:nvSpPr>
      <xdr:spPr>
        <a:xfrm>
          <a:off x="17106900" y="11338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13.64</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66604</xdr:rowOff>
    </xdr:from>
    <xdr:to>
      <xdr:col>23</xdr:col>
      <xdr:colOff>457200</xdr:colOff>
      <xdr:row>66</xdr:row>
      <xdr:rowOff>168204</xdr:rowOff>
    </xdr:to>
    <xdr:sp macro="" textlink="">
      <xdr:nvSpPr>
        <xdr:cNvPr id="336" name="円/楕円 335"/>
        <xdr:cNvSpPr/>
      </xdr:nvSpPr>
      <xdr:spPr>
        <a:xfrm>
          <a:off x="16129000" y="11382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152981</xdr:rowOff>
    </xdr:from>
    <xdr:ext cx="736600" cy="259045"/>
    <xdr:sp macro="" textlink="">
      <xdr:nvSpPr>
        <xdr:cNvPr id="337" name="テキスト ボックス 336"/>
        <xdr:cNvSpPr txBox="1"/>
      </xdr:nvSpPr>
      <xdr:spPr>
        <a:xfrm>
          <a:off x="15798800" y="11468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13.76</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97437</xdr:rowOff>
    </xdr:from>
    <xdr:to>
      <xdr:col>22</xdr:col>
      <xdr:colOff>254000</xdr:colOff>
      <xdr:row>67</xdr:row>
      <xdr:rowOff>27587</xdr:rowOff>
    </xdr:to>
    <xdr:sp macro="" textlink="">
      <xdr:nvSpPr>
        <xdr:cNvPr id="338" name="円/楕円 337"/>
        <xdr:cNvSpPr/>
      </xdr:nvSpPr>
      <xdr:spPr>
        <a:xfrm>
          <a:off x="15240000" y="1141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12364</xdr:rowOff>
    </xdr:from>
    <xdr:ext cx="762000" cy="259045"/>
    <xdr:sp macro="" textlink="">
      <xdr:nvSpPr>
        <xdr:cNvPr id="339" name="テキスト ボックス 338"/>
        <xdr:cNvSpPr txBox="1"/>
      </xdr:nvSpPr>
      <xdr:spPr>
        <a:xfrm>
          <a:off x="14909800" y="11499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13.99</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94756</xdr:rowOff>
    </xdr:from>
    <xdr:to>
      <xdr:col>21</xdr:col>
      <xdr:colOff>50800</xdr:colOff>
      <xdr:row>67</xdr:row>
      <xdr:rowOff>24906</xdr:rowOff>
    </xdr:to>
    <xdr:sp macro="" textlink="">
      <xdr:nvSpPr>
        <xdr:cNvPr id="340" name="円/楕円 339"/>
        <xdr:cNvSpPr/>
      </xdr:nvSpPr>
      <xdr:spPr>
        <a:xfrm>
          <a:off x="14351000" y="11410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9683</xdr:rowOff>
    </xdr:from>
    <xdr:ext cx="762000" cy="259045"/>
    <xdr:sp macro="" textlink="">
      <xdr:nvSpPr>
        <xdr:cNvPr id="341" name="テキスト ボックス 340"/>
        <xdr:cNvSpPr txBox="1"/>
      </xdr:nvSpPr>
      <xdr:spPr>
        <a:xfrm>
          <a:off x="14020800" y="11496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13.97</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110843</xdr:rowOff>
    </xdr:from>
    <xdr:to>
      <xdr:col>19</xdr:col>
      <xdr:colOff>533400</xdr:colOff>
      <xdr:row>67</xdr:row>
      <xdr:rowOff>40993</xdr:rowOff>
    </xdr:to>
    <xdr:sp macro="" textlink="">
      <xdr:nvSpPr>
        <xdr:cNvPr id="342" name="円/楕円 341"/>
        <xdr:cNvSpPr/>
      </xdr:nvSpPr>
      <xdr:spPr>
        <a:xfrm>
          <a:off x="13462000" y="1142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25770</xdr:rowOff>
    </xdr:from>
    <xdr:ext cx="762000" cy="259045"/>
    <xdr:sp macro="" textlink="">
      <xdr:nvSpPr>
        <xdr:cNvPr id="343" name="テキスト ボックス 342"/>
        <xdr:cNvSpPr txBox="1"/>
      </xdr:nvSpPr>
      <xdr:spPr>
        <a:xfrm>
          <a:off x="13131800" y="11512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新規地方債発行額の適正な管理と償還期間満了による元利償還金の減少により、単年度の実質公債費比率が</a:t>
          </a:r>
          <a:r>
            <a:rPr kumimoji="1" lang="en-US" altLang="ja-JP" sz="1300">
              <a:latin typeface="ＭＳ Ｐゴシック"/>
            </a:rPr>
            <a:t>5.20</a:t>
          </a:r>
          <a:r>
            <a:rPr kumimoji="1" lang="ja-JP" altLang="en-US" sz="1300">
              <a:latin typeface="ＭＳ Ｐゴシック"/>
            </a:rPr>
            <a:t>％（対前年度△</a:t>
          </a:r>
          <a:r>
            <a:rPr kumimoji="1" lang="en-US" altLang="ja-JP" sz="1300">
              <a:latin typeface="ＭＳ Ｐゴシック"/>
            </a:rPr>
            <a:t>2.5</a:t>
          </a:r>
          <a:r>
            <a:rPr kumimoji="1" lang="ja-JP" altLang="en-US" sz="1300">
              <a:latin typeface="ＭＳ Ｐゴシック"/>
            </a:rPr>
            <a:t>％）、３カ年平均では</a:t>
          </a:r>
          <a:r>
            <a:rPr kumimoji="1" lang="en-US" altLang="ja-JP" sz="1300">
              <a:latin typeface="ＭＳ Ｐゴシック"/>
            </a:rPr>
            <a:t>7.0</a:t>
          </a:r>
          <a:r>
            <a:rPr kumimoji="1" lang="ja-JP" altLang="en-US" sz="1300">
              <a:latin typeface="ＭＳ Ｐゴシック"/>
            </a:rPr>
            <a:t>％（対前年度比△</a:t>
          </a:r>
          <a:r>
            <a:rPr kumimoji="1" lang="en-US" altLang="ja-JP" sz="1300">
              <a:latin typeface="ＭＳ Ｐゴシック"/>
            </a:rPr>
            <a:t>1.3</a:t>
          </a:r>
          <a:r>
            <a:rPr kumimoji="1" lang="ja-JP" altLang="en-US" sz="1300">
              <a:latin typeface="ＭＳ Ｐゴシック"/>
            </a:rPr>
            <a:t>％）と前年に引き続き改善した。今後も適正な管理を行い健全な状態を維持していく。</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2" name="直線コネクタ 371"/>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3"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4" name="直線コネクタ 373"/>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57150</xdr:rowOff>
    </xdr:from>
    <xdr:to>
      <xdr:col>24</xdr:col>
      <xdr:colOff>558800</xdr:colOff>
      <xdr:row>39</xdr:row>
      <xdr:rowOff>161713</xdr:rowOff>
    </xdr:to>
    <xdr:cxnSp macro="">
      <xdr:nvCxnSpPr>
        <xdr:cNvPr id="377" name="直線コネクタ 376"/>
        <xdr:cNvCxnSpPr/>
      </xdr:nvCxnSpPr>
      <xdr:spPr>
        <a:xfrm flipV="1">
          <a:off x="16179800" y="6743700"/>
          <a:ext cx="8382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78"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9" name="フローチャート : 判断 378"/>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161713</xdr:rowOff>
    </xdr:from>
    <xdr:to>
      <xdr:col>23</xdr:col>
      <xdr:colOff>406400</xdr:colOff>
      <xdr:row>40</xdr:row>
      <xdr:rowOff>46567</xdr:rowOff>
    </xdr:to>
    <xdr:cxnSp macro="">
      <xdr:nvCxnSpPr>
        <xdr:cNvPr id="380" name="直線コネクタ 379"/>
        <xdr:cNvCxnSpPr/>
      </xdr:nvCxnSpPr>
      <xdr:spPr>
        <a:xfrm flipV="1">
          <a:off x="15290800" y="6848263"/>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1" name="フローチャート : 判断 380"/>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87647</xdr:rowOff>
    </xdr:from>
    <xdr:ext cx="736600" cy="259045"/>
    <xdr:sp macro="" textlink="">
      <xdr:nvSpPr>
        <xdr:cNvPr id="382" name="テキスト ボックス 381"/>
        <xdr:cNvSpPr txBox="1"/>
      </xdr:nvSpPr>
      <xdr:spPr>
        <a:xfrm>
          <a:off x="15798800" y="711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46567</xdr:rowOff>
    </xdr:from>
    <xdr:to>
      <xdr:col>22</xdr:col>
      <xdr:colOff>203200</xdr:colOff>
      <xdr:row>41</xdr:row>
      <xdr:rowOff>3810</xdr:rowOff>
    </xdr:to>
    <xdr:cxnSp macro="">
      <xdr:nvCxnSpPr>
        <xdr:cNvPr id="383" name="直線コネクタ 382"/>
        <xdr:cNvCxnSpPr/>
      </xdr:nvCxnSpPr>
      <xdr:spPr>
        <a:xfrm flipV="1">
          <a:off x="14401800" y="690456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4" name="フローチャート : 判断 383"/>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127864</xdr:rowOff>
    </xdr:from>
    <xdr:ext cx="762000" cy="259045"/>
    <xdr:sp macro="" textlink="">
      <xdr:nvSpPr>
        <xdr:cNvPr id="385" name="テキスト ボックス 384"/>
        <xdr:cNvSpPr txBox="1"/>
      </xdr:nvSpPr>
      <xdr:spPr>
        <a:xfrm>
          <a:off x="14909800" y="715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3810</xdr:rowOff>
    </xdr:from>
    <xdr:to>
      <xdr:col>21</xdr:col>
      <xdr:colOff>0</xdr:colOff>
      <xdr:row>42</xdr:row>
      <xdr:rowOff>1270</xdr:rowOff>
    </xdr:to>
    <xdr:cxnSp macro="">
      <xdr:nvCxnSpPr>
        <xdr:cNvPr id="386" name="直線コネクタ 385"/>
        <xdr:cNvCxnSpPr/>
      </xdr:nvCxnSpPr>
      <xdr:spPr>
        <a:xfrm flipV="1">
          <a:off x="13512800" y="7033260"/>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7" name="フローチャート : 判断 386"/>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4673</xdr:rowOff>
    </xdr:from>
    <xdr:ext cx="762000" cy="259045"/>
    <xdr:sp macro="" textlink="">
      <xdr:nvSpPr>
        <xdr:cNvPr id="388" name="テキスト ボックス 387"/>
        <xdr:cNvSpPr txBox="1"/>
      </xdr:nvSpPr>
      <xdr:spPr>
        <a:xfrm>
          <a:off x="14020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63077</xdr:rowOff>
    </xdr:from>
    <xdr:to>
      <xdr:col>19</xdr:col>
      <xdr:colOff>533400</xdr:colOff>
      <xdr:row>42</xdr:row>
      <xdr:rowOff>164677</xdr:rowOff>
    </xdr:to>
    <xdr:sp macro="" textlink="">
      <xdr:nvSpPr>
        <xdr:cNvPr id="389" name="フローチャート : 判断 388"/>
        <xdr:cNvSpPr/>
      </xdr:nvSpPr>
      <xdr:spPr>
        <a:xfrm>
          <a:off x="13462000" y="7263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149454</xdr:rowOff>
    </xdr:from>
    <xdr:ext cx="762000" cy="259045"/>
    <xdr:sp macro="" textlink="">
      <xdr:nvSpPr>
        <xdr:cNvPr id="390" name="テキスト ボックス 389"/>
        <xdr:cNvSpPr txBox="1"/>
      </xdr:nvSpPr>
      <xdr:spPr>
        <a:xfrm>
          <a:off x="13131800" y="735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6350</xdr:rowOff>
    </xdr:from>
    <xdr:to>
      <xdr:col>24</xdr:col>
      <xdr:colOff>609600</xdr:colOff>
      <xdr:row>39</xdr:row>
      <xdr:rowOff>107950</xdr:rowOff>
    </xdr:to>
    <xdr:sp macro="" textlink="">
      <xdr:nvSpPr>
        <xdr:cNvPr id="396" name="円/楕円 395"/>
        <xdr:cNvSpPr/>
      </xdr:nvSpPr>
      <xdr:spPr>
        <a:xfrm>
          <a:off x="169672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22877</xdr:rowOff>
    </xdr:from>
    <xdr:ext cx="762000" cy="259045"/>
    <xdr:sp macro="" textlink="">
      <xdr:nvSpPr>
        <xdr:cNvPr id="397" name="公債費負担の状況該当値テキスト"/>
        <xdr:cNvSpPr txBox="1"/>
      </xdr:nvSpPr>
      <xdr:spPr>
        <a:xfrm>
          <a:off x="17106900" y="653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110913</xdr:rowOff>
    </xdr:from>
    <xdr:to>
      <xdr:col>23</xdr:col>
      <xdr:colOff>457200</xdr:colOff>
      <xdr:row>40</xdr:row>
      <xdr:rowOff>41063</xdr:rowOff>
    </xdr:to>
    <xdr:sp macro="" textlink="">
      <xdr:nvSpPr>
        <xdr:cNvPr id="398" name="円/楕円 397"/>
        <xdr:cNvSpPr/>
      </xdr:nvSpPr>
      <xdr:spPr>
        <a:xfrm>
          <a:off x="16129000" y="679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51240</xdr:rowOff>
    </xdr:from>
    <xdr:ext cx="736600" cy="259045"/>
    <xdr:sp macro="" textlink="">
      <xdr:nvSpPr>
        <xdr:cNvPr id="399" name="テキスト ボックス 398"/>
        <xdr:cNvSpPr txBox="1"/>
      </xdr:nvSpPr>
      <xdr:spPr>
        <a:xfrm>
          <a:off x="15798800" y="656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167217</xdr:rowOff>
    </xdr:from>
    <xdr:to>
      <xdr:col>22</xdr:col>
      <xdr:colOff>254000</xdr:colOff>
      <xdr:row>40</xdr:row>
      <xdr:rowOff>97367</xdr:rowOff>
    </xdr:to>
    <xdr:sp macro="" textlink="">
      <xdr:nvSpPr>
        <xdr:cNvPr id="400" name="円/楕円 399"/>
        <xdr:cNvSpPr/>
      </xdr:nvSpPr>
      <xdr:spPr>
        <a:xfrm>
          <a:off x="15240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107544</xdr:rowOff>
    </xdr:from>
    <xdr:ext cx="762000" cy="259045"/>
    <xdr:sp macro="" textlink="">
      <xdr:nvSpPr>
        <xdr:cNvPr id="401" name="テキスト ボックス 400"/>
        <xdr:cNvSpPr txBox="1"/>
      </xdr:nvSpPr>
      <xdr:spPr>
        <a:xfrm>
          <a:off x="14909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124460</xdr:rowOff>
    </xdr:from>
    <xdr:to>
      <xdr:col>21</xdr:col>
      <xdr:colOff>50800</xdr:colOff>
      <xdr:row>41</xdr:row>
      <xdr:rowOff>54610</xdr:rowOff>
    </xdr:to>
    <xdr:sp macro="" textlink="">
      <xdr:nvSpPr>
        <xdr:cNvPr id="402" name="円/楕円 401"/>
        <xdr:cNvSpPr/>
      </xdr:nvSpPr>
      <xdr:spPr>
        <a:xfrm>
          <a:off x="14351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64787</xdr:rowOff>
    </xdr:from>
    <xdr:ext cx="762000" cy="259045"/>
    <xdr:sp macro="" textlink="">
      <xdr:nvSpPr>
        <xdr:cNvPr id="403" name="テキスト ボックス 402"/>
        <xdr:cNvSpPr txBox="1"/>
      </xdr:nvSpPr>
      <xdr:spPr>
        <a:xfrm>
          <a:off x="14020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404" name="円/楕円 403"/>
        <xdr:cNvSpPr/>
      </xdr:nvSpPr>
      <xdr:spPr>
        <a:xfrm>
          <a:off x="13462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62247</xdr:rowOff>
    </xdr:from>
    <xdr:ext cx="762000" cy="259045"/>
    <xdr:sp macro="" textlink="">
      <xdr:nvSpPr>
        <xdr:cNvPr id="405" name="テキスト ボックス 404"/>
        <xdr:cNvSpPr txBox="1"/>
      </xdr:nvSpPr>
      <xdr:spPr>
        <a:xfrm>
          <a:off x="13131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小中学校耐震化大規模改修事業を始めとした大規模な普通建設事業が集中したことにより地方債残高が増加したが、債務負担行為に伴う支出予定額と退職手当負担見込額が減少し、更に基金への積立を行ったことにより将来負担額への充当可能基金が増加したことが影響し、昨年を</a:t>
          </a:r>
          <a:r>
            <a:rPr kumimoji="1" lang="en-US" altLang="ja-JP" sz="1300">
              <a:latin typeface="ＭＳ Ｐゴシック"/>
            </a:rPr>
            <a:t>4.4</a:t>
          </a:r>
          <a:r>
            <a:rPr kumimoji="1" lang="ja-JP" altLang="en-US" sz="1300">
              <a:latin typeface="ＭＳ Ｐゴシック"/>
            </a:rPr>
            <a:t>％下回ることとなった。</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2" name="直線コネクタ 431"/>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3"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4" name="直線コネクタ 433"/>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130912</xdr:rowOff>
    </xdr:from>
    <xdr:to>
      <xdr:col>24</xdr:col>
      <xdr:colOff>558800</xdr:colOff>
      <xdr:row>14</xdr:row>
      <xdr:rowOff>152146</xdr:rowOff>
    </xdr:to>
    <xdr:cxnSp macro="">
      <xdr:nvCxnSpPr>
        <xdr:cNvPr id="437" name="直線コネクタ 436"/>
        <xdr:cNvCxnSpPr/>
      </xdr:nvCxnSpPr>
      <xdr:spPr>
        <a:xfrm flipV="1">
          <a:off x="16179800" y="2531212"/>
          <a:ext cx="838200" cy="21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35653</xdr:rowOff>
    </xdr:from>
    <xdr:ext cx="762000" cy="259045"/>
    <xdr:sp macro="" textlink="">
      <xdr:nvSpPr>
        <xdr:cNvPr id="438" name="将来負担の状況平均値テキスト"/>
        <xdr:cNvSpPr txBox="1"/>
      </xdr:nvSpPr>
      <xdr:spPr>
        <a:xfrm>
          <a:off x="17106900" y="2607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9" name="フローチャート : 判断 438"/>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152146</xdr:rowOff>
    </xdr:from>
    <xdr:to>
      <xdr:col>23</xdr:col>
      <xdr:colOff>406400</xdr:colOff>
      <xdr:row>15</xdr:row>
      <xdr:rowOff>54051</xdr:rowOff>
    </xdr:to>
    <xdr:cxnSp macro="">
      <xdr:nvCxnSpPr>
        <xdr:cNvPr id="440" name="直線コネクタ 439"/>
        <xdr:cNvCxnSpPr/>
      </xdr:nvCxnSpPr>
      <xdr:spPr>
        <a:xfrm flipV="1">
          <a:off x="15290800" y="2552446"/>
          <a:ext cx="889000" cy="73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1" name="フローチャート : 判断 440"/>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6977</xdr:rowOff>
    </xdr:from>
    <xdr:ext cx="736600" cy="259045"/>
    <xdr:sp macro="" textlink="">
      <xdr:nvSpPr>
        <xdr:cNvPr id="442" name="テキスト ボックス 441"/>
        <xdr:cNvSpPr txBox="1"/>
      </xdr:nvSpPr>
      <xdr:spPr>
        <a:xfrm>
          <a:off x="15798800" y="27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54051</xdr:rowOff>
    </xdr:from>
    <xdr:to>
      <xdr:col>22</xdr:col>
      <xdr:colOff>203200</xdr:colOff>
      <xdr:row>15</xdr:row>
      <xdr:rowOff>108102</xdr:rowOff>
    </xdr:to>
    <xdr:cxnSp macro="">
      <xdr:nvCxnSpPr>
        <xdr:cNvPr id="443" name="直線コネクタ 442"/>
        <xdr:cNvCxnSpPr/>
      </xdr:nvCxnSpPr>
      <xdr:spPr>
        <a:xfrm flipV="1">
          <a:off x="14401800" y="2625801"/>
          <a:ext cx="889000" cy="54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39311</xdr:rowOff>
    </xdr:from>
    <xdr:ext cx="762000" cy="259045"/>
    <xdr:sp macro="" textlink="">
      <xdr:nvSpPr>
        <xdr:cNvPr id="445" name="テキスト ボックス 444"/>
        <xdr:cNvSpPr txBox="1"/>
      </xdr:nvSpPr>
      <xdr:spPr>
        <a:xfrm>
          <a:off x="14909800" y="278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108102</xdr:rowOff>
    </xdr:from>
    <xdr:to>
      <xdr:col>21</xdr:col>
      <xdr:colOff>0</xdr:colOff>
      <xdr:row>16</xdr:row>
      <xdr:rowOff>37516</xdr:rowOff>
    </xdr:to>
    <xdr:cxnSp macro="">
      <xdr:nvCxnSpPr>
        <xdr:cNvPr id="446" name="直線コネクタ 445"/>
        <xdr:cNvCxnSpPr/>
      </xdr:nvCxnSpPr>
      <xdr:spPr>
        <a:xfrm flipV="1">
          <a:off x="13512800" y="2679852"/>
          <a:ext cx="889000" cy="100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7" name="フローチャート : 判断 446"/>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53789</xdr:rowOff>
    </xdr:from>
    <xdr:ext cx="762000" cy="259045"/>
    <xdr:sp macro="" textlink="">
      <xdr:nvSpPr>
        <xdr:cNvPr id="448" name="テキスト ボックス 447"/>
        <xdr:cNvSpPr txBox="1"/>
      </xdr:nvSpPr>
      <xdr:spPr>
        <a:xfrm>
          <a:off x="14020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66345</xdr:rowOff>
    </xdr:from>
    <xdr:to>
      <xdr:col>19</xdr:col>
      <xdr:colOff>533400</xdr:colOff>
      <xdr:row>16</xdr:row>
      <xdr:rowOff>167945</xdr:rowOff>
    </xdr:to>
    <xdr:sp macro="" textlink="">
      <xdr:nvSpPr>
        <xdr:cNvPr id="449" name="フローチャート : 判断 448"/>
        <xdr:cNvSpPr/>
      </xdr:nvSpPr>
      <xdr:spPr>
        <a:xfrm>
          <a:off x="13462000" y="280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152722</xdr:rowOff>
    </xdr:from>
    <xdr:ext cx="762000" cy="259045"/>
    <xdr:sp macro="" textlink="">
      <xdr:nvSpPr>
        <xdr:cNvPr id="450" name="テキスト ボックス 449"/>
        <xdr:cNvSpPr txBox="1"/>
      </xdr:nvSpPr>
      <xdr:spPr>
        <a:xfrm>
          <a:off x="13131800" y="289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80112</xdr:rowOff>
    </xdr:from>
    <xdr:to>
      <xdr:col>24</xdr:col>
      <xdr:colOff>609600</xdr:colOff>
      <xdr:row>15</xdr:row>
      <xdr:rowOff>10262</xdr:rowOff>
    </xdr:to>
    <xdr:sp macro="" textlink="">
      <xdr:nvSpPr>
        <xdr:cNvPr id="456" name="円/楕円 455"/>
        <xdr:cNvSpPr/>
      </xdr:nvSpPr>
      <xdr:spPr>
        <a:xfrm>
          <a:off x="16967200" y="2480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1389</xdr:rowOff>
    </xdr:from>
    <xdr:ext cx="762000" cy="259045"/>
    <xdr:sp macro="" textlink="">
      <xdr:nvSpPr>
        <xdr:cNvPr id="457" name="将来負担の状況該当値テキスト"/>
        <xdr:cNvSpPr txBox="1"/>
      </xdr:nvSpPr>
      <xdr:spPr>
        <a:xfrm>
          <a:off x="17106900" y="2401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101346</xdr:rowOff>
    </xdr:from>
    <xdr:to>
      <xdr:col>23</xdr:col>
      <xdr:colOff>457200</xdr:colOff>
      <xdr:row>15</xdr:row>
      <xdr:rowOff>31496</xdr:rowOff>
    </xdr:to>
    <xdr:sp macro="" textlink="">
      <xdr:nvSpPr>
        <xdr:cNvPr id="458" name="円/楕円 457"/>
        <xdr:cNvSpPr/>
      </xdr:nvSpPr>
      <xdr:spPr>
        <a:xfrm>
          <a:off x="16129000" y="2501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41673</xdr:rowOff>
    </xdr:from>
    <xdr:ext cx="736600" cy="259045"/>
    <xdr:sp macro="" textlink="">
      <xdr:nvSpPr>
        <xdr:cNvPr id="459" name="テキスト ボックス 458"/>
        <xdr:cNvSpPr txBox="1"/>
      </xdr:nvSpPr>
      <xdr:spPr>
        <a:xfrm>
          <a:off x="15798800" y="2270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3251</xdr:rowOff>
    </xdr:from>
    <xdr:to>
      <xdr:col>22</xdr:col>
      <xdr:colOff>254000</xdr:colOff>
      <xdr:row>15</xdr:row>
      <xdr:rowOff>104851</xdr:rowOff>
    </xdr:to>
    <xdr:sp macro="" textlink="">
      <xdr:nvSpPr>
        <xdr:cNvPr id="460" name="円/楕円 459"/>
        <xdr:cNvSpPr/>
      </xdr:nvSpPr>
      <xdr:spPr>
        <a:xfrm>
          <a:off x="15240000" y="2575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115028</xdr:rowOff>
    </xdr:from>
    <xdr:ext cx="762000" cy="259045"/>
    <xdr:sp macro="" textlink="">
      <xdr:nvSpPr>
        <xdr:cNvPr id="461" name="テキスト ボックス 460"/>
        <xdr:cNvSpPr txBox="1"/>
      </xdr:nvSpPr>
      <xdr:spPr>
        <a:xfrm>
          <a:off x="14909800" y="2343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57302</xdr:rowOff>
    </xdr:from>
    <xdr:to>
      <xdr:col>21</xdr:col>
      <xdr:colOff>50800</xdr:colOff>
      <xdr:row>15</xdr:row>
      <xdr:rowOff>158902</xdr:rowOff>
    </xdr:to>
    <xdr:sp macro="" textlink="">
      <xdr:nvSpPr>
        <xdr:cNvPr id="462" name="円/楕円 461"/>
        <xdr:cNvSpPr/>
      </xdr:nvSpPr>
      <xdr:spPr>
        <a:xfrm>
          <a:off x="14351000" y="262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169079</xdr:rowOff>
    </xdr:from>
    <xdr:ext cx="762000" cy="259045"/>
    <xdr:sp macro="" textlink="">
      <xdr:nvSpPr>
        <xdr:cNvPr id="463" name="テキスト ボックス 462"/>
        <xdr:cNvSpPr txBox="1"/>
      </xdr:nvSpPr>
      <xdr:spPr>
        <a:xfrm>
          <a:off x="14020800" y="239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47.4</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158166</xdr:rowOff>
    </xdr:from>
    <xdr:to>
      <xdr:col>19</xdr:col>
      <xdr:colOff>533400</xdr:colOff>
      <xdr:row>16</xdr:row>
      <xdr:rowOff>88316</xdr:rowOff>
    </xdr:to>
    <xdr:sp macro="" textlink="">
      <xdr:nvSpPr>
        <xdr:cNvPr id="464" name="円/楕円 463"/>
        <xdr:cNvSpPr/>
      </xdr:nvSpPr>
      <xdr:spPr>
        <a:xfrm>
          <a:off x="13462000" y="2729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98493</xdr:rowOff>
    </xdr:from>
    <xdr:ext cx="762000" cy="259045"/>
    <xdr:sp macro="" textlink="">
      <xdr:nvSpPr>
        <xdr:cNvPr id="465" name="テキスト ボックス 464"/>
        <xdr:cNvSpPr txBox="1"/>
      </xdr:nvSpPr>
      <xdr:spPr>
        <a:xfrm>
          <a:off x="13131800" y="2498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福島県南会津町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17,230
17,156
886.47
14,583,405
14,063,544
374,305
8,956,069
15,001,130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16.6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計画的な定員管理により人件費が年々縮小してきたものの、人口一人当たりの職員数が類似団体平均値の</a:t>
          </a:r>
          <a:r>
            <a:rPr kumimoji="1" lang="en-US" altLang="ja-JP" sz="1300">
              <a:latin typeface="ＭＳ Ｐゴシック"/>
            </a:rPr>
            <a:t>1.6</a:t>
          </a:r>
          <a:r>
            <a:rPr kumimoji="1" lang="ja-JP" altLang="en-US" sz="1300">
              <a:latin typeface="ＭＳ Ｐゴシック"/>
            </a:rPr>
            <a:t>倍と高い水準になっていることから、今後も適正な退職者の補充と事務事業の見直しにより職員数の削減を図っていく。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81280</xdr:rowOff>
    </xdr:from>
    <xdr:to>
      <xdr:col>7</xdr:col>
      <xdr:colOff>15875</xdr:colOff>
      <xdr:row>36</xdr:row>
      <xdr:rowOff>85852</xdr:rowOff>
    </xdr:to>
    <xdr:cxnSp macro="">
      <xdr:nvCxnSpPr>
        <xdr:cNvPr id="62" name="直線コネクタ 61"/>
        <xdr:cNvCxnSpPr/>
      </xdr:nvCxnSpPr>
      <xdr:spPr>
        <a:xfrm flipV="1">
          <a:off x="3987800" y="625348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3"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85852</xdr:rowOff>
    </xdr:from>
    <xdr:to>
      <xdr:col>5</xdr:col>
      <xdr:colOff>549275</xdr:colOff>
      <xdr:row>36</xdr:row>
      <xdr:rowOff>99568</xdr:rowOff>
    </xdr:to>
    <xdr:cxnSp macro="">
      <xdr:nvCxnSpPr>
        <xdr:cNvPr id="65" name="直線コネクタ 64"/>
        <xdr:cNvCxnSpPr/>
      </xdr:nvCxnSpPr>
      <xdr:spPr>
        <a:xfrm flipV="1">
          <a:off x="3098800" y="62580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50563</xdr:rowOff>
    </xdr:from>
    <xdr:ext cx="736600" cy="259045"/>
    <xdr:sp macro="" textlink="">
      <xdr:nvSpPr>
        <xdr:cNvPr id="67" name="テキスト ボックス 66"/>
        <xdr:cNvSpPr txBox="1"/>
      </xdr:nvSpPr>
      <xdr:spPr>
        <a:xfrm>
          <a:off x="3606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99568</xdr:rowOff>
    </xdr:from>
    <xdr:to>
      <xdr:col>4</xdr:col>
      <xdr:colOff>346075</xdr:colOff>
      <xdr:row>36</xdr:row>
      <xdr:rowOff>159004</xdr:rowOff>
    </xdr:to>
    <xdr:cxnSp macro="">
      <xdr:nvCxnSpPr>
        <xdr:cNvPr id="68" name="直線コネクタ 67"/>
        <xdr:cNvCxnSpPr/>
      </xdr:nvCxnSpPr>
      <xdr:spPr>
        <a:xfrm flipV="1">
          <a:off x="2209800" y="627176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159004</xdr:rowOff>
    </xdr:from>
    <xdr:to>
      <xdr:col>3</xdr:col>
      <xdr:colOff>142875</xdr:colOff>
      <xdr:row>37</xdr:row>
      <xdr:rowOff>14986</xdr:rowOff>
    </xdr:to>
    <xdr:cxnSp macro="">
      <xdr:nvCxnSpPr>
        <xdr:cNvPr id="71" name="直線コネクタ 70"/>
        <xdr:cNvCxnSpPr/>
      </xdr:nvCxnSpPr>
      <xdr:spPr>
        <a:xfrm flipV="1">
          <a:off x="1320800" y="63312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100855</xdr:rowOff>
    </xdr:from>
    <xdr:ext cx="762000" cy="259045"/>
    <xdr:sp macro="" textlink="">
      <xdr:nvSpPr>
        <xdr:cNvPr id="73" name="テキスト ボックス 72"/>
        <xdr:cNvSpPr txBox="1"/>
      </xdr:nvSpPr>
      <xdr:spPr>
        <a:xfrm>
          <a:off x="1828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85344</xdr:rowOff>
    </xdr:from>
    <xdr:to>
      <xdr:col>1</xdr:col>
      <xdr:colOff>676275</xdr:colOff>
      <xdr:row>37</xdr:row>
      <xdr:rowOff>15494</xdr:rowOff>
    </xdr:to>
    <xdr:sp macro="" textlink="">
      <xdr:nvSpPr>
        <xdr:cNvPr id="74" name="フローチャート : 判断 73"/>
        <xdr:cNvSpPr/>
      </xdr:nvSpPr>
      <xdr:spPr>
        <a:xfrm>
          <a:off x="1270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25671</xdr:rowOff>
    </xdr:from>
    <xdr:ext cx="762000" cy="259045"/>
    <xdr:sp macro="" textlink="">
      <xdr:nvSpPr>
        <xdr:cNvPr id="75" name="テキスト ボックス 74"/>
        <xdr:cNvSpPr txBox="1"/>
      </xdr:nvSpPr>
      <xdr:spPr>
        <a:xfrm>
          <a:off x="939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30480</xdr:rowOff>
    </xdr:from>
    <xdr:to>
      <xdr:col>7</xdr:col>
      <xdr:colOff>66675</xdr:colOff>
      <xdr:row>36</xdr:row>
      <xdr:rowOff>132080</xdr:rowOff>
    </xdr:to>
    <xdr:sp macro="" textlink="">
      <xdr:nvSpPr>
        <xdr:cNvPr id="81" name="円/楕円 80"/>
        <xdr:cNvSpPr/>
      </xdr:nvSpPr>
      <xdr:spPr>
        <a:xfrm>
          <a:off x="47752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47007</xdr:rowOff>
    </xdr:from>
    <xdr:ext cx="762000" cy="259045"/>
    <xdr:sp macro="" textlink="">
      <xdr:nvSpPr>
        <xdr:cNvPr id="82" name="人件費該当値テキスト"/>
        <xdr:cNvSpPr txBox="1"/>
      </xdr:nvSpPr>
      <xdr:spPr>
        <a:xfrm>
          <a:off x="49149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35052</xdr:rowOff>
    </xdr:from>
    <xdr:to>
      <xdr:col>5</xdr:col>
      <xdr:colOff>600075</xdr:colOff>
      <xdr:row>36</xdr:row>
      <xdr:rowOff>136652</xdr:rowOff>
    </xdr:to>
    <xdr:sp macro="" textlink="">
      <xdr:nvSpPr>
        <xdr:cNvPr id="83" name="円/楕円 82"/>
        <xdr:cNvSpPr/>
      </xdr:nvSpPr>
      <xdr:spPr>
        <a:xfrm>
          <a:off x="3937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146829</xdr:rowOff>
    </xdr:from>
    <xdr:ext cx="736600" cy="259045"/>
    <xdr:sp macro="" textlink="">
      <xdr:nvSpPr>
        <xdr:cNvPr id="84" name="テキスト ボックス 83"/>
        <xdr:cNvSpPr txBox="1"/>
      </xdr:nvSpPr>
      <xdr:spPr>
        <a:xfrm>
          <a:off x="3606800" y="5976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48768</xdr:rowOff>
    </xdr:from>
    <xdr:to>
      <xdr:col>4</xdr:col>
      <xdr:colOff>396875</xdr:colOff>
      <xdr:row>36</xdr:row>
      <xdr:rowOff>150368</xdr:rowOff>
    </xdr:to>
    <xdr:sp macro="" textlink="">
      <xdr:nvSpPr>
        <xdr:cNvPr id="85" name="円/楕円 84"/>
        <xdr:cNvSpPr/>
      </xdr:nvSpPr>
      <xdr:spPr>
        <a:xfrm>
          <a:off x="3048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160545</xdr:rowOff>
    </xdr:from>
    <xdr:ext cx="762000" cy="259045"/>
    <xdr:sp macro="" textlink="">
      <xdr:nvSpPr>
        <xdr:cNvPr id="86" name="テキスト ボックス 85"/>
        <xdr:cNvSpPr txBox="1"/>
      </xdr:nvSpPr>
      <xdr:spPr>
        <a:xfrm>
          <a:off x="2717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108204</xdr:rowOff>
    </xdr:from>
    <xdr:to>
      <xdr:col>3</xdr:col>
      <xdr:colOff>193675</xdr:colOff>
      <xdr:row>37</xdr:row>
      <xdr:rowOff>38354</xdr:rowOff>
    </xdr:to>
    <xdr:sp macro="" textlink="">
      <xdr:nvSpPr>
        <xdr:cNvPr id="87" name="円/楕円 86"/>
        <xdr:cNvSpPr/>
      </xdr:nvSpPr>
      <xdr:spPr>
        <a:xfrm>
          <a:off x="2159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48531</xdr:rowOff>
    </xdr:from>
    <xdr:ext cx="762000" cy="259045"/>
    <xdr:sp macro="" textlink="">
      <xdr:nvSpPr>
        <xdr:cNvPr id="88" name="テキスト ボックス 87"/>
        <xdr:cNvSpPr txBox="1"/>
      </xdr:nvSpPr>
      <xdr:spPr>
        <a:xfrm>
          <a:off x="1828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135636</xdr:rowOff>
    </xdr:from>
    <xdr:to>
      <xdr:col>1</xdr:col>
      <xdr:colOff>676275</xdr:colOff>
      <xdr:row>37</xdr:row>
      <xdr:rowOff>65786</xdr:rowOff>
    </xdr:to>
    <xdr:sp macro="" textlink="">
      <xdr:nvSpPr>
        <xdr:cNvPr id="89" name="円/楕円 88"/>
        <xdr:cNvSpPr/>
      </xdr:nvSpPr>
      <xdr:spPr>
        <a:xfrm>
          <a:off x="1270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50563</xdr:rowOff>
    </xdr:from>
    <xdr:ext cx="762000" cy="259045"/>
    <xdr:sp macro="" textlink="">
      <xdr:nvSpPr>
        <xdr:cNvPr id="90" name="テキスト ボックス 89"/>
        <xdr:cNvSpPr txBox="1"/>
      </xdr:nvSpPr>
      <xdr:spPr>
        <a:xfrm>
          <a:off x="939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内部管理経費の圧縮により物件費の抑制を図ってきたため、類似団体平均値を下回っているが、今後、アウトソーシングを進めることにより事業委託が増加することが予想されるため、事務事業の見直しによりさらなる圧縮を図っていく必要があ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27396</xdr:rowOff>
    </xdr:from>
    <xdr:to>
      <xdr:col>24</xdr:col>
      <xdr:colOff>31750</xdr:colOff>
      <xdr:row>15</xdr:row>
      <xdr:rowOff>60053</xdr:rowOff>
    </xdr:to>
    <xdr:cxnSp macro="">
      <xdr:nvCxnSpPr>
        <xdr:cNvPr id="125" name="直線コネクタ 124"/>
        <xdr:cNvCxnSpPr/>
      </xdr:nvCxnSpPr>
      <xdr:spPr>
        <a:xfrm>
          <a:off x="15671800" y="2599146"/>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85833</xdr:rowOff>
    </xdr:from>
    <xdr:ext cx="762000" cy="259045"/>
    <xdr:sp macro="" textlink="">
      <xdr:nvSpPr>
        <xdr:cNvPr id="126" name="物件費平均値テキスト"/>
        <xdr:cNvSpPr txBox="1"/>
      </xdr:nvSpPr>
      <xdr:spPr>
        <a:xfrm>
          <a:off x="16598900" y="2657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27396</xdr:rowOff>
    </xdr:from>
    <xdr:to>
      <xdr:col>22</xdr:col>
      <xdr:colOff>565150</xdr:colOff>
      <xdr:row>15</xdr:row>
      <xdr:rowOff>27396</xdr:rowOff>
    </xdr:to>
    <xdr:cxnSp macro="">
      <xdr:nvCxnSpPr>
        <xdr:cNvPr id="128" name="直線コネクタ 127"/>
        <xdr:cNvCxnSpPr/>
      </xdr:nvCxnSpPr>
      <xdr:spPr>
        <a:xfrm>
          <a:off x="14782800" y="259914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160944</xdr:rowOff>
    </xdr:from>
    <xdr:ext cx="736600" cy="259045"/>
    <xdr:sp macro="" textlink="">
      <xdr:nvSpPr>
        <xdr:cNvPr id="130" name="テキスト ボックス 129"/>
        <xdr:cNvSpPr txBox="1"/>
      </xdr:nvSpPr>
      <xdr:spPr>
        <a:xfrm>
          <a:off x="15290800" y="2732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140063</xdr:rowOff>
    </xdr:from>
    <xdr:to>
      <xdr:col>21</xdr:col>
      <xdr:colOff>361950</xdr:colOff>
      <xdr:row>15</xdr:row>
      <xdr:rowOff>27396</xdr:rowOff>
    </xdr:to>
    <xdr:cxnSp macro="">
      <xdr:nvCxnSpPr>
        <xdr:cNvPr id="131" name="直線コネクタ 130"/>
        <xdr:cNvCxnSpPr/>
      </xdr:nvCxnSpPr>
      <xdr:spPr>
        <a:xfrm>
          <a:off x="13893800" y="2540363"/>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3" name="テキスト ボックス 132"/>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133531</xdr:rowOff>
    </xdr:from>
    <xdr:to>
      <xdr:col>20</xdr:col>
      <xdr:colOff>158750</xdr:colOff>
      <xdr:row>14</xdr:row>
      <xdr:rowOff>140063</xdr:rowOff>
    </xdr:to>
    <xdr:cxnSp macro="">
      <xdr:nvCxnSpPr>
        <xdr:cNvPr id="134" name="直線コネクタ 133"/>
        <xdr:cNvCxnSpPr/>
      </xdr:nvCxnSpPr>
      <xdr:spPr>
        <a:xfrm>
          <a:off x="13004800" y="2533831"/>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95630</xdr:rowOff>
    </xdr:from>
    <xdr:ext cx="762000" cy="259045"/>
    <xdr:sp macro="" textlink="">
      <xdr:nvSpPr>
        <xdr:cNvPr id="136" name="テキスト ボックス 135"/>
        <xdr:cNvSpPr txBox="1"/>
      </xdr:nvSpPr>
      <xdr:spPr>
        <a:xfrm>
          <a:off x="13512800" y="266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82731</xdr:rowOff>
    </xdr:from>
    <xdr:to>
      <xdr:col>19</xdr:col>
      <xdr:colOff>6350</xdr:colOff>
      <xdr:row>15</xdr:row>
      <xdr:rowOff>12881</xdr:rowOff>
    </xdr:to>
    <xdr:sp macro="" textlink="">
      <xdr:nvSpPr>
        <xdr:cNvPr id="137" name="フローチャート : 判断 136"/>
        <xdr:cNvSpPr/>
      </xdr:nvSpPr>
      <xdr:spPr>
        <a:xfrm>
          <a:off x="12954000" y="2483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23058</xdr:rowOff>
    </xdr:from>
    <xdr:ext cx="762000" cy="259045"/>
    <xdr:sp macro="" textlink="">
      <xdr:nvSpPr>
        <xdr:cNvPr id="138" name="テキスト ボックス 137"/>
        <xdr:cNvSpPr txBox="1"/>
      </xdr:nvSpPr>
      <xdr:spPr>
        <a:xfrm>
          <a:off x="12623800" y="2251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9253</xdr:rowOff>
    </xdr:from>
    <xdr:to>
      <xdr:col>24</xdr:col>
      <xdr:colOff>82550</xdr:colOff>
      <xdr:row>15</xdr:row>
      <xdr:rowOff>110853</xdr:rowOff>
    </xdr:to>
    <xdr:sp macro="" textlink="">
      <xdr:nvSpPr>
        <xdr:cNvPr id="144" name="円/楕円 143"/>
        <xdr:cNvSpPr/>
      </xdr:nvSpPr>
      <xdr:spPr>
        <a:xfrm>
          <a:off x="16459200" y="2581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25780</xdr:rowOff>
    </xdr:from>
    <xdr:ext cx="762000" cy="259045"/>
    <xdr:sp macro="" textlink="">
      <xdr:nvSpPr>
        <xdr:cNvPr id="145" name="物件費該当値テキスト"/>
        <xdr:cNvSpPr txBox="1"/>
      </xdr:nvSpPr>
      <xdr:spPr>
        <a:xfrm>
          <a:off x="16598900" y="2426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148046</xdr:rowOff>
    </xdr:from>
    <xdr:to>
      <xdr:col>22</xdr:col>
      <xdr:colOff>615950</xdr:colOff>
      <xdr:row>15</xdr:row>
      <xdr:rowOff>78196</xdr:rowOff>
    </xdr:to>
    <xdr:sp macro="" textlink="">
      <xdr:nvSpPr>
        <xdr:cNvPr id="146" name="円/楕円 145"/>
        <xdr:cNvSpPr/>
      </xdr:nvSpPr>
      <xdr:spPr>
        <a:xfrm>
          <a:off x="15621000" y="2548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88373</xdr:rowOff>
    </xdr:from>
    <xdr:ext cx="736600" cy="259045"/>
    <xdr:sp macro="" textlink="">
      <xdr:nvSpPr>
        <xdr:cNvPr id="147" name="テキスト ボックス 146"/>
        <xdr:cNvSpPr txBox="1"/>
      </xdr:nvSpPr>
      <xdr:spPr>
        <a:xfrm>
          <a:off x="15290800" y="2317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148046</xdr:rowOff>
    </xdr:from>
    <xdr:to>
      <xdr:col>21</xdr:col>
      <xdr:colOff>412750</xdr:colOff>
      <xdr:row>15</xdr:row>
      <xdr:rowOff>78196</xdr:rowOff>
    </xdr:to>
    <xdr:sp macro="" textlink="">
      <xdr:nvSpPr>
        <xdr:cNvPr id="148" name="円/楕円 147"/>
        <xdr:cNvSpPr/>
      </xdr:nvSpPr>
      <xdr:spPr>
        <a:xfrm>
          <a:off x="14732000" y="2548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88373</xdr:rowOff>
    </xdr:from>
    <xdr:ext cx="762000" cy="259045"/>
    <xdr:sp macro="" textlink="">
      <xdr:nvSpPr>
        <xdr:cNvPr id="149" name="テキスト ボックス 148"/>
        <xdr:cNvSpPr txBox="1"/>
      </xdr:nvSpPr>
      <xdr:spPr>
        <a:xfrm>
          <a:off x="14401800" y="2317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89263</xdr:rowOff>
    </xdr:from>
    <xdr:to>
      <xdr:col>20</xdr:col>
      <xdr:colOff>209550</xdr:colOff>
      <xdr:row>15</xdr:row>
      <xdr:rowOff>19413</xdr:rowOff>
    </xdr:to>
    <xdr:sp macro="" textlink="">
      <xdr:nvSpPr>
        <xdr:cNvPr id="150" name="円/楕円 149"/>
        <xdr:cNvSpPr/>
      </xdr:nvSpPr>
      <xdr:spPr>
        <a:xfrm>
          <a:off x="13843000" y="2489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29590</xdr:rowOff>
    </xdr:from>
    <xdr:ext cx="762000" cy="259045"/>
    <xdr:sp macro="" textlink="">
      <xdr:nvSpPr>
        <xdr:cNvPr id="151" name="テキスト ボックス 150"/>
        <xdr:cNvSpPr txBox="1"/>
      </xdr:nvSpPr>
      <xdr:spPr>
        <a:xfrm>
          <a:off x="13512800" y="2258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82731</xdr:rowOff>
    </xdr:from>
    <xdr:to>
      <xdr:col>19</xdr:col>
      <xdr:colOff>6350</xdr:colOff>
      <xdr:row>15</xdr:row>
      <xdr:rowOff>12881</xdr:rowOff>
    </xdr:to>
    <xdr:sp macro="" textlink="">
      <xdr:nvSpPr>
        <xdr:cNvPr id="152" name="円/楕円 151"/>
        <xdr:cNvSpPr/>
      </xdr:nvSpPr>
      <xdr:spPr>
        <a:xfrm>
          <a:off x="12954000" y="2483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169108</xdr:rowOff>
    </xdr:from>
    <xdr:ext cx="762000" cy="259045"/>
    <xdr:sp macro="" textlink="">
      <xdr:nvSpPr>
        <xdr:cNvPr id="153" name="テキスト ボックス 152"/>
        <xdr:cNvSpPr txBox="1"/>
      </xdr:nvSpPr>
      <xdr:spPr>
        <a:xfrm>
          <a:off x="12623800" y="2569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値は大きく下回っている。高齢化の進展による扶助費の上昇は、上げ止まりの傾向にあるが、障害者福祉に扶助費の占める割合が上昇傾向にあり、今後、財政を圧迫する要因となることも考えられることから動向を注視していく。</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54</xdr:row>
      <xdr:rowOff>29028</xdr:rowOff>
    </xdr:to>
    <xdr:cxnSp macro="">
      <xdr:nvCxnSpPr>
        <xdr:cNvPr id="188" name="直線コネクタ 187"/>
        <xdr:cNvCxnSpPr/>
      </xdr:nvCxnSpPr>
      <xdr:spPr>
        <a:xfrm>
          <a:off x="3987800" y="9271000"/>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9"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135165</xdr:rowOff>
    </xdr:from>
    <xdr:to>
      <xdr:col>5</xdr:col>
      <xdr:colOff>549275</xdr:colOff>
      <xdr:row>54</xdr:row>
      <xdr:rowOff>12700</xdr:rowOff>
    </xdr:to>
    <xdr:cxnSp macro="">
      <xdr:nvCxnSpPr>
        <xdr:cNvPr id="191" name="直線コネクタ 190"/>
        <xdr:cNvCxnSpPr/>
      </xdr:nvCxnSpPr>
      <xdr:spPr>
        <a:xfrm>
          <a:off x="3098800" y="9222015"/>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80934</xdr:rowOff>
    </xdr:from>
    <xdr:ext cx="736600" cy="259045"/>
    <xdr:sp macro="" textlink="">
      <xdr:nvSpPr>
        <xdr:cNvPr id="193" name="テキスト ボックス 192"/>
        <xdr:cNvSpPr txBox="1"/>
      </xdr:nvSpPr>
      <xdr:spPr>
        <a:xfrm>
          <a:off x="3606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53</xdr:row>
      <xdr:rowOff>167822</xdr:rowOff>
    </xdr:to>
    <xdr:cxnSp macro="">
      <xdr:nvCxnSpPr>
        <xdr:cNvPr id="194" name="直線コネクタ 193"/>
        <xdr:cNvCxnSpPr/>
      </xdr:nvCxnSpPr>
      <xdr:spPr>
        <a:xfrm flipV="1">
          <a:off x="2209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6" name="テキスト ボックス 195"/>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53</xdr:row>
      <xdr:rowOff>167822</xdr:rowOff>
    </xdr:to>
    <xdr:cxnSp macro="">
      <xdr:nvCxnSpPr>
        <xdr:cNvPr id="197" name="直線コネクタ 196"/>
        <xdr:cNvCxnSpPr/>
      </xdr:nvCxnSpPr>
      <xdr:spPr>
        <a:xfrm>
          <a:off x="1320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199" name="テキスト ボックス 198"/>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00" name="フローチャート : 判断 199"/>
        <xdr:cNvSpPr/>
      </xdr:nvSpPr>
      <xdr:spPr>
        <a:xfrm>
          <a:off x="1270000" y="936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23784</xdr:rowOff>
    </xdr:from>
    <xdr:ext cx="762000" cy="259045"/>
    <xdr:sp macro="" textlink="">
      <xdr:nvSpPr>
        <xdr:cNvPr id="201" name="テキスト ボックス 200"/>
        <xdr:cNvSpPr txBox="1"/>
      </xdr:nvSpPr>
      <xdr:spPr>
        <a:xfrm>
          <a:off x="939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149678</xdr:rowOff>
    </xdr:from>
    <xdr:to>
      <xdr:col>7</xdr:col>
      <xdr:colOff>66675</xdr:colOff>
      <xdr:row>54</xdr:row>
      <xdr:rowOff>79828</xdr:rowOff>
    </xdr:to>
    <xdr:sp macro="" textlink="">
      <xdr:nvSpPr>
        <xdr:cNvPr id="207" name="円/楕円 206"/>
        <xdr:cNvSpPr/>
      </xdr:nvSpPr>
      <xdr:spPr>
        <a:xfrm>
          <a:off x="47752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58255</xdr:rowOff>
    </xdr:from>
    <xdr:ext cx="762000" cy="259045"/>
    <xdr:sp macro="" textlink="">
      <xdr:nvSpPr>
        <xdr:cNvPr id="208" name="扶助費該当値テキスト"/>
        <xdr:cNvSpPr txBox="1"/>
      </xdr:nvSpPr>
      <xdr:spPr>
        <a:xfrm>
          <a:off x="4914900" y="9145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133350</xdr:rowOff>
    </xdr:from>
    <xdr:to>
      <xdr:col>5</xdr:col>
      <xdr:colOff>600075</xdr:colOff>
      <xdr:row>54</xdr:row>
      <xdr:rowOff>63500</xdr:rowOff>
    </xdr:to>
    <xdr:sp macro="" textlink="">
      <xdr:nvSpPr>
        <xdr:cNvPr id="209" name="円/楕円 208"/>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73677</xdr:rowOff>
    </xdr:from>
    <xdr:ext cx="736600" cy="259045"/>
    <xdr:sp macro="" textlink="">
      <xdr:nvSpPr>
        <xdr:cNvPr id="210" name="テキスト ボックス 209"/>
        <xdr:cNvSpPr txBox="1"/>
      </xdr:nvSpPr>
      <xdr:spPr>
        <a:xfrm>
          <a:off x="3606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84365</xdr:rowOff>
    </xdr:from>
    <xdr:to>
      <xdr:col>4</xdr:col>
      <xdr:colOff>396875</xdr:colOff>
      <xdr:row>54</xdr:row>
      <xdr:rowOff>14515</xdr:rowOff>
    </xdr:to>
    <xdr:sp macro="" textlink="">
      <xdr:nvSpPr>
        <xdr:cNvPr id="211" name="円/楕円 210"/>
        <xdr:cNvSpPr/>
      </xdr:nvSpPr>
      <xdr:spPr>
        <a:xfrm>
          <a:off x="3048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24692</xdr:rowOff>
    </xdr:from>
    <xdr:ext cx="762000" cy="259045"/>
    <xdr:sp macro="" textlink="">
      <xdr:nvSpPr>
        <xdr:cNvPr id="212" name="テキスト ボックス 211"/>
        <xdr:cNvSpPr txBox="1"/>
      </xdr:nvSpPr>
      <xdr:spPr>
        <a:xfrm>
          <a:off x="2717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117022</xdr:rowOff>
    </xdr:from>
    <xdr:to>
      <xdr:col>3</xdr:col>
      <xdr:colOff>193675</xdr:colOff>
      <xdr:row>54</xdr:row>
      <xdr:rowOff>47172</xdr:rowOff>
    </xdr:to>
    <xdr:sp macro="" textlink="">
      <xdr:nvSpPr>
        <xdr:cNvPr id="213" name="円/楕円 212"/>
        <xdr:cNvSpPr/>
      </xdr:nvSpPr>
      <xdr:spPr>
        <a:xfrm>
          <a:off x="2159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57349</xdr:rowOff>
    </xdr:from>
    <xdr:ext cx="762000" cy="259045"/>
    <xdr:sp macro="" textlink="">
      <xdr:nvSpPr>
        <xdr:cNvPr id="214" name="テキスト ボックス 213"/>
        <xdr:cNvSpPr txBox="1"/>
      </xdr:nvSpPr>
      <xdr:spPr>
        <a:xfrm>
          <a:off x="1828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5" name="円/楕円 214"/>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24692</xdr:rowOff>
    </xdr:from>
    <xdr:ext cx="762000" cy="259045"/>
    <xdr:sp macro="" textlink="">
      <xdr:nvSpPr>
        <xdr:cNvPr id="216" name="テキスト ボックス 215"/>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例年にない豪雪等により維持補修費が増加したものの、除雪経費の財源として臨時道路除雪事業費補助金の交付があったこと等により、経常経費充当一般財源等の額が減少した。</a:t>
          </a:r>
          <a:r>
            <a:rPr kumimoji="1" lang="ja-JP" altLang="en-US" sz="1300">
              <a:solidFill>
                <a:sysClr val="windowText" lastClr="000000"/>
              </a:solidFill>
              <a:latin typeface="ＭＳ Ｐゴシック"/>
            </a:rPr>
            <a:t>これにより昨年度を</a:t>
          </a:r>
          <a:r>
            <a:rPr kumimoji="1" lang="en-US" altLang="ja-JP" sz="1300">
              <a:solidFill>
                <a:sysClr val="windowText" lastClr="000000"/>
              </a:solidFill>
              <a:latin typeface="ＭＳ Ｐゴシック"/>
            </a:rPr>
            <a:t>2.6</a:t>
          </a:r>
          <a:r>
            <a:rPr kumimoji="1" lang="ja-JP" altLang="en-US" sz="1300">
              <a:solidFill>
                <a:sysClr val="windowText" lastClr="000000"/>
              </a:solidFill>
              <a:latin typeface="ＭＳ Ｐゴシック"/>
            </a:rPr>
            <a:t>％下回ることとなったが、今後、施設の老朽化に伴う修繕費の増加が予想されるため、計画的な修繕と更新を行い経常収支比率の上昇抑制していく。</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163576</xdr:rowOff>
    </xdr:from>
    <xdr:to>
      <xdr:col>24</xdr:col>
      <xdr:colOff>31750</xdr:colOff>
      <xdr:row>57</xdr:row>
      <xdr:rowOff>110998</xdr:rowOff>
    </xdr:to>
    <xdr:cxnSp macro="">
      <xdr:nvCxnSpPr>
        <xdr:cNvPr id="246" name="直線コネクタ 245"/>
        <xdr:cNvCxnSpPr/>
      </xdr:nvCxnSpPr>
      <xdr:spPr>
        <a:xfrm flipV="1">
          <a:off x="15671800" y="9764776"/>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148861</xdr:rowOff>
    </xdr:from>
    <xdr:ext cx="762000" cy="259045"/>
    <xdr:sp macro="" textlink="">
      <xdr:nvSpPr>
        <xdr:cNvPr id="247" name="その他平均値テキスト"/>
        <xdr:cNvSpPr txBox="1"/>
      </xdr:nvSpPr>
      <xdr:spPr>
        <a:xfrm>
          <a:off x="16598900" y="9750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56134</xdr:rowOff>
    </xdr:from>
    <xdr:to>
      <xdr:col>22</xdr:col>
      <xdr:colOff>565150</xdr:colOff>
      <xdr:row>57</xdr:row>
      <xdr:rowOff>110998</xdr:rowOff>
    </xdr:to>
    <xdr:cxnSp macro="">
      <xdr:nvCxnSpPr>
        <xdr:cNvPr id="249" name="直線コネクタ 248"/>
        <xdr:cNvCxnSpPr/>
      </xdr:nvCxnSpPr>
      <xdr:spPr>
        <a:xfrm>
          <a:off x="14782800" y="982878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94251</xdr:rowOff>
    </xdr:from>
    <xdr:ext cx="736600" cy="259045"/>
    <xdr:sp macro="" textlink="">
      <xdr:nvSpPr>
        <xdr:cNvPr id="251" name="テキスト ボックス 250"/>
        <xdr:cNvSpPr txBox="1"/>
      </xdr:nvSpPr>
      <xdr:spPr>
        <a:xfrm>
          <a:off x="15290800" y="9524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56134</xdr:rowOff>
    </xdr:from>
    <xdr:to>
      <xdr:col>21</xdr:col>
      <xdr:colOff>361950</xdr:colOff>
      <xdr:row>57</xdr:row>
      <xdr:rowOff>83566</xdr:rowOff>
    </xdr:to>
    <xdr:cxnSp macro="">
      <xdr:nvCxnSpPr>
        <xdr:cNvPr id="252" name="直線コネクタ 251"/>
        <xdr:cNvCxnSpPr/>
      </xdr:nvCxnSpPr>
      <xdr:spPr>
        <a:xfrm flipV="1">
          <a:off x="13893800" y="98287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117111</xdr:rowOff>
    </xdr:from>
    <xdr:ext cx="762000" cy="259045"/>
    <xdr:sp macro="" textlink="">
      <xdr:nvSpPr>
        <xdr:cNvPr id="254" name="テキスト ボックス 253"/>
        <xdr:cNvSpPr txBox="1"/>
      </xdr:nvSpPr>
      <xdr:spPr>
        <a:xfrm>
          <a:off x="14401800" y="954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46990</xdr:rowOff>
    </xdr:from>
    <xdr:to>
      <xdr:col>20</xdr:col>
      <xdr:colOff>158750</xdr:colOff>
      <xdr:row>57</xdr:row>
      <xdr:rowOff>83566</xdr:rowOff>
    </xdr:to>
    <xdr:cxnSp macro="">
      <xdr:nvCxnSpPr>
        <xdr:cNvPr id="255" name="直線コネクタ 254"/>
        <xdr:cNvCxnSpPr/>
      </xdr:nvCxnSpPr>
      <xdr:spPr>
        <a:xfrm>
          <a:off x="13004800" y="981964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103395</xdr:rowOff>
    </xdr:from>
    <xdr:ext cx="762000" cy="259045"/>
    <xdr:sp macro="" textlink="">
      <xdr:nvSpPr>
        <xdr:cNvPr id="257" name="テキスト ボックス 256"/>
        <xdr:cNvSpPr txBox="1"/>
      </xdr:nvSpPr>
      <xdr:spPr>
        <a:xfrm>
          <a:off x="13512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163068</xdr:rowOff>
    </xdr:from>
    <xdr:to>
      <xdr:col>19</xdr:col>
      <xdr:colOff>6350</xdr:colOff>
      <xdr:row>57</xdr:row>
      <xdr:rowOff>93218</xdr:rowOff>
    </xdr:to>
    <xdr:sp macro="" textlink="">
      <xdr:nvSpPr>
        <xdr:cNvPr id="258" name="フローチャート : 判断 257"/>
        <xdr:cNvSpPr/>
      </xdr:nvSpPr>
      <xdr:spPr>
        <a:xfrm>
          <a:off x="12954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103395</xdr:rowOff>
    </xdr:from>
    <xdr:ext cx="762000" cy="259045"/>
    <xdr:sp macro="" textlink="">
      <xdr:nvSpPr>
        <xdr:cNvPr id="259" name="テキスト ボックス 258"/>
        <xdr:cNvSpPr txBox="1"/>
      </xdr:nvSpPr>
      <xdr:spPr>
        <a:xfrm>
          <a:off x="12623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112776</xdr:rowOff>
    </xdr:from>
    <xdr:to>
      <xdr:col>24</xdr:col>
      <xdr:colOff>82550</xdr:colOff>
      <xdr:row>57</xdr:row>
      <xdr:rowOff>42926</xdr:rowOff>
    </xdr:to>
    <xdr:sp macro="" textlink="">
      <xdr:nvSpPr>
        <xdr:cNvPr id="265" name="円/楕円 264"/>
        <xdr:cNvSpPr/>
      </xdr:nvSpPr>
      <xdr:spPr>
        <a:xfrm>
          <a:off x="16459200" y="971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129303</xdr:rowOff>
    </xdr:from>
    <xdr:ext cx="762000" cy="259045"/>
    <xdr:sp macro="" textlink="">
      <xdr:nvSpPr>
        <xdr:cNvPr id="266" name="その他該当値テキスト"/>
        <xdr:cNvSpPr txBox="1"/>
      </xdr:nvSpPr>
      <xdr:spPr>
        <a:xfrm>
          <a:off x="16598900" y="9559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60198</xdr:rowOff>
    </xdr:from>
    <xdr:to>
      <xdr:col>22</xdr:col>
      <xdr:colOff>615950</xdr:colOff>
      <xdr:row>57</xdr:row>
      <xdr:rowOff>161798</xdr:rowOff>
    </xdr:to>
    <xdr:sp macro="" textlink="">
      <xdr:nvSpPr>
        <xdr:cNvPr id="267" name="円/楕円 266"/>
        <xdr:cNvSpPr/>
      </xdr:nvSpPr>
      <xdr:spPr>
        <a:xfrm>
          <a:off x="15621000" y="983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146575</xdr:rowOff>
    </xdr:from>
    <xdr:ext cx="736600" cy="259045"/>
    <xdr:sp macro="" textlink="">
      <xdr:nvSpPr>
        <xdr:cNvPr id="268" name="テキスト ボックス 267"/>
        <xdr:cNvSpPr txBox="1"/>
      </xdr:nvSpPr>
      <xdr:spPr>
        <a:xfrm>
          <a:off x="15290800" y="9919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5334</xdr:rowOff>
    </xdr:from>
    <xdr:to>
      <xdr:col>21</xdr:col>
      <xdr:colOff>412750</xdr:colOff>
      <xdr:row>57</xdr:row>
      <xdr:rowOff>106934</xdr:rowOff>
    </xdr:to>
    <xdr:sp macro="" textlink="">
      <xdr:nvSpPr>
        <xdr:cNvPr id="269" name="円/楕円 268"/>
        <xdr:cNvSpPr/>
      </xdr:nvSpPr>
      <xdr:spPr>
        <a:xfrm>
          <a:off x="14732000" y="9777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91711</xdr:rowOff>
    </xdr:from>
    <xdr:ext cx="762000" cy="259045"/>
    <xdr:sp macro="" textlink="">
      <xdr:nvSpPr>
        <xdr:cNvPr id="270" name="テキスト ボックス 269"/>
        <xdr:cNvSpPr txBox="1"/>
      </xdr:nvSpPr>
      <xdr:spPr>
        <a:xfrm>
          <a:off x="144018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32766</xdr:rowOff>
    </xdr:from>
    <xdr:to>
      <xdr:col>20</xdr:col>
      <xdr:colOff>209550</xdr:colOff>
      <xdr:row>57</xdr:row>
      <xdr:rowOff>134366</xdr:rowOff>
    </xdr:to>
    <xdr:sp macro="" textlink="">
      <xdr:nvSpPr>
        <xdr:cNvPr id="271" name="円/楕円 270"/>
        <xdr:cNvSpPr/>
      </xdr:nvSpPr>
      <xdr:spPr>
        <a:xfrm>
          <a:off x="13843000" y="9805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119143</xdr:rowOff>
    </xdr:from>
    <xdr:ext cx="762000" cy="259045"/>
    <xdr:sp macro="" textlink="">
      <xdr:nvSpPr>
        <xdr:cNvPr id="272" name="テキスト ボックス 271"/>
        <xdr:cNvSpPr txBox="1"/>
      </xdr:nvSpPr>
      <xdr:spPr>
        <a:xfrm>
          <a:off x="13512800" y="989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167640</xdr:rowOff>
    </xdr:from>
    <xdr:to>
      <xdr:col>19</xdr:col>
      <xdr:colOff>6350</xdr:colOff>
      <xdr:row>57</xdr:row>
      <xdr:rowOff>97790</xdr:rowOff>
    </xdr:to>
    <xdr:sp macro="" textlink="">
      <xdr:nvSpPr>
        <xdr:cNvPr id="273" name="円/楕円 272"/>
        <xdr:cNvSpPr/>
      </xdr:nvSpPr>
      <xdr:spPr>
        <a:xfrm>
          <a:off x="12954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82567</xdr:rowOff>
    </xdr:from>
    <xdr:ext cx="762000" cy="259045"/>
    <xdr:sp macro="" textlink="">
      <xdr:nvSpPr>
        <xdr:cNvPr id="274" name="テキスト ボックス 273"/>
        <xdr:cNvSpPr txBox="1"/>
      </xdr:nvSpPr>
      <xdr:spPr>
        <a:xfrm>
          <a:off x="12623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広域市町村圏組合の消防防災無線整備により負担金が増加したこと等が主な要因となり、昨年度</a:t>
          </a:r>
          <a:r>
            <a:rPr kumimoji="1" lang="ja-JP" altLang="en-US" sz="1300">
              <a:solidFill>
                <a:sysClr val="windowText" lastClr="000000"/>
              </a:solidFill>
              <a:latin typeface="ＭＳ Ｐゴシック"/>
            </a:rPr>
            <a:t>を</a:t>
          </a:r>
          <a:r>
            <a:rPr kumimoji="1" lang="en-US" altLang="ja-JP" sz="1300">
              <a:solidFill>
                <a:sysClr val="windowText" lastClr="000000"/>
              </a:solidFill>
              <a:latin typeface="ＭＳ Ｐゴシック"/>
            </a:rPr>
            <a:t>2.2</a:t>
          </a:r>
          <a:r>
            <a:rPr kumimoji="1" lang="ja-JP" altLang="en-US" sz="1300">
              <a:latin typeface="ＭＳ Ｐゴシック"/>
            </a:rPr>
            <a:t>％上回ることとなった。これまでも補助金の見直しを進めてきているが、今後、一部事務組合が管理する施設の老朽化が進んでいることから、修繕費の増加に伴う負担金の増加が予想されることから、今後も事業内容を検証しながら更なる見直しと統廃合を進めていく。</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19558</xdr:rowOff>
    </xdr:from>
    <xdr:to>
      <xdr:col>24</xdr:col>
      <xdr:colOff>31750</xdr:colOff>
      <xdr:row>37</xdr:row>
      <xdr:rowOff>120142</xdr:rowOff>
    </xdr:to>
    <xdr:cxnSp macro="">
      <xdr:nvCxnSpPr>
        <xdr:cNvPr id="304" name="直線コネクタ 303"/>
        <xdr:cNvCxnSpPr/>
      </xdr:nvCxnSpPr>
      <xdr:spPr>
        <a:xfrm>
          <a:off x="15671800" y="6363208"/>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5"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163576</xdr:rowOff>
    </xdr:from>
    <xdr:to>
      <xdr:col>22</xdr:col>
      <xdr:colOff>565150</xdr:colOff>
      <xdr:row>37</xdr:row>
      <xdr:rowOff>19558</xdr:rowOff>
    </xdr:to>
    <xdr:cxnSp macro="">
      <xdr:nvCxnSpPr>
        <xdr:cNvPr id="307" name="直線コネクタ 306"/>
        <xdr:cNvCxnSpPr/>
      </xdr:nvCxnSpPr>
      <xdr:spPr>
        <a:xfrm>
          <a:off x="14782800" y="633577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09" name="テキスト ボックス 308"/>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163576</xdr:rowOff>
    </xdr:from>
    <xdr:to>
      <xdr:col>21</xdr:col>
      <xdr:colOff>361950</xdr:colOff>
      <xdr:row>37</xdr:row>
      <xdr:rowOff>28702</xdr:rowOff>
    </xdr:to>
    <xdr:cxnSp macro="">
      <xdr:nvCxnSpPr>
        <xdr:cNvPr id="310" name="直線コネクタ 309"/>
        <xdr:cNvCxnSpPr/>
      </xdr:nvCxnSpPr>
      <xdr:spPr>
        <a:xfrm flipV="1">
          <a:off x="13893800" y="63357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48531</xdr:rowOff>
    </xdr:from>
    <xdr:ext cx="762000" cy="259045"/>
    <xdr:sp macro="" textlink="">
      <xdr:nvSpPr>
        <xdr:cNvPr id="312" name="テキスト ボックス 311"/>
        <xdr:cNvSpPr txBox="1"/>
      </xdr:nvSpPr>
      <xdr:spPr>
        <a:xfrm>
          <a:off x="14401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1270</xdr:rowOff>
    </xdr:from>
    <xdr:to>
      <xdr:col>20</xdr:col>
      <xdr:colOff>158750</xdr:colOff>
      <xdr:row>37</xdr:row>
      <xdr:rowOff>28702</xdr:rowOff>
    </xdr:to>
    <xdr:cxnSp macro="">
      <xdr:nvCxnSpPr>
        <xdr:cNvPr id="313" name="直線コネクタ 312"/>
        <xdr:cNvCxnSpPr/>
      </xdr:nvCxnSpPr>
      <xdr:spPr>
        <a:xfrm>
          <a:off x="13004800" y="63449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43959</xdr:rowOff>
    </xdr:from>
    <xdr:ext cx="762000" cy="259045"/>
    <xdr:sp macro="" textlink="">
      <xdr:nvSpPr>
        <xdr:cNvPr id="315" name="テキスト ボックス 314"/>
        <xdr:cNvSpPr txBox="1"/>
      </xdr:nvSpPr>
      <xdr:spPr>
        <a:xfrm>
          <a:off x="13512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163068</xdr:rowOff>
    </xdr:from>
    <xdr:to>
      <xdr:col>19</xdr:col>
      <xdr:colOff>6350</xdr:colOff>
      <xdr:row>37</xdr:row>
      <xdr:rowOff>93218</xdr:rowOff>
    </xdr:to>
    <xdr:sp macro="" textlink="">
      <xdr:nvSpPr>
        <xdr:cNvPr id="316" name="フローチャート : 判断 315"/>
        <xdr:cNvSpPr/>
      </xdr:nvSpPr>
      <xdr:spPr>
        <a:xfrm>
          <a:off x="12954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77995</xdr:rowOff>
    </xdr:from>
    <xdr:ext cx="762000" cy="259045"/>
    <xdr:sp macro="" textlink="">
      <xdr:nvSpPr>
        <xdr:cNvPr id="317" name="テキスト ボックス 316"/>
        <xdr:cNvSpPr txBox="1"/>
      </xdr:nvSpPr>
      <xdr:spPr>
        <a:xfrm>
          <a:off x="12623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69342</xdr:rowOff>
    </xdr:from>
    <xdr:to>
      <xdr:col>24</xdr:col>
      <xdr:colOff>82550</xdr:colOff>
      <xdr:row>37</xdr:row>
      <xdr:rowOff>170942</xdr:rowOff>
    </xdr:to>
    <xdr:sp macro="" textlink="">
      <xdr:nvSpPr>
        <xdr:cNvPr id="323" name="円/楕円 322"/>
        <xdr:cNvSpPr/>
      </xdr:nvSpPr>
      <xdr:spPr>
        <a:xfrm>
          <a:off x="164592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41419</xdr:rowOff>
    </xdr:from>
    <xdr:ext cx="762000" cy="259045"/>
    <xdr:sp macro="" textlink="">
      <xdr:nvSpPr>
        <xdr:cNvPr id="324" name="補助費等該当値テキスト"/>
        <xdr:cNvSpPr txBox="1"/>
      </xdr:nvSpPr>
      <xdr:spPr>
        <a:xfrm>
          <a:off x="165989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140208</xdr:rowOff>
    </xdr:from>
    <xdr:to>
      <xdr:col>22</xdr:col>
      <xdr:colOff>615950</xdr:colOff>
      <xdr:row>37</xdr:row>
      <xdr:rowOff>70358</xdr:rowOff>
    </xdr:to>
    <xdr:sp macro="" textlink="">
      <xdr:nvSpPr>
        <xdr:cNvPr id="325" name="円/楕円 324"/>
        <xdr:cNvSpPr/>
      </xdr:nvSpPr>
      <xdr:spPr>
        <a:xfrm>
          <a:off x="15621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55135</xdr:rowOff>
    </xdr:from>
    <xdr:ext cx="736600" cy="259045"/>
    <xdr:sp macro="" textlink="">
      <xdr:nvSpPr>
        <xdr:cNvPr id="326" name="テキスト ボックス 325"/>
        <xdr:cNvSpPr txBox="1"/>
      </xdr:nvSpPr>
      <xdr:spPr>
        <a:xfrm>
          <a:off x="15290800" y="639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112776</xdr:rowOff>
    </xdr:from>
    <xdr:to>
      <xdr:col>21</xdr:col>
      <xdr:colOff>412750</xdr:colOff>
      <xdr:row>37</xdr:row>
      <xdr:rowOff>42926</xdr:rowOff>
    </xdr:to>
    <xdr:sp macro="" textlink="">
      <xdr:nvSpPr>
        <xdr:cNvPr id="327" name="円/楕円 326"/>
        <xdr:cNvSpPr/>
      </xdr:nvSpPr>
      <xdr:spPr>
        <a:xfrm>
          <a:off x="14732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27703</xdr:rowOff>
    </xdr:from>
    <xdr:ext cx="762000" cy="259045"/>
    <xdr:sp macro="" textlink="">
      <xdr:nvSpPr>
        <xdr:cNvPr id="328" name="テキスト ボックス 327"/>
        <xdr:cNvSpPr txBox="1"/>
      </xdr:nvSpPr>
      <xdr:spPr>
        <a:xfrm>
          <a:off x="14401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149352</xdr:rowOff>
    </xdr:from>
    <xdr:to>
      <xdr:col>20</xdr:col>
      <xdr:colOff>209550</xdr:colOff>
      <xdr:row>37</xdr:row>
      <xdr:rowOff>79502</xdr:rowOff>
    </xdr:to>
    <xdr:sp macro="" textlink="">
      <xdr:nvSpPr>
        <xdr:cNvPr id="329" name="円/楕円 328"/>
        <xdr:cNvSpPr/>
      </xdr:nvSpPr>
      <xdr:spPr>
        <a:xfrm>
          <a:off x="13843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64279</xdr:rowOff>
    </xdr:from>
    <xdr:ext cx="762000" cy="259045"/>
    <xdr:sp macro="" textlink="">
      <xdr:nvSpPr>
        <xdr:cNvPr id="330" name="テキスト ボックス 329"/>
        <xdr:cNvSpPr txBox="1"/>
      </xdr:nvSpPr>
      <xdr:spPr>
        <a:xfrm>
          <a:off x="13512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121920</xdr:rowOff>
    </xdr:from>
    <xdr:to>
      <xdr:col>19</xdr:col>
      <xdr:colOff>6350</xdr:colOff>
      <xdr:row>37</xdr:row>
      <xdr:rowOff>52070</xdr:rowOff>
    </xdr:to>
    <xdr:sp macro="" textlink="">
      <xdr:nvSpPr>
        <xdr:cNvPr id="331" name="円/楕円 330"/>
        <xdr:cNvSpPr/>
      </xdr:nvSpPr>
      <xdr:spPr>
        <a:xfrm>
          <a:off x="12954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62247</xdr:rowOff>
    </xdr:from>
    <xdr:ext cx="762000" cy="259045"/>
    <xdr:sp macro="" textlink="">
      <xdr:nvSpPr>
        <xdr:cNvPr id="332" name="テキスト ボックス 331"/>
        <xdr:cNvSpPr txBox="1"/>
      </xdr:nvSpPr>
      <xdr:spPr>
        <a:xfrm>
          <a:off x="12623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発行額の抑制と償還満了による元利償還金の減少により年々減少しているが、依然として類似団体平均値を上回っていることから、今後も計画的な地方債の発行と適切な管理を行い公債費の圧縮を図っていく。</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12700</xdr:rowOff>
    </xdr:from>
    <xdr:to>
      <xdr:col>7</xdr:col>
      <xdr:colOff>15875</xdr:colOff>
      <xdr:row>78</xdr:row>
      <xdr:rowOff>44704</xdr:rowOff>
    </xdr:to>
    <xdr:cxnSp macro="">
      <xdr:nvCxnSpPr>
        <xdr:cNvPr id="362" name="直線コネクタ 361"/>
        <xdr:cNvCxnSpPr/>
      </xdr:nvCxnSpPr>
      <xdr:spPr>
        <a:xfrm flipV="1">
          <a:off x="3987800" y="1338580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140733</xdr:rowOff>
    </xdr:from>
    <xdr:ext cx="762000" cy="259045"/>
    <xdr:sp macro="" textlink="">
      <xdr:nvSpPr>
        <xdr:cNvPr id="363" name="公債費平均値テキスト"/>
        <xdr:cNvSpPr txBox="1"/>
      </xdr:nvSpPr>
      <xdr:spPr>
        <a:xfrm>
          <a:off x="4914900" y="13170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44704</xdr:rowOff>
    </xdr:from>
    <xdr:to>
      <xdr:col>5</xdr:col>
      <xdr:colOff>549275</xdr:colOff>
      <xdr:row>78</xdr:row>
      <xdr:rowOff>85852</xdr:rowOff>
    </xdr:to>
    <xdr:cxnSp macro="">
      <xdr:nvCxnSpPr>
        <xdr:cNvPr id="365" name="直線コネクタ 364"/>
        <xdr:cNvCxnSpPr/>
      </xdr:nvCxnSpPr>
      <xdr:spPr>
        <a:xfrm flipV="1">
          <a:off x="3098800" y="134178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7" name="テキスト ボックス 366"/>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85852</xdr:rowOff>
    </xdr:from>
    <xdr:to>
      <xdr:col>4</xdr:col>
      <xdr:colOff>346075</xdr:colOff>
      <xdr:row>78</xdr:row>
      <xdr:rowOff>108713</xdr:rowOff>
    </xdr:to>
    <xdr:cxnSp macro="">
      <xdr:nvCxnSpPr>
        <xdr:cNvPr id="368" name="直線コネクタ 367"/>
        <xdr:cNvCxnSpPr/>
      </xdr:nvCxnSpPr>
      <xdr:spPr>
        <a:xfrm flipV="1">
          <a:off x="2209800" y="13458952"/>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70" name="テキスト ボックス 369"/>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104139</xdr:rowOff>
    </xdr:from>
    <xdr:to>
      <xdr:col>3</xdr:col>
      <xdr:colOff>142875</xdr:colOff>
      <xdr:row>78</xdr:row>
      <xdr:rowOff>108713</xdr:rowOff>
    </xdr:to>
    <xdr:cxnSp macro="">
      <xdr:nvCxnSpPr>
        <xdr:cNvPr id="371" name="直線コネクタ 370"/>
        <xdr:cNvCxnSpPr/>
      </xdr:nvCxnSpPr>
      <xdr:spPr>
        <a:xfrm>
          <a:off x="1320800" y="13477239"/>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91964</xdr:rowOff>
    </xdr:from>
    <xdr:ext cx="762000" cy="259045"/>
    <xdr:sp macro="" textlink="">
      <xdr:nvSpPr>
        <xdr:cNvPr id="373" name="テキスト ボックス 372"/>
        <xdr:cNvSpPr txBox="1"/>
      </xdr:nvSpPr>
      <xdr:spPr>
        <a:xfrm>
          <a:off x="1828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74" name="フローチャート : 判断 373"/>
        <xdr:cNvSpPr/>
      </xdr:nvSpPr>
      <xdr:spPr>
        <a:xfrm>
          <a:off x="1270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375" name="テキスト ボックス 374"/>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81" name="円/楕円 380"/>
        <xdr:cNvSpPr/>
      </xdr:nvSpPr>
      <xdr:spPr>
        <a:xfrm>
          <a:off x="47752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105427</xdr:rowOff>
    </xdr:from>
    <xdr:ext cx="762000" cy="259045"/>
    <xdr:sp macro="" textlink="">
      <xdr:nvSpPr>
        <xdr:cNvPr id="382" name="公債費該当値テキスト"/>
        <xdr:cNvSpPr txBox="1"/>
      </xdr:nvSpPr>
      <xdr:spPr>
        <a:xfrm>
          <a:off x="49149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165354</xdr:rowOff>
    </xdr:from>
    <xdr:to>
      <xdr:col>5</xdr:col>
      <xdr:colOff>600075</xdr:colOff>
      <xdr:row>78</xdr:row>
      <xdr:rowOff>95504</xdr:rowOff>
    </xdr:to>
    <xdr:sp macro="" textlink="">
      <xdr:nvSpPr>
        <xdr:cNvPr id="383" name="円/楕円 382"/>
        <xdr:cNvSpPr/>
      </xdr:nvSpPr>
      <xdr:spPr>
        <a:xfrm>
          <a:off x="3937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80281</xdr:rowOff>
    </xdr:from>
    <xdr:ext cx="736600" cy="259045"/>
    <xdr:sp macro="" textlink="">
      <xdr:nvSpPr>
        <xdr:cNvPr id="384" name="テキスト ボックス 383"/>
        <xdr:cNvSpPr txBox="1"/>
      </xdr:nvSpPr>
      <xdr:spPr>
        <a:xfrm>
          <a:off x="3606800" y="13453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35052</xdr:rowOff>
    </xdr:from>
    <xdr:to>
      <xdr:col>4</xdr:col>
      <xdr:colOff>396875</xdr:colOff>
      <xdr:row>78</xdr:row>
      <xdr:rowOff>136652</xdr:rowOff>
    </xdr:to>
    <xdr:sp macro="" textlink="">
      <xdr:nvSpPr>
        <xdr:cNvPr id="385" name="円/楕円 384"/>
        <xdr:cNvSpPr/>
      </xdr:nvSpPr>
      <xdr:spPr>
        <a:xfrm>
          <a:off x="3048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121429</xdr:rowOff>
    </xdr:from>
    <xdr:ext cx="762000" cy="259045"/>
    <xdr:sp macro="" textlink="">
      <xdr:nvSpPr>
        <xdr:cNvPr id="386" name="テキスト ボックス 385"/>
        <xdr:cNvSpPr txBox="1"/>
      </xdr:nvSpPr>
      <xdr:spPr>
        <a:xfrm>
          <a:off x="2717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57913</xdr:rowOff>
    </xdr:from>
    <xdr:to>
      <xdr:col>3</xdr:col>
      <xdr:colOff>193675</xdr:colOff>
      <xdr:row>78</xdr:row>
      <xdr:rowOff>159513</xdr:rowOff>
    </xdr:to>
    <xdr:sp macro="" textlink="">
      <xdr:nvSpPr>
        <xdr:cNvPr id="387" name="円/楕円 386"/>
        <xdr:cNvSpPr/>
      </xdr:nvSpPr>
      <xdr:spPr>
        <a:xfrm>
          <a:off x="2159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144290</xdr:rowOff>
    </xdr:from>
    <xdr:ext cx="762000" cy="259045"/>
    <xdr:sp macro="" textlink="">
      <xdr:nvSpPr>
        <xdr:cNvPr id="388" name="テキスト ボックス 387"/>
        <xdr:cNvSpPr txBox="1"/>
      </xdr:nvSpPr>
      <xdr:spPr>
        <a:xfrm>
          <a:off x="1828800" y="1351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53339</xdr:rowOff>
    </xdr:from>
    <xdr:to>
      <xdr:col>1</xdr:col>
      <xdr:colOff>676275</xdr:colOff>
      <xdr:row>78</xdr:row>
      <xdr:rowOff>154939</xdr:rowOff>
    </xdr:to>
    <xdr:sp macro="" textlink="">
      <xdr:nvSpPr>
        <xdr:cNvPr id="389" name="円/楕円 388"/>
        <xdr:cNvSpPr/>
      </xdr:nvSpPr>
      <xdr:spPr>
        <a:xfrm>
          <a:off x="1270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139716</xdr:rowOff>
    </xdr:from>
    <xdr:ext cx="762000" cy="259045"/>
    <xdr:sp macro="" textlink="">
      <xdr:nvSpPr>
        <xdr:cNvPr id="390" name="テキスト ボックス 389"/>
        <xdr:cNvSpPr txBox="1"/>
      </xdr:nvSpPr>
      <xdr:spPr>
        <a:xfrm>
          <a:off x="939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ついては、類似団体平均値を下回っているが、依然として人件費の割合が高い状況になっている。適正な定員管理により職員数の削減を図るとともに、今後、増加が予想される維持修繕費の圧縮のために施設の更新と統廃合を行うことで経常経費の圧縮を図っていく。</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107950</xdr:rowOff>
    </xdr:from>
    <xdr:to>
      <xdr:col>24</xdr:col>
      <xdr:colOff>31750</xdr:colOff>
      <xdr:row>76</xdr:row>
      <xdr:rowOff>111761</xdr:rowOff>
    </xdr:to>
    <xdr:cxnSp macro="">
      <xdr:nvCxnSpPr>
        <xdr:cNvPr id="423" name="直線コネクタ 422"/>
        <xdr:cNvCxnSpPr/>
      </xdr:nvCxnSpPr>
      <xdr:spPr>
        <a:xfrm>
          <a:off x="15671800" y="13138150"/>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48277</xdr:rowOff>
    </xdr:from>
    <xdr:ext cx="762000" cy="259045"/>
    <xdr:sp macro="" textlink="">
      <xdr:nvSpPr>
        <xdr:cNvPr id="424" name="公債費以外平均値テキスト"/>
        <xdr:cNvSpPr txBox="1"/>
      </xdr:nvSpPr>
      <xdr:spPr>
        <a:xfrm>
          <a:off x="16598900" y="1324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39370</xdr:rowOff>
    </xdr:from>
    <xdr:to>
      <xdr:col>22</xdr:col>
      <xdr:colOff>565150</xdr:colOff>
      <xdr:row>76</xdr:row>
      <xdr:rowOff>107950</xdr:rowOff>
    </xdr:to>
    <xdr:cxnSp macro="">
      <xdr:nvCxnSpPr>
        <xdr:cNvPr id="426" name="直線コネクタ 425"/>
        <xdr:cNvCxnSpPr/>
      </xdr:nvCxnSpPr>
      <xdr:spPr>
        <a:xfrm>
          <a:off x="14782800" y="1306957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113047</xdr:rowOff>
    </xdr:from>
    <xdr:ext cx="736600" cy="259045"/>
    <xdr:sp macro="" textlink="">
      <xdr:nvSpPr>
        <xdr:cNvPr id="428" name="テキスト ボックス 427"/>
        <xdr:cNvSpPr txBox="1"/>
      </xdr:nvSpPr>
      <xdr:spPr>
        <a:xfrm>
          <a:off x="15290800" y="13314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39370</xdr:rowOff>
    </xdr:from>
    <xdr:to>
      <xdr:col>21</xdr:col>
      <xdr:colOff>361950</xdr:colOff>
      <xdr:row>76</xdr:row>
      <xdr:rowOff>115570</xdr:rowOff>
    </xdr:to>
    <xdr:cxnSp macro="">
      <xdr:nvCxnSpPr>
        <xdr:cNvPr id="429" name="直線コネクタ 428"/>
        <xdr:cNvCxnSpPr/>
      </xdr:nvCxnSpPr>
      <xdr:spPr>
        <a:xfrm flipV="1">
          <a:off x="13893800" y="1306957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128288</xdr:rowOff>
    </xdr:from>
    <xdr:ext cx="762000" cy="259045"/>
    <xdr:sp macro="" textlink="">
      <xdr:nvSpPr>
        <xdr:cNvPr id="431" name="テキスト ボックス 430"/>
        <xdr:cNvSpPr txBox="1"/>
      </xdr:nvSpPr>
      <xdr:spPr>
        <a:xfrm>
          <a:off x="14401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73661</xdr:rowOff>
    </xdr:from>
    <xdr:to>
      <xdr:col>20</xdr:col>
      <xdr:colOff>158750</xdr:colOff>
      <xdr:row>76</xdr:row>
      <xdr:rowOff>115570</xdr:rowOff>
    </xdr:to>
    <xdr:cxnSp macro="">
      <xdr:nvCxnSpPr>
        <xdr:cNvPr id="432" name="直線コネクタ 431"/>
        <xdr:cNvCxnSpPr/>
      </xdr:nvCxnSpPr>
      <xdr:spPr>
        <a:xfrm>
          <a:off x="13004800" y="13103861"/>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93997</xdr:rowOff>
    </xdr:from>
    <xdr:ext cx="762000" cy="259045"/>
    <xdr:sp macro="" textlink="">
      <xdr:nvSpPr>
        <xdr:cNvPr id="434" name="テキスト ボックス 433"/>
        <xdr:cNvSpPr txBox="1"/>
      </xdr:nvSpPr>
      <xdr:spPr>
        <a:xfrm>
          <a:off x="13512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57150</xdr:rowOff>
    </xdr:from>
    <xdr:to>
      <xdr:col>19</xdr:col>
      <xdr:colOff>6350</xdr:colOff>
      <xdr:row>76</xdr:row>
      <xdr:rowOff>158750</xdr:rowOff>
    </xdr:to>
    <xdr:sp macro="" textlink="">
      <xdr:nvSpPr>
        <xdr:cNvPr id="435" name="フローチャート : 判断 434"/>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143527</xdr:rowOff>
    </xdr:from>
    <xdr:ext cx="762000" cy="259045"/>
    <xdr:sp macro="" textlink="">
      <xdr:nvSpPr>
        <xdr:cNvPr id="436" name="テキスト ボックス 435"/>
        <xdr:cNvSpPr txBox="1"/>
      </xdr:nvSpPr>
      <xdr:spPr>
        <a:xfrm>
          <a:off x="12623800" y="1317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60961</xdr:rowOff>
    </xdr:from>
    <xdr:to>
      <xdr:col>24</xdr:col>
      <xdr:colOff>82550</xdr:colOff>
      <xdr:row>76</xdr:row>
      <xdr:rowOff>162561</xdr:rowOff>
    </xdr:to>
    <xdr:sp macro="" textlink="">
      <xdr:nvSpPr>
        <xdr:cNvPr id="442" name="円/楕円 441"/>
        <xdr:cNvSpPr/>
      </xdr:nvSpPr>
      <xdr:spPr>
        <a:xfrm>
          <a:off x="164592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77487</xdr:rowOff>
    </xdr:from>
    <xdr:ext cx="762000" cy="259045"/>
    <xdr:sp macro="" textlink="">
      <xdr:nvSpPr>
        <xdr:cNvPr id="443" name="公債費以外該当値テキスト"/>
        <xdr:cNvSpPr txBox="1"/>
      </xdr:nvSpPr>
      <xdr:spPr>
        <a:xfrm>
          <a:off x="16598900" y="1293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57150</xdr:rowOff>
    </xdr:from>
    <xdr:to>
      <xdr:col>22</xdr:col>
      <xdr:colOff>615950</xdr:colOff>
      <xdr:row>76</xdr:row>
      <xdr:rowOff>158750</xdr:rowOff>
    </xdr:to>
    <xdr:sp macro="" textlink="">
      <xdr:nvSpPr>
        <xdr:cNvPr id="444" name="円/楕円 443"/>
        <xdr:cNvSpPr/>
      </xdr:nvSpPr>
      <xdr:spPr>
        <a:xfrm>
          <a:off x="15621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168927</xdr:rowOff>
    </xdr:from>
    <xdr:ext cx="736600" cy="259045"/>
    <xdr:sp macro="" textlink="">
      <xdr:nvSpPr>
        <xdr:cNvPr id="445" name="テキスト ボックス 444"/>
        <xdr:cNvSpPr txBox="1"/>
      </xdr:nvSpPr>
      <xdr:spPr>
        <a:xfrm>
          <a:off x="15290800" y="1285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160020</xdr:rowOff>
    </xdr:from>
    <xdr:to>
      <xdr:col>21</xdr:col>
      <xdr:colOff>412750</xdr:colOff>
      <xdr:row>76</xdr:row>
      <xdr:rowOff>90170</xdr:rowOff>
    </xdr:to>
    <xdr:sp macro="" textlink="">
      <xdr:nvSpPr>
        <xdr:cNvPr id="446" name="円/楕円 445"/>
        <xdr:cNvSpPr/>
      </xdr:nvSpPr>
      <xdr:spPr>
        <a:xfrm>
          <a:off x="14732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100347</xdr:rowOff>
    </xdr:from>
    <xdr:ext cx="762000" cy="259045"/>
    <xdr:sp macro="" textlink="">
      <xdr:nvSpPr>
        <xdr:cNvPr id="447" name="テキスト ボックス 446"/>
        <xdr:cNvSpPr txBox="1"/>
      </xdr:nvSpPr>
      <xdr:spPr>
        <a:xfrm>
          <a:off x="14401800" y="127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64770</xdr:rowOff>
    </xdr:from>
    <xdr:to>
      <xdr:col>20</xdr:col>
      <xdr:colOff>209550</xdr:colOff>
      <xdr:row>76</xdr:row>
      <xdr:rowOff>166370</xdr:rowOff>
    </xdr:to>
    <xdr:sp macro="" textlink="">
      <xdr:nvSpPr>
        <xdr:cNvPr id="448" name="円/楕円 447"/>
        <xdr:cNvSpPr/>
      </xdr:nvSpPr>
      <xdr:spPr>
        <a:xfrm>
          <a:off x="138430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5097</xdr:rowOff>
    </xdr:from>
    <xdr:ext cx="762000" cy="259045"/>
    <xdr:sp macro="" textlink="">
      <xdr:nvSpPr>
        <xdr:cNvPr id="449" name="テキスト ボックス 448"/>
        <xdr:cNvSpPr txBox="1"/>
      </xdr:nvSpPr>
      <xdr:spPr>
        <a:xfrm>
          <a:off x="13512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22861</xdr:rowOff>
    </xdr:from>
    <xdr:to>
      <xdr:col>19</xdr:col>
      <xdr:colOff>6350</xdr:colOff>
      <xdr:row>76</xdr:row>
      <xdr:rowOff>124461</xdr:rowOff>
    </xdr:to>
    <xdr:sp macro="" textlink="">
      <xdr:nvSpPr>
        <xdr:cNvPr id="450" name="円/楕円 449"/>
        <xdr:cNvSpPr/>
      </xdr:nvSpPr>
      <xdr:spPr>
        <a:xfrm>
          <a:off x="129540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134637</xdr:rowOff>
    </xdr:from>
    <xdr:ext cx="762000" cy="259045"/>
    <xdr:sp macro="" textlink="">
      <xdr:nvSpPr>
        <xdr:cNvPr id="451" name="テキスト ボックス 450"/>
        <xdr:cNvSpPr txBox="1"/>
      </xdr:nvSpPr>
      <xdr:spPr>
        <a:xfrm>
          <a:off x="12623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福島県南会津町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74879</xdr:rowOff>
    </xdr:from>
    <xdr:to>
      <xdr:col>4</xdr:col>
      <xdr:colOff>1117600</xdr:colOff>
      <xdr:row>13</xdr:row>
      <xdr:rowOff>117246</xdr:rowOff>
    </xdr:to>
    <xdr:cxnSp macro="">
      <xdr:nvCxnSpPr>
        <xdr:cNvPr id="50" name="直線コネクタ 49"/>
        <xdr:cNvCxnSpPr/>
      </xdr:nvCxnSpPr>
      <xdr:spPr bwMode="auto">
        <a:xfrm flipV="1">
          <a:off x="5003800" y="2351354"/>
          <a:ext cx="647700" cy="423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73029</xdr:rowOff>
    </xdr:from>
    <xdr:ext cx="762000" cy="259045"/>
    <xdr:sp macro="" textlink="">
      <xdr:nvSpPr>
        <xdr:cNvPr id="51" name="人口1人当たり決算額の推移平均値テキスト130"/>
        <xdr:cNvSpPr txBox="1"/>
      </xdr:nvSpPr>
      <xdr:spPr>
        <a:xfrm>
          <a:off x="5740400" y="3035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117246</xdr:rowOff>
    </xdr:from>
    <xdr:to>
      <xdr:col>4</xdr:col>
      <xdr:colOff>469900</xdr:colOff>
      <xdr:row>14</xdr:row>
      <xdr:rowOff>16523</xdr:rowOff>
    </xdr:to>
    <xdr:cxnSp macro="">
      <xdr:nvCxnSpPr>
        <xdr:cNvPr id="53" name="直線コネクタ 52"/>
        <xdr:cNvCxnSpPr/>
      </xdr:nvCxnSpPr>
      <xdr:spPr bwMode="auto">
        <a:xfrm flipV="1">
          <a:off x="4305300" y="2393721"/>
          <a:ext cx="698500" cy="707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41851</xdr:rowOff>
    </xdr:from>
    <xdr:ext cx="736600" cy="259045"/>
    <xdr:sp macro="" textlink="">
      <xdr:nvSpPr>
        <xdr:cNvPr id="55" name="テキスト ボックス 54"/>
        <xdr:cNvSpPr txBox="1"/>
      </xdr:nvSpPr>
      <xdr:spPr>
        <a:xfrm>
          <a:off x="4622800" y="3175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75374</xdr:rowOff>
    </xdr:from>
    <xdr:to>
      <xdr:col>3</xdr:col>
      <xdr:colOff>904875</xdr:colOff>
      <xdr:row>14</xdr:row>
      <xdr:rowOff>16523</xdr:rowOff>
    </xdr:to>
    <xdr:cxnSp macro="">
      <xdr:nvCxnSpPr>
        <xdr:cNvPr id="56" name="直線コネクタ 55"/>
        <xdr:cNvCxnSpPr/>
      </xdr:nvCxnSpPr>
      <xdr:spPr bwMode="auto">
        <a:xfrm>
          <a:off x="3606800" y="2351849"/>
          <a:ext cx="698500" cy="1125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12006</xdr:rowOff>
    </xdr:from>
    <xdr:ext cx="762000" cy="259045"/>
    <xdr:sp macro="" textlink="">
      <xdr:nvSpPr>
        <xdr:cNvPr id="58" name="テキスト ボックス 57"/>
        <xdr:cNvSpPr txBox="1"/>
      </xdr:nvSpPr>
      <xdr:spPr>
        <a:xfrm>
          <a:off x="3924300" y="314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47015</xdr:rowOff>
    </xdr:from>
    <xdr:to>
      <xdr:col>3</xdr:col>
      <xdr:colOff>206375</xdr:colOff>
      <xdr:row>13</xdr:row>
      <xdr:rowOff>75374</xdr:rowOff>
    </xdr:to>
    <xdr:cxnSp macro="">
      <xdr:nvCxnSpPr>
        <xdr:cNvPr id="59" name="直線コネクタ 58"/>
        <xdr:cNvCxnSpPr/>
      </xdr:nvCxnSpPr>
      <xdr:spPr bwMode="auto">
        <a:xfrm>
          <a:off x="2908300" y="2323490"/>
          <a:ext cx="698500" cy="283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148518</xdr:rowOff>
    </xdr:from>
    <xdr:ext cx="762000" cy="259045"/>
    <xdr:sp macro="" textlink="">
      <xdr:nvSpPr>
        <xdr:cNvPr id="61" name="テキスト ボックス 60"/>
        <xdr:cNvSpPr txBox="1"/>
      </xdr:nvSpPr>
      <xdr:spPr>
        <a:xfrm>
          <a:off x="3225800" y="311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93459</xdr:rowOff>
    </xdr:from>
    <xdr:to>
      <xdr:col>2</xdr:col>
      <xdr:colOff>692150</xdr:colOff>
      <xdr:row>18</xdr:row>
      <xdr:rowOff>23609</xdr:rowOff>
    </xdr:to>
    <xdr:sp macro="" textlink="">
      <xdr:nvSpPr>
        <xdr:cNvPr id="62" name="フローチャート : 判断 61"/>
        <xdr:cNvSpPr/>
      </xdr:nvSpPr>
      <xdr:spPr bwMode="auto">
        <a:xfrm>
          <a:off x="2857500" y="30557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8386</xdr:rowOff>
    </xdr:from>
    <xdr:ext cx="762000" cy="259045"/>
    <xdr:sp macro="" textlink="">
      <xdr:nvSpPr>
        <xdr:cNvPr id="63" name="テキスト ボックス 62"/>
        <xdr:cNvSpPr txBox="1"/>
      </xdr:nvSpPr>
      <xdr:spPr>
        <a:xfrm>
          <a:off x="2527300" y="3142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24079</xdr:rowOff>
    </xdr:from>
    <xdr:to>
      <xdr:col>5</xdr:col>
      <xdr:colOff>34925</xdr:colOff>
      <xdr:row>13</xdr:row>
      <xdr:rowOff>125679</xdr:rowOff>
    </xdr:to>
    <xdr:sp macro="" textlink="">
      <xdr:nvSpPr>
        <xdr:cNvPr id="69" name="円/楕円 68"/>
        <xdr:cNvSpPr/>
      </xdr:nvSpPr>
      <xdr:spPr bwMode="auto">
        <a:xfrm>
          <a:off x="5600700" y="2300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40606</xdr:rowOff>
    </xdr:from>
    <xdr:ext cx="762000" cy="259045"/>
    <xdr:sp macro="" textlink="">
      <xdr:nvSpPr>
        <xdr:cNvPr id="70" name="人口1人当たり決算額の推移該当値テキスト130"/>
        <xdr:cNvSpPr txBox="1"/>
      </xdr:nvSpPr>
      <xdr:spPr>
        <a:xfrm>
          <a:off x="5740400" y="2145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154,854</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66446</xdr:rowOff>
    </xdr:from>
    <xdr:to>
      <xdr:col>4</xdr:col>
      <xdr:colOff>520700</xdr:colOff>
      <xdr:row>13</xdr:row>
      <xdr:rowOff>168046</xdr:rowOff>
    </xdr:to>
    <xdr:sp macro="" textlink="">
      <xdr:nvSpPr>
        <xdr:cNvPr id="71" name="円/楕円 70"/>
        <xdr:cNvSpPr/>
      </xdr:nvSpPr>
      <xdr:spPr bwMode="auto">
        <a:xfrm>
          <a:off x="4953000" y="23429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6773</xdr:rowOff>
    </xdr:from>
    <xdr:ext cx="736600" cy="259045"/>
    <xdr:sp macro="" textlink="">
      <xdr:nvSpPr>
        <xdr:cNvPr id="72" name="テキスト ボックス 71"/>
        <xdr:cNvSpPr txBox="1"/>
      </xdr:nvSpPr>
      <xdr:spPr>
        <a:xfrm>
          <a:off x="4622800" y="2111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151,518</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137173</xdr:rowOff>
    </xdr:from>
    <xdr:to>
      <xdr:col>3</xdr:col>
      <xdr:colOff>955675</xdr:colOff>
      <xdr:row>14</xdr:row>
      <xdr:rowOff>67323</xdr:rowOff>
    </xdr:to>
    <xdr:sp macro="" textlink="">
      <xdr:nvSpPr>
        <xdr:cNvPr id="73" name="円/楕円 72"/>
        <xdr:cNvSpPr/>
      </xdr:nvSpPr>
      <xdr:spPr bwMode="auto">
        <a:xfrm>
          <a:off x="4254500" y="24136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77500</xdr:rowOff>
    </xdr:from>
    <xdr:ext cx="762000" cy="259045"/>
    <xdr:sp macro="" textlink="">
      <xdr:nvSpPr>
        <xdr:cNvPr id="74" name="テキスト ボックス 73"/>
        <xdr:cNvSpPr txBox="1"/>
      </xdr:nvSpPr>
      <xdr:spPr>
        <a:xfrm>
          <a:off x="3924300" y="218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145,949</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24574</xdr:rowOff>
    </xdr:from>
    <xdr:to>
      <xdr:col>3</xdr:col>
      <xdr:colOff>257175</xdr:colOff>
      <xdr:row>13</xdr:row>
      <xdr:rowOff>126174</xdr:rowOff>
    </xdr:to>
    <xdr:sp macro="" textlink="">
      <xdr:nvSpPr>
        <xdr:cNvPr id="75" name="円/楕円 74"/>
        <xdr:cNvSpPr/>
      </xdr:nvSpPr>
      <xdr:spPr bwMode="auto">
        <a:xfrm>
          <a:off x="3556000" y="23010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136351</xdr:rowOff>
    </xdr:from>
    <xdr:ext cx="762000" cy="259045"/>
    <xdr:sp macro="" textlink="">
      <xdr:nvSpPr>
        <xdr:cNvPr id="76" name="テキスト ボックス 75"/>
        <xdr:cNvSpPr txBox="1"/>
      </xdr:nvSpPr>
      <xdr:spPr>
        <a:xfrm>
          <a:off x="3225800" y="2069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154,815</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167665</xdr:rowOff>
    </xdr:from>
    <xdr:to>
      <xdr:col>2</xdr:col>
      <xdr:colOff>692150</xdr:colOff>
      <xdr:row>13</xdr:row>
      <xdr:rowOff>97815</xdr:rowOff>
    </xdr:to>
    <xdr:sp macro="" textlink="">
      <xdr:nvSpPr>
        <xdr:cNvPr id="77" name="円/楕円 76"/>
        <xdr:cNvSpPr/>
      </xdr:nvSpPr>
      <xdr:spPr bwMode="auto">
        <a:xfrm>
          <a:off x="2857500" y="22726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107992</xdr:rowOff>
    </xdr:from>
    <xdr:ext cx="762000" cy="259045"/>
    <xdr:sp macro="" textlink="">
      <xdr:nvSpPr>
        <xdr:cNvPr id="78" name="テキスト ボックス 77"/>
        <xdr:cNvSpPr txBox="1"/>
      </xdr:nvSpPr>
      <xdr:spPr>
        <a:xfrm>
          <a:off x="2527300" y="204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157,048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104003</xdr:rowOff>
    </xdr:from>
    <xdr:to>
      <xdr:col>4</xdr:col>
      <xdr:colOff>1117600</xdr:colOff>
      <xdr:row>36</xdr:row>
      <xdr:rowOff>15420</xdr:rowOff>
    </xdr:to>
    <xdr:cxnSp macro="">
      <xdr:nvCxnSpPr>
        <xdr:cNvPr id="110" name="直線コネクタ 109"/>
        <xdr:cNvCxnSpPr/>
      </xdr:nvCxnSpPr>
      <xdr:spPr bwMode="auto">
        <a:xfrm>
          <a:off x="5003800" y="6714353"/>
          <a:ext cx="647700" cy="254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145351</xdr:rowOff>
    </xdr:from>
    <xdr:ext cx="762000" cy="259045"/>
    <xdr:sp macro="" textlink="">
      <xdr:nvSpPr>
        <xdr:cNvPr id="111" name="人口1人当たり決算額の推移平均値テキスト445"/>
        <xdr:cNvSpPr txBox="1"/>
      </xdr:nvSpPr>
      <xdr:spPr>
        <a:xfrm>
          <a:off x="5740400" y="6755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57711</xdr:rowOff>
    </xdr:from>
    <xdr:to>
      <xdr:col>4</xdr:col>
      <xdr:colOff>469900</xdr:colOff>
      <xdr:row>35</xdr:row>
      <xdr:rowOff>104003</xdr:rowOff>
    </xdr:to>
    <xdr:cxnSp macro="">
      <xdr:nvCxnSpPr>
        <xdr:cNvPr id="113" name="直線コネクタ 112"/>
        <xdr:cNvCxnSpPr/>
      </xdr:nvCxnSpPr>
      <xdr:spPr bwMode="auto">
        <a:xfrm>
          <a:off x="4305300" y="6668061"/>
          <a:ext cx="698500" cy="462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325592</xdr:rowOff>
    </xdr:from>
    <xdr:ext cx="736600" cy="259045"/>
    <xdr:sp macro="" textlink="">
      <xdr:nvSpPr>
        <xdr:cNvPr id="115" name="テキスト ボックス 114"/>
        <xdr:cNvSpPr txBox="1"/>
      </xdr:nvSpPr>
      <xdr:spPr>
        <a:xfrm>
          <a:off x="4622800" y="6935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340032</xdr:rowOff>
    </xdr:from>
    <xdr:to>
      <xdr:col>3</xdr:col>
      <xdr:colOff>904875</xdr:colOff>
      <xdr:row>35</xdr:row>
      <xdr:rowOff>57711</xdr:rowOff>
    </xdr:to>
    <xdr:cxnSp macro="">
      <xdr:nvCxnSpPr>
        <xdr:cNvPr id="116" name="直線コネクタ 115"/>
        <xdr:cNvCxnSpPr/>
      </xdr:nvCxnSpPr>
      <xdr:spPr bwMode="auto">
        <a:xfrm>
          <a:off x="3606800" y="6607482"/>
          <a:ext cx="698500" cy="605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290341</xdr:rowOff>
    </xdr:from>
    <xdr:ext cx="762000" cy="259045"/>
    <xdr:sp macro="" textlink="">
      <xdr:nvSpPr>
        <xdr:cNvPr id="118" name="テキスト ボックス 117"/>
        <xdr:cNvSpPr txBox="1"/>
      </xdr:nvSpPr>
      <xdr:spPr>
        <a:xfrm>
          <a:off x="3924300" y="690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267269</xdr:rowOff>
    </xdr:from>
    <xdr:to>
      <xdr:col>3</xdr:col>
      <xdr:colOff>206375</xdr:colOff>
      <xdr:row>34</xdr:row>
      <xdr:rowOff>340032</xdr:rowOff>
    </xdr:to>
    <xdr:cxnSp macro="">
      <xdr:nvCxnSpPr>
        <xdr:cNvPr id="119" name="直線コネクタ 118"/>
        <xdr:cNvCxnSpPr/>
      </xdr:nvCxnSpPr>
      <xdr:spPr bwMode="auto">
        <a:xfrm>
          <a:off x="2908300" y="6534719"/>
          <a:ext cx="698500" cy="727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240278</xdr:rowOff>
    </xdr:from>
    <xdr:ext cx="762000" cy="259045"/>
    <xdr:sp macro="" textlink="">
      <xdr:nvSpPr>
        <xdr:cNvPr id="121" name="テキスト ボックス 120"/>
        <xdr:cNvSpPr txBox="1"/>
      </xdr:nvSpPr>
      <xdr:spPr>
        <a:xfrm>
          <a:off x="3225800" y="68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58735</xdr:rowOff>
    </xdr:from>
    <xdr:to>
      <xdr:col>2</xdr:col>
      <xdr:colOff>692150</xdr:colOff>
      <xdr:row>35</xdr:row>
      <xdr:rowOff>160335</xdr:rowOff>
    </xdr:to>
    <xdr:sp macro="" textlink="">
      <xdr:nvSpPr>
        <xdr:cNvPr id="122" name="フローチャート : 判断 121"/>
        <xdr:cNvSpPr/>
      </xdr:nvSpPr>
      <xdr:spPr bwMode="auto">
        <a:xfrm>
          <a:off x="2857500" y="66690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145112</xdr:rowOff>
    </xdr:from>
    <xdr:ext cx="762000" cy="259045"/>
    <xdr:sp macro="" textlink="">
      <xdr:nvSpPr>
        <xdr:cNvPr id="123" name="テキスト ボックス 122"/>
        <xdr:cNvSpPr txBox="1"/>
      </xdr:nvSpPr>
      <xdr:spPr>
        <a:xfrm>
          <a:off x="2527300" y="6755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307520</xdr:rowOff>
    </xdr:from>
    <xdr:to>
      <xdr:col>5</xdr:col>
      <xdr:colOff>34925</xdr:colOff>
      <xdr:row>36</xdr:row>
      <xdr:rowOff>66220</xdr:rowOff>
    </xdr:to>
    <xdr:sp macro="" textlink="">
      <xdr:nvSpPr>
        <xdr:cNvPr id="129" name="円/楕円 128"/>
        <xdr:cNvSpPr/>
      </xdr:nvSpPr>
      <xdr:spPr bwMode="auto">
        <a:xfrm>
          <a:off x="5600700" y="69178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279597</xdr:rowOff>
    </xdr:from>
    <xdr:ext cx="762000" cy="259045"/>
    <xdr:sp macro="" textlink="">
      <xdr:nvSpPr>
        <xdr:cNvPr id="130" name="人口1人当たり決算額の推移該当値テキスト445"/>
        <xdr:cNvSpPr txBox="1"/>
      </xdr:nvSpPr>
      <xdr:spPr>
        <a:xfrm>
          <a:off x="5740400" y="688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22,381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53203</xdr:rowOff>
    </xdr:from>
    <xdr:to>
      <xdr:col>4</xdr:col>
      <xdr:colOff>520700</xdr:colOff>
      <xdr:row>35</xdr:row>
      <xdr:rowOff>154803</xdr:rowOff>
    </xdr:to>
    <xdr:sp macro="" textlink="">
      <xdr:nvSpPr>
        <xdr:cNvPr id="131" name="円/楕円 130"/>
        <xdr:cNvSpPr/>
      </xdr:nvSpPr>
      <xdr:spPr bwMode="auto">
        <a:xfrm>
          <a:off x="4953000" y="66635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164980</xdr:rowOff>
    </xdr:from>
    <xdr:ext cx="736600" cy="259045"/>
    <xdr:sp macro="" textlink="">
      <xdr:nvSpPr>
        <xdr:cNvPr id="132" name="テキスト ボックス 131"/>
        <xdr:cNvSpPr txBox="1"/>
      </xdr:nvSpPr>
      <xdr:spPr>
        <a:xfrm>
          <a:off x="4622800" y="64324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33,506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6911</xdr:rowOff>
    </xdr:from>
    <xdr:to>
      <xdr:col>3</xdr:col>
      <xdr:colOff>955675</xdr:colOff>
      <xdr:row>35</xdr:row>
      <xdr:rowOff>108511</xdr:rowOff>
    </xdr:to>
    <xdr:sp macro="" textlink="">
      <xdr:nvSpPr>
        <xdr:cNvPr id="133" name="円/楕円 132"/>
        <xdr:cNvSpPr/>
      </xdr:nvSpPr>
      <xdr:spPr bwMode="auto">
        <a:xfrm>
          <a:off x="4254500" y="66172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118688</xdr:rowOff>
    </xdr:from>
    <xdr:ext cx="762000" cy="259045"/>
    <xdr:sp macro="" textlink="">
      <xdr:nvSpPr>
        <xdr:cNvPr id="134" name="テキスト ボックス 133"/>
        <xdr:cNvSpPr txBox="1"/>
      </xdr:nvSpPr>
      <xdr:spPr>
        <a:xfrm>
          <a:off x="3924300" y="6386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35,531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289232</xdr:rowOff>
    </xdr:from>
    <xdr:to>
      <xdr:col>3</xdr:col>
      <xdr:colOff>257175</xdr:colOff>
      <xdr:row>35</xdr:row>
      <xdr:rowOff>47932</xdr:rowOff>
    </xdr:to>
    <xdr:sp macro="" textlink="">
      <xdr:nvSpPr>
        <xdr:cNvPr id="135" name="円/楕円 134"/>
        <xdr:cNvSpPr/>
      </xdr:nvSpPr>
      <xdr:spPr bwMode="auto">
        <a:xfrm>
          <a:off x="3556000" y="65566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58109</xdr:rowOff>
    </xdr:from>
    <xdr:ext cx="762000" cy="259045"/>
    <xdr:sp macro="" textlink="">
      <xdr:nvSpPr>
        <xdr:cNvPr id="136" name="テキスト ボックス 135"/>
        <xdr:cNvSpPr txBox="1"/>
      </xdr:nvSpPr>
      <xdr:spPr>
        <a:xfrm>
          <a:off x="3225800" y="6325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38,181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216469</xdr:rowOff>
    </xdr:from>
    <xdr:to>
      <xdr:col>2</xdr:col>
      <xdr:colOff>692150</xdr:colOff>
      <xdr:row>34</xdr:row>
      <xdr:rowOff>318069</xdr:rowOff>
    </xdr:to>
    <xdr:sp macro="" textlink="">
      <xdr:nvSpPr>
        <xdr:cNvPr id="137" name="円/楕円 136"/>
        <xdr:cNvSpPr/>
      </xdr:nvSpPr>
      <xdr:spPr bwMode="auto">
        <a:xfrm>
          <a:off x="2857500" y="64839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328246</xdr:rowOff>
    </xdr:from>
    <xdr:ext cx="762000" cy="259045"/>
    <xdr:sp macro="" textlink="">
      <xdr:nvSpPr>
        <xdr:cNvPr id="138" name="テキスト ボックス 137"/>
        <xdr:cNvSpPr txBox="1"/>
      </xdr:nvSpPr>
      <xdr:spPr>
        <a:xfrm>
          <a:off x="2527300" y="6252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41,364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財政調整基金繰入金が単年度収支と財政調整基金積立金の合計額を上回ったことから、実質単年度収支は赤字となったが、実質収支は黒字を確保しており、財政の健全性は確保できていると考えている。普通交付税の合併算定替終了に備え毎年度財政調整基金等への積み増しをしており、将来の財政規模を見据えた財政構造に変化しながら財政の健全性を維持し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普通会計及び特別会計においても赤字は生じていない。今後も赤字に転じることの無いよう、財政の健全性を確保していく。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債費に関しては、新規地方債の発行額を適正に管理しており、償還期間満了により元利償還金の額は年々縮小してきている。交付税措置の高い地方債を活用することで、実質公債費比率の上昇を抑制しており、今後も公債費の圧縮を図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小中学校耐震化大規模改修事業等の大規模な普通建設事業が集中したため地方債残高が増加し、更に公営企業債等繰入見込額も増加したが、</a:t>
          </a:r>
          <a:r>
            <a:rPr kumimoji="1" lang="ja-JP" altLang="en-US" sz="1400">
              <a:solidFill>
                <a:schemeClr val="dk1"/>
              </a:solidFill>
              <a:effectLst/>
              <a:latin typeface="ＭＳ ゴシック" pitchFamily="49" charset="-128"/>
              <a:ea typeface="ＭＳ ゴシック" pitchFamily="49" charset="-128"/>
              <a:cs typeface="+mn-cs"/>
            </a:rPr>
            <a:t>債務負担行為に伴う支出予定額や退職手当負担見込額が減少し、更に基金への積立を行ったことにより将来負担額への充当可能基金が増加したため、将来負担比率が大きく改善された。</a:t>
          </a:r>
          <a:endParaRPr kumimoji="1" lang="ja-JP" altLang="en-US" sz="1400" b="1">
            <a:solidFill>
              <a:schemeClr val="dk1"/>
            </a:solidFill>
            <a:effectLst/>
            <a:latin typeface="ＭＳ ゴシック" pitchFamily="49" charset="-128"/>
            <a:ea typeface="ＭＳ ゴシック" pitchFamily="49" charset="-128"/>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14583405</v>
      </c>
      <c r="BO4" s="349"/>
      <c r="BP4" s="349"/>
      <c r="BQ4" s="349"/>
      <c r="BR4" s="349"/>
      <c r="BS4" s="349"/>
      <c r="BT4" s="349"/>
      <c r="BU4" s="350"/>
      <c r="BV4" s="348">
        <v>13888952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4.2</v>
      </c>
      <c r="CU4" s="355"/>
      <c r="CV4" s="355"/>
      <c r="CW4" s="355"/>
      <c r="CX4" s="355"/>
      <c r="CY4" s="355"/>
      <c r="CZ4" s="355"/>
      <c r="DA4" s="356"/>
      <c r="DB4" s="354">
        <v>3.8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14063544</v>
      </c>
      <c r="BO5" s="386"/>
      <c r="BP5" s="386"/>
      <c r="BQ5" s="386"/>
      <c r="BR5" s="386"/>
      <c r="BS5" s="386"/>
      <c r="BT5" s="386"/>
      <c r="BU5" s="387"/>
      <c r="BV5" s="385">
        <v>13407467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84.1</v>
      </c>
      <c r="CU5" s="383"/>
      <c r="CV5" s="383"/>
      <c r="CW5" s="383"/>
      <c r="CX5" s="383"/>
      <c r="CY5" s="383"/>
      <c r="CZ5" s="383"/>
      <c r="DA5" s="384"/>
      <c r="DB5" s="382">
        <v>84.7</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519861</v>
      </c>
      <c r="BO6" s="386"/>
      <c r="BP6" s="386"/>
      <c r="BQ6" s="386"/>
      <c r="BR6" s="386"/>
      <c r="BS6" s="386"/>
      <c r="BT6" s="386"/>
      <c r="BU6" s="387"/>
      <c r="BV6" s="385">
        <v>481485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88.8</v>
      </c>
      <c r="CU6" s="423"/>
      <c r="CV6" s="423"/>
      <c r="CW6" s="423"/>
      <c r="CX6" s="423"/>
      <c r="CY6" s="423"/>
      <c r="CZ6" s="423"/>
      <c r="DA6" s="424"/>
      <c r="DB6" s="422">
        <v>89.2</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145556</v>
      </c>
      <c r="BO7" s="386"/>
      <c r="BP7" s="386"/>
      <c r="BQ7" s="386"/>
      <c r="BR7" s="386"/>
      <c r="BS7" s="386"/>
      <c r="BT7" s="386"/>
      <c r="BU7" s="387"/>
      <c r="BV7" s="385">
        <v>135673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8956069</v>
      </c>
      <c r="CU7" s="386"/>
      <c r="CV7" s="386"/>
      <c r="CW7" s="386"/>
      <c r="CX7" s="386"/>
      <c r="CY7" s="386"/>
      <c r="CZ7" s="386"/>
      <c r="DA7" s="387"/>
      <c r="DB7" s="385">
        <v>9118814</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374305</v>
      </c>
      <c r="BO8" s="386"/>
      <c r="BP8" s="386"/>
      <c r="BQ8" s="386"/>
      <c r="BR8" s="386"/>
      <c r="BS8" s="386"/>
      <c r="BT8" s="386"/>
      <c r="BU8" s="387"/>
      <c r="BV8" s="385">
        <v>345812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0.23</v>
      </c>
      <c r="CU8" s="426"/>
      <c r="CV8" s="426"/>
      <c r="CW8" s="426"/>
      <c r="CX8" s="426"/>
      <c r="CY8" s="426"/>
      <c r="CZ8" s="426"/>
      <c r="DA8" s="427"/>
      <c r="DB8" s="425">
        <v>0.23</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17864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28493</v>
      </c>
      <c r="BO9" s="386"/>
      <c r="BP9" s="386"/>
      <c r="BQ9" s="386"/>
      <c r="BR9" s="386"/>
      <c r="BS9" s="386"/>
      <c r="BT9" s="386"/>
      <c r="BU9" s="387"/>
      <c r="BV9" s="385">
        <v>-76728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14.9</v>
      </c>
      <c r="CU9" s="383"/>
      <c r="CV9" s="383"/>
      <c r="CW9" s="383"/>
      <c r="CX9" s="383"/>
      <c r="CY9" s="383"/>
      <c r="CZ9" s="383"/>
      <c r="DA9" s="384"/>
      <c r="DB9" s="382">
        <v>15.8</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19870</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174282</v>
      </c>
      <c r="BO10" s="386"/>
      <c r="BP10" s="386"/>
      <c r="BQ10" s="386"/>
      <c r="BR10" s="386"/>
      <c r="BS10" s="386"/>
      <c r="BT10" s="386"/>
      <c r="BU10" s="387"/>
      <c r="BV10" s="385">
        <v>212427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17230</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270000</v>
      </c>
      <c r="BO12" s="386"/>
      <c r="BP12" s="386"/>
      <c r="BQ12" s="386"/>
      <c r="BR12" s="386"/>
      <c r="BS12" s="386"/>
      <c r="BT12" s="386"/>
      <c r="BU12" s="387"/>
      <c r="BV12" s="385">
        <v>58000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17156</v>
      </c>
      <c r="S13" s="467"/>
      <c r="T13" s="467"/>
      <c r="U13" s="467"/>
      <c r="V13" s="468"/>
      <c r="W13" s="401" t="s">
        <v>124</v>
      </c>
      <c r="X13" s="402"/>
      <c r="Y13" s="402"/>
      <c r="Z13" s="402"/>
      <c r="AA13" s="402"/>
      <c r="AB13" s="392"/>
      <c r="AC13" s="436">
        <v>1320</v>
      </c>
      <c r="AD13" s="437"/>
      <c r="AE13" s="437"/>
      <c r="AF13" s="437"/>
      <c r="AG13" s="476"/>
      <c r="AH13" s="436">
        <v>1584</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-67225</v>
      </c>
      <c r="BO13" s="386"/>
      <c r="BP13" s="386"/>
      <c r="BQ13" s="386"/>
      <c r="BR13" s="386"/>
      <c r="BS13" s="386"/>
      <c r="BT13" s="386"/>
      <c r="BU13" s="387"/>
      <c r="BV13" s="385">
        <v>77699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7</v>
      </c>
      <c r="CU13" s="383"/>
      <c r="CV13" s="383"/>
      <c r="CW13" s="383"/>
      <c r="CX13" s="383"/>
      <c r="CY13" s="383"/>
      <c r="CZ13" s="383"/>
      <c r="DA13" s="384"/>
      <c r="DB13" s="382">
        <v>8.3000000000000007</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17591</v>
      </c>
      <c r="S14" s="467"/>
      <c r="T14" s="467"/>
      <c r="U14" s="467"/>
      <c r="V14" s="468"/>
      <c r="W14" s="375"/>
      <c r="X14" s="376"/>
      <c r="Y14" s="376"/>
      <c r="Z14" s="376"/>
      <c r="AA14" s="376"/>
      <c r="AB14" s="365"/>
      <c r="AC14" s="469">
        <v>15.3</v>
      </c>
      <c r="AD14" s="470"/>
      <c r="AE14" s="470"/>
      <c r="AF14" s="470"/>
      <c r="AG14" s="471"/>
      <c r="AH14" s="469">
        <v>15.8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16.600000000000001</v>
      </c>
      <c r="CU14" s="481"/>
      <c r="CV14" s="481"/>
      <c r="CW14" s="481"/>
      <c r="CX14" s="481"/>
      <c r="CY14" s="481"/>
      <c r="CZ14" s="481"/>
      <c r="DA14" s="482"/>
      <c r="DB14" s="480">
        <v>21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17526</v>
      </c>
      <c r="S15" s="467"/>
      <c r="T15" s="467"/>
      <c r="U15" s="467"/>
      <c r="V15" s="468"/>
      <c r="W15" s="401" t="s">
        <v>131</v>
      </c>
      <c r="X15" s="402"/>
      <c r="Y15" s="402"/>
      <c r="Z15" s="402"/>
      <c r="AA15" s="402"/>
      <c r="AB15" s="392"/>
      <c r="AC15" s="436">
        <v>2374</v>
      </c>
      <c r="AD15" s="437"/>
      <c r="AE15" s="437"/>
      <c r="AF15" s="437"/>
      <c r="AG15" s="476"/>
      <c r="AH15" s="436">
        <v>3148</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1571164</v>
      </c>
      <c r="BO15" s="349"/>
      <c r="BP15" s="349"/>
      <c r="BQ15" s="349"/>
      <c r="BR15" s="349"/>
      <c r="BS15" s="349"/>
      <c r="BT15" s="349"/>
      <c r="BU15" s="350"/>
      <c r="BV15" s="348">
        <v>1562009</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27.4</v>
      </c>
      <c r="AD16" s="470"/>
      <c r="AE16" s="470"/>
      <c r="AF16" s="470"/>
      <c r="AG16" s="471"/>
      <c r="AH16" s="469">
        <v>31.5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6757242</v>
      </c>
      <c r="BO16" s="386"/>
      <c r="BP16" s="386"/>
      <c r="BQ16" s="386"/>
      <c r="BR16" s="386"/>
      <c r="BS16" s="386"/>
      <c r="BT16" s="386"/>
      <c r="BU16" s="387"/>
      <c r="BV16" s="385">
        <v>6588328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4961</v>
      </c>
      <c r="AD17" s="437"/>
      <c r="AE17" s="437"/>
      <c r="AF17" s="437"/>
      <c r="AG17" s="476"/>
      <c r="AH17" s="436">
        <v>5274</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1983375</v>
      </c>
      <c r="BO17" s="386"/>
      <c r="BP17" s="386"/>
      <c r="BQ17" s="386"/>
      <c r="BR17" s="386"/>
      <c r="BS17" s="386"/>
      <c r="BT17" s="386"/>
      <c r="BU17" s="387"/>
      <c r="BV17" s="385">
        <v>1984951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886.47</v>
      </c>
      <c r="M18" s="498"/>
      <c r="N18" s="498"/>
      <c r="O18" s="498"/>
      <c r="P18" s="498"/>
      <c r="Q18" s="498"/>
      <c r="R18" s="499"/>
      <c r="S18" s="499"/>
      <c r="T18" s="499"/>
      <c r="U18" s="499"/>
      <c r="V18" s="500"/>
      <c r="W18" s="403"/>
      <c r="X18" s="404"/>
      <c r="Y18" s="404"/>
      <c r="Z18" s="404"/>
      <c r="AA18" s="404"/>
      <c r="AB18" s="395"/>
      <c r="AC18" s="501">
        <v>57.3</v>
      </c>
      <c r="AD18" s="502"/>
      <c r="AE18" s="502"/>
      <c r="AF18" s="502"/>
      <c r="AG18" s="503"/>
      <c r="AH18" s="501">
        <v>52.7</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7581364</v>
      </c>
      <c r="BO18" s="386"/>
      <c r="BP18" s="386"/>
      <c r="BQ18" s="386"/>
      <c r="BR18" s="386"/>
      <c r="BS18" s="386"/>
      <c r="BT18" s="386"/>
      <c r="BU18" s="387"/>
      <c r="BV18" s="385">
        <v>7717986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10586413</v>
      </c>
      <c r="BO19" s="386"/>
      <c r="BP19" s="386"/>
      <c r="BQ19" s="386"/>
      <c r="BR19" s="386"/>
      <c r="BS19" s="386"/>
      <c r="BT19" s="386"/>
      <c r="BU19" s="387"/>
      <c r="BV19" s="385">
        <v>10449658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6507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15001130</v>
      </c>
      <c r="BO23" s="386"/>
      <c r="BP23" s="386"/>
      <c r="BQ23" s="386"/>
      <c r="BR23" s="386"/>
      <c r="BS23" s="386"/>
      <c r="BT23" s="386"/>
      <c r="BU23" s="387"/>
      <c r="BV23" s="385">
        <v>14922033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5565</v>
      </c>
      <c r="R24" s="437"/>
      <c r="S24" s="437"/>
      <c r="T24" s="437"/>
      <c r="U24" s="437"/>
      <c r="V24" s="476"/>
      <c r="W24" s="531"/>
      <c r="X24" s="519"/>
      <c r="Y24" s="520"/>
      <c r="Z24" s="435" t="s">
        <v>154</v>
      </c>
      <c r="AA24" s="415"/>
      <c r="AB24" s="415"/>
      <c r="AC24" s="415"/>
      <c r="AD24" s="415"/>
      <c r="AE24" s="415"/>
      <c r="AF24" s="415"/>
      <c r="AG24" s="416"/>
      <c r="AH24" s="436">
        <v>232</v>
      </c>
      <c r="AI24" s="437"/>
      <c r="AJ24" s="437"/>
      <c r="AK24" s="437"/>
      <c r="AL24" s="476"/>
      <c r="AM24" s="436">
        <v>739616</v>
      </c>
      <c r="AN24" s="437"/>
      <c r="AO24" s="437"/>
      <c r="AP24" s="437"/>
      <c r="AQ24" s="437"/>
      <c r="AR24" s="476"/>
      <c r="AS24" s="436">
        <v>3188</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11935329</v>
      </c>
      <c r="BO24" s="386"/>
      <c r="BP24" s="386"/>
      <c r="BQ24" s="386"/>
      <c r="BR24" s="386"/>
      <c r="BS24" s="386"/>
      <c r="BT24" s="386"/>
      <c r="BU24" s="387"/>
      <c r="BV24" s="385">
        <v>12231427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6360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12723</v>
      </c>
      <c r="BO25" s="349"/>
      <c r="BP25" s="349"/>
      <c r="BQ25" s="349"/>
      <c r="BR25" s="349"/>
      <c r="BS25" s="349"/>
      <c r="BT25" s="349"/>
      <c r="BU25" s="350"/>
      <c r="BV25" s="348">
        <v>20374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5960</v>
      </c>
      <c r="R26" s="437"/>
      <c r="S26" s="437"/>
      <c r="T26" s="437"/>
      <c r="U26" s="437"/>
      <c r="V26" s="476"/>
      <c r="W26" s="531"/>
      <c r="X26" s="519"/>
      <c r="Y26" s="520"/>
      <c r="Z26" s="435" t="s">
        <v>160</v>
      </c>
      <c r="AA26" s="555"/>
      <c r="AB26" s="555"/>
      <c r="AC26" s="555"/>
      <c r="AD26" s="555"/>
      <c r="AE26" s="555"/>
      <c r="AF26" s="555"/>
      <c r="AG26" s="556"/>
      <c r="AH26" s="436">
        <v>12</v>
      </c>
      <c r="AI26" s="437"/>
      <c r="AJ26" s="437"/>
      <c r="AK26" s="437"/>
      <c r="AL26" s="476"/>
      <c r="AM26" s="436">
        <v>38304</v>
      </c>
      <c r="AN26" s="437"/>
      <c r="AO26" s="437"/>
      <c r="AP26" s="437"/>
      <c r="AQ26" s="437"/>
      <c r="AR26" s="476"/>
      <c r="AS26" s="436">
        <v>3192</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3140</v>
      </c>
      <c r="R27" s="437"/>
      <c r="S27" s="437"/>
      <c r="T27" s="437"/>
      <c r="U27" s="437"/>
      <c r="V27" s="476"/>
      <c r="W27" s="531"/>
      <c r="X27" s="519"/>
      <c r="Y27" s="520"/>
      <c r="Z27" s="435" t="s">
        <v>163</v>
      </c>
      <c r="AA27" s="415"/>
      <c r="AB27" s="415"/>
      <c r="AC27" s="415"/>
      <c r="AD27" s="415"/>
      <c r="AE27" s="415"/>
      <c r="AF27" s="415"/>
      <c r="AG27" s="416"/>
      <c r="AH27" s="436">
        <v>3</v>
      </c>
      <c r="AI27" s="437"/>
      <c r="AJ27" s="437"/>
      <c r="AK27" s="437"/>
      <c r="AL27" s="476"/>
      <c r="AM27" s="436">
        <v>9294</v>
      </c>
      <c r="AN27" s="437"/>
      <c r="AO27" s="437"/>
      <c r="AP27" s="437"/>
      <c r="AQ27" s="437"/>
      <c r="AR27" s="476"/>
      <c r="AS27" s="436">
        <v>3098</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402940</v>
      </c>
      <c r="BO27" s="553"/>
      <c r="BP27" s="553"/>
      <c r="BQ27" s="553"/>
      <c r="BR27" s="553"/>
      <c r="BS27" s="553"/>
      <c r="BT27" s="553"/>
      <c r="BU27" s="554"/>
      <c r="BV27" s="552">
        <v>402827</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2430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2127245</v>
      </c>
      <c r="BO28" s="349"/>
      <c r="BP28" s="349"/>
      <c r="BQ28" s="349"/>
      <c r="BR28" s="349"/>
      <c r="BS28" s="349"/>
      <c r="BT28" s="349"/>
      <c r="BU28" s="350"/>
      <c r="BV28" s="348">
        <v>2222963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16</v>
      </c>
      <c r="M29" s="437"/>
      <c r="N29" s="437"/>
      <c r="O29" s="437"/>
      <c r="P29" s="476"/>
      <c r="Q29" s="436">
        <v>2200</v>
      </c>
      <c r="R29" s="437"/>
      <c r="S29" s="437"/>
      <c r="T29" s="437"/>
      <c r="U29" s="437"/>
      <c r="V29" s="476"/>
      <c r="W29" s="532"/>
      <c r="X29" s="533"/>
      <c r="Y29" s="534"/>
      <c r="Z29" s="435" t="s">
        <v>170</v>
      </c>
      <c r="AA29" s="415"/>
      <c r="AB29" s="415"/>
      <c r="AC29" s="415"/>
      <c r="AD29" s="415"/>
      <c r="AE29" s="415"/>
      <c r="AF29" s="415"/>
      <c r="AG29" s="416"/>
      <c r="AH29" s="436">
        <v>235</v>
      </c>
      <c r="AI29" s="437"/>
      <c r="AJ29" s="437"/>
      <c r="AK29" s="437"/>
      <c r="AL29" s="476"/>
      <c r="AM29" s="436">
        <v>748910</v>
      </c>
      <c r="AN29" s="437"/>
      <c r="AO29" s="437"/>
      <c r="AP29" s="437"/>
      <c r="AQ29" s="437"/>
      <c r="AR29" s="476"/>
      <c r="AS29" s="436">
        <v>3187</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t="s">
        <v>122</v>
      </c>
      <c r="BO29" s="386"/>
      <c r="BP29" s="386"/>
      <c r="BQ29" s="386"/>
      <c r="BR29" s="386"/>
      <c r="BS29" s="386"/>
      <c r="BT29" s="386"/>
      <c r="BU29" s="387"/>
      <c r="BV29" s="385" t="s">
        <v>122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95.8</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173</v>
      </c>
      <c r="BD30" s="550"/>
      <c r="BE30" s="550"/>
      <c r="BF30" s="550"/>
      <c r="BG30" s="550"/>
      <c r="BH30" s="550"/>
      <c r="BI30" s="550"/>
      <c r="BJ30" s="550"/>
      <c r="BK30" s="550"/>
      <c r="BL30" s="550"/>
      <c r="BM30" s="551"/>
      <c r="BN30" s="552">
        <v>4680885</v>
      </c>
      <c r="BO30" s="553"/>
      <c r="BP30" s="553"/>
      <c r="BQ30" s="553"/>
      <c r="BR30" s="553"/>
      <c r="BS30" s="553"/>
      <c r="BT30" s="553"/>
      <c r="BU30" s="554"/>
      <c r="BV30" s="552">
        <v>4306406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水道事業</v>
      </c>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簡易水道事業</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南会津地方環境衛生組合</v>
      </c>
      <c r="BZ34" s="567"/>
      <c r="CA34" s="567"/>
      <c r="CB34" s="567"/>
      <c r="CC34" s="567"/>
      <c r="CD34" s="567"/>
      <c r="CE34" s="567"/>
      <c r="CF34" s="567"/>
      <c r="CG34" s="567"/>
      <c r="CH34" s="567"/>
      <c r="CI34" s="567"/>
      <c r="CJ34" s="567"/>
      <c r="CK34" s="567"/>
      <c r="CL34" s="567"/>
      <c r="CM34" s="567"/>
      <c r="CN34" s="165"/>
      <c r="CO34" s="566">
        <f>IF(CQ34="","",MAX(C34:D43,U34:V43,AM34:AN43,BE34:BF43,BW34:BX43)+1)</f>
        <v>19</v>
      </c>
      <c r="CP34" s="566"/>
      <c r="CQ34" s="567" t="str">
        <f>IF('各会計、関係団体の財政状況及び健全化判断比率'!BS7="","",'各会計、関係団体の財政状況及び健全化判断比率'!BS7)</f>
        <v>南会津地方土地開発公社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後期高齢者医療特別会計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IF('各会計、関係団体の財政状況及び健全化判断比率'!B33="","",'各会計、関係団体の財政状況及び健全化判断比率'!B33)</f>
        <v>農林業集落排水事業</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南会津地方広域市町村圏組合　一般会計</v>
      </c>
      <c r="BZ35" s="567"/>
      <c r="CA35" s="567"/>
      <c r="CB35" s="567"/>
      <c r="CC35" s="567"/>
      <c r="CD35" s="567"/>
      <c r="CE35" s="567"/>
      <c r="CF35" s="567"/>
      <c r="CG35" s="567"/>
      <c r="CH35" s="567"/>
      <c r="CI35" s="567"/>
      <c r="CJ35" s="567"/>
      <c r="CK35" s="567"/>
      <c r="CL35" s="567"/>
      <c r="CM35" s="567"/>
      <c r="CN35" s="165"/>
      <c r="CO35" s="566">
        <f t="shared" ref="CO35:CO43" si="3">IF(CQ35="","",CO34+1)</f>
        <v>20</v>
      </c>
      <c r="CP35" s="566"/>
      <c r="CQ35" s="567" t="str">
        <f>IF('各会計、関係団体の財政状況及び健全化判断比率'!BS8="","",'各会計、関係団体の財政状況及び健全化判断比率'!BS8)</f>
        <v>（公財）南会津町振興公社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介護保険特別会計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8</v>
      </c>
      <c r="BF36" s="566"/>
      <c r="BG36" s="567" t="str">
        <f>IF('各会計、関係団体の財政状況及び健全化判断比率'!B34="","",'各会計、関係団体の財政状況及び健全化判断比率'!B34)</f>
        <v>公共下水道事業</v>
      </c>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南会津地方広域市町村圏組合　ふるさと市町村圏事業特別会計</v>
      </c>
      <c r="BZ36" s="567"/>
      <c r="CA36" s="567"/>
      <c r="CB36" s="567"/>
      <c r="CC36" s="567"/>
      <c r="CD36" s="567"/>
      <c r="CE36" s="567"/>
      <c r="CF36" s="567"/>
      <c r="CG36" s="567"/>
      <c r="CH36" s="567"/>
      <c r="CI36" s="567"/>
      <c r="CJ36" s="567"/>
      <c r="CK36" s="567"/>
      <c r="CL36" s="567"/>
      <c r="CM36" s="567"/>
      <c r="CN36" s="165"/>
      <c r="CO36" s="566">
        <f t="shared" si="3"/>
        <v>21</v>
      </c>
      <c r="CP36" s="566"/>
      <c r="CQ36" s="567" t="str">
        <f>IF('各会計、関係団体の財政状況及び健全化判断比率'!BS9="","",'各会計、関係団体の財政状況及び健全化判断比率'!BS9)</f>
        <v>みなみやま観光(株)</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南会津地方広域市町村圏組合　地域医療支援センター特別会計</v>
      </c>
      <c r="BZ37" s="567"/>
      <c r="CA37" s="567"/>
      <c r="CB37" s="567"/>
      <c r="CC37" s="567"/>
      <c r="CD37" s="567"/>
      <c r="CE37" s="567"/>
      <c r="CF37" s="567"/>
      <c r="CG37" s="567"/>
      <c r="CH37" s="567"/>
      <c r="CI37" s="567"/>
      <c r="CJ37" s="567"/>
      <c r="CK37" s="567"/>
      <c r="CL37" s="567"/>
      <c r="CM37" s="567"/>
      <c r="CN37" s="165"/>
      <c r="CO37" s="566">
        <f t="shared" si="3"/>
        <v>22</v>
      </c>
      <c r="CP37" s="566"/>
      <c r="CQ37" s="567" t="str">
        <f>IF('各会計、関係団体の財政状況及び健全化判断比率'!BS10="","",'各会計、関係団体の財政状況及び健全化判断比率'!BS10)</f>
        <v>会津高原たていわ農産（有）</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南会津地方広域市町村圏組合　あいづふるさと基金事業特別会計</v>
      </c>
      <c r="BZ38" s="567"/>
      <c r="CA38" s="567"/>
      <c r="CB38" s="567"/>
      <c r="CC38" s="567"/>
      <c r="CD38" s="567"/>
      <c r="CE38" s="567"/>
      <c r="CF38" s="567"/>
      <c r="CG38" s="567"/>
      <c r="CH38" s="567"/>
      <c r="CI38" s="567"/>
      <c r="CJ38" s="567"/>
      <c r="CK38" s="567"/>
      <c r="CL38" s="567"/>
      <c r="CM38" s="567"/>
      <c r="CN38" s="165"/>
      <c r="CO38" s="566">
        <f t="shared" si="3"/>
        <v>23</v>
      </c>
      <c r="CP38" s="566"/>
      <c r="CQ38" s="567" t="str">
        <f>IF('各会計、関係団体の財政状況及び健全化判断比率'!BS11="","",'各会計、関係団体の財政状況及び健全化判断比率'!BS11)</f>
        <v>会津高原フレンド・カントリークラブ(株)</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福島県市町村総合事務組合　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福島県市町村総合事務組合　消防補償等特別会計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福島県市町村総合事務組合　消防賞じゅつ金特別会計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17</v>
      </c>
      <c r="BX42" s="566"/>
      <c r="BY42" s="567" t="str">
        <f>IF('各会計、関係団体の財政状況及び健全化判断比率'!B76="","",'各会計、関係団体の財政状況及び健全化判断比率'!B76)</f>
        <v>福島県市町村総合事務組合　非常勤職員公務災害補償特別会計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18</v>
      </c>
      <c r="BX43" s="566"/>
      <c r="BY43" s="567" t="str">
        <f>IF('各会計、関係団体の財政状況及び健全化判断比率'!B77="","",'各会計、関係団体の財政状況及び健全化判断比率'!B77)</f>
        <v>福島県市町村総合事務組合　自治会館管理特別会計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27"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525</v>
      </c>
      <c r="J40" s="79" t="s">
        <v>526</v>
      </c>
      <c r="K40" s="79" t="s">
        <v>527</v>
      </c>
      <c r="L40" s="79" t="s">
        <v>528</v>
      </c>
      <c r="M40" s="80" t="s">
        <v>529</v>
      </c>
    </row>
    <row r="41" spans="2:13" ht="27.75" customHeight="1" x14ac:dyDescent="0.15">
      <c r="B41" s="1169" t="s">
        <v>24</v>
      </c>
      <c r="C41" s="1170"/>
      <c r="D41" s="81"/>
      <c r="E41" s="1175" t="s">
        <v>25</v>
      </c>
      <c r="F41" s="1175"/>
      <c r="G41" s="1175"/>
      <c r="H41" s="1176"/>
      <c r="I41" s="82">
        <v>15647</v>
      </c>
      <c r="J41" s="83">
        <v>15555</v>
      </c>
      <c r="K41" s="83">
        <v>15227</v>
      </c>
      <c r="L41" s="83">
        <v>14922</v>
      </c>
      <c r="M41" s="84">
        <v>15001</v>
      </c>
    </row>
    <row r="42" spans="2:13" ht="27.75" customHeight="1" x14ac:dyDescent="0.15">
      <c r="B42" s="1171"/>
      <c r="C42" s="1172"/>
      <c r="D42" s="85"/>
      <c r="E42" s="1177" t="s">
        <v>26</v>
      </c>
      <c r="F42" s="1177"/>
      <c r="G42" s="1177"/>
      <c r="H42" s="1178"/>
      <c r="I42" s="86">
        <v>26</v>
      </c>
      <c r="J42" s="87">
        <v>18</v>
      </c>
      <c r="K42" s="87">
        <v>16</v>
      </c>
      <c r="L42" s="87">
        <v>14</v>
      </c>
      <c r="M42" s="88">
        <v>12</v>
      </c>
    </row>
    <row r="43" spans="2:13" ht="27.75" customHeight="1" x14ac:dyDescent="0.15">
      <c r="B43" s="1171"/>
      <c r="C43" s="1172"/>
      <c r="D43" s="85"/>
      <c r="E43" s="1177" t="s">
        <v>27</v>
      </c>
      <c r="F43" s="1177"/>
      <c r="G43" s="1177"/>
      <c r="H43" s="1178"/>
      <c r="I43" s="86">
        <v>4704</v>
      </c>
      <c r="J43" s="87">
        <v>4615</v>
      </c>
      <c r="K43" s="87">
        <v>4508</v>
      </c>
      <c r="L43" s="87">
        <v>4520</v>
      </c>
      <c r="M43" s="88">
        <v>4530</v>
      </c>
    </row>
    <row r="44" spans="2:13" ht="27.75" customHeight="1" x14ac:dyDescent="0.15">
      <c r="B44" s="1171"/>
      <c r="C44" s="1172"/>
      <c r="D44" s="85"/>
      <c r="E44" s="1177" t="s">
        <v>28</v>
      </c>
      <c r="F44" s="1177"/>
      <c r="G44" s="1177"/>
      <c r="H44" s="1178"/>
      <c r="I44" s="86">
        <v>2</v>
      </c>
      <c r="J44" s="87" t="s">
        <v>486</v>
      </c>
      <c r="K44" s="87" t="s">
        <v>486</v>
      </c>
      <c r="L44" s="87" t="s">
        <v>486</v>
      </c>
      <c r="M44" s="88" t="s">
        <v>486</v>
      </c>
    </row>
    <row r="45" spans="2:13" ht="27.75" customHeight="1" x14ac:dyDescent="0.15">
      <c r="B45" s="1171"/>
      <c r="C45" s="1172"/>
      <c r="D45" s="85"/>
      <c r="E45" s="1177" t="s">
        <v>29</v>
      </c>
      <c r="F45" s="1177"/>
      <c r="G45" s="1177"/>
      <c r="H45" s="1178"/>
      <c r="I45" s="86">
        <v>2672</v>
      </c>
      <c r="J45" s="87">
        <v>2646</v>
      </c>
      <c r="K45" s="87">
        <v>2609</v>
      </c>
      <c r="L45" s="87">
        <v>2537</v>
      </c>
      <c r="M45" s="88">
        <v>2388</v>
      </c>
    </row>
    <row r="46" spans="2:13" ht="27.75" customHeight="1" x14ac:dyDescent="0.15">
      <c r="B46" s="1171"/>
      <c r="C46" s="1172"/>
      <c r="D46" s="85"/>
      <c r="E46" s="1177" t="s">
        <v>30</v>
      </c>
      <c r="F46" s="1177"/>
      <c r="G46" s="1177"/>
      <c r="H46" s="1178"/>
      <c r="I46" s="86" t="s">
        <v>486</v>
      </c>
      <c r="J46" s="87" t="s">
        <v>486</v>
      </c>
      <c r="K46" s="87" t="s">
        <v>486</v>
      </c>
      <c r="L46" s="87" t="s">
        <v>486</v>
      </c>
      <c r="M46" s="88" t="s">
        <v>486</v>
      </c>
    </row>
    <row r="47" spans="2:13" ht="27.75" customHeight="1" x14ac:dyDescent="0.15">
      <c r="B47" s="1171"/>
      <c r="C47" s="1172"/>
      <c r="D47" s="85"/>
      <c r="E47" s="1177" t="s">
        <v>31</v>
      </c>
      <c r="F47" s="1177"/>
      <c r="G47" s="1177"/>
      <c r="H47" s="1178"/>
      <c r="I47" s="86" t="s">
        <v>486</v>
      </c>
      <c r="J47" s="87" t="s">
        <v>486</v>
      </c>
      <c r="K47" s="87" t="s">
        <v>486</v>
      </c>
      <c r="L47" s="87" t="s">
        <v>486</v>
      </c>
      <c r="M47" s="88" t="s">
        <v>486</v>
      </c>
    </row>
    <row r="48" spans="2:13" ht="27.75" customHeight="1" x14ac:dyDescent="0.15">
      <c r="B48" s="1173"/>
      <c r="C48" s="1174"/>
      <c r="D48" s="85"/>
      <c r="E48" s="1177" t="s">
        <v>32</v>
      </c>
      <c r="F48" s="1177"/>
      <c r="G48" s="1177"/>
      <c r="H48" s="1178"/>
      <c r="I48" s="86" t="s">
        <v>486</v>
      </c>
      <c r="J48" s="87" t="s">
        <v>486</v>
      </c>
      <c r="K48" s="87" t="s">
        <v>486</v>
      </c>
      <c r="L48" s="87" t="s">
        <v>486</v>
      </c>
      <c r="M48" s="88" t="s">
        <v>486</v>
      </c>
    </row>
    <row r="49" spans="2:13" ht="27.75" customHeight="1" x14ac:dyDescent="0.15">
      <c r="B49" s="1179" t="s">
        <v>33</v>
      </c>
      <c r="C49" s="1180"/>
      <c r="D49" s="89"/>
      <c r="E49" s="1177" t="s">
        <v>34</v>
      </c>
      <c r="F49" s="1177"/>
      <c r="G49" s="1177"/>
      <c r="H49" s="1178"/>
      <c r="I49" s="86">
        <v>2339</v>
      </c>
      <c r="J49" s="87">
        <v>3273</v>
      </c>
      <c r="K49" s="87">
        <v>3858</v>
      </c>
      <c r="L49" s="87">
        <v>4761</v>
      </c>
      <c r="M49" s="88">
        <v>5197</v>
      </c>
    </row>
    <row r="50" spans="2:13" ht="27.75" customHeight="1" x14ac:dyDescent="0.15">
      <c r="B50" s="1171"/>
      <c r="C50" s="1172"/>
      <c r="D50" s="85"/>
      <c r="E50" s="1177" t="s">
        <v>35</v>
      </c>
      <c r="F50" s="1177"/>
      <c r="G50" s="1177"/>
      <c r="H50" s="1178"/>
      <c r="I50" s="86">
        <v>129</v>
      </c>
      <c r="J50" s="87">
        <v>119</v>
      </c>
      <c r="K50" s="87">
        <v>116</v>
      </c>
      <c r="L50" s="87">
        <v>90</v>
      </c>
      <c r="M50" s="88">
        <v>85</v>
      </c>
    </row>
    <row r="51" spans="2:13" ht="27.75" customHeight="1" x14ac:dyDescent="0.15">
      <c r="B51" s="1173"/>
      <c r="C51" s="1174"/>
      <c r="D51" s="85"/>
      <c r="E51" s="1177" t="s">
        <v>36</v>
      </c>
      <c r="F51" s="1177"/>
      <c r="G51" s="1177"/>
      <c r="H51" s="1178"/>
      <c r="I51" s="86">
        <v>15293</v>
      </c>
      <c r="J51" s="87">
        <v>15906</v>
      </c>
      <c r="K51" s="87">
        <v>15591</v>
      </c>
      <c r="L51" s="87">
        <v>15531</v>
      </c>
      <c r="M51" s="88">
        <v>15419</v>
      </c>
    </row>
    <row r="52" spans="2:13" ht="27.75" customHeight="1" thickBot="1" x14ac:dyDescent="0.2">
      <c r="B52" s="1181" t="s">
        <v>37</v>
      </c>
      <c r="C52" s="1182"/>
      <c r="D52" s="90"/>
      <c r="E52" s="1183" t="s">
        <v>38</v>
      </c>
      <c r="F52" s="1183"/>
      <c r="G52" s="1183"/>
      <c r="H52" s="1184"/>
      <c r="I52" s="91">
        <v>5290</v>
      </c>
      <c r="J52" s="92">
        <v>3537</v>
      </c>
      <c r="K52" s="92">
        <v>2795</v>
      </c>
      <c r="L52" s="92">
        <v>1610</v>
      </c>
      <c r="M52" s="93">
        <v>1230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524</v>
      </c>
      <c r="G2" s="111"/>
      <c r="H2" s="112"/>
    </row>
    <row r="3" spans="1:8" x14ac:dyDescent="0.15">
      <c r="A3" s="108" t="s">
        <v>517</v>
      </c>
      <c r="B3" s="113"/>
      <c r="C3" s="114"/>
      <c r="D3" s="115">
        <v>106557</v>
      </c>
      <c r="E3" s="116"/>
      <c r="F3" s="117">
        <v>71812</v>
      </c>
      <c r="G3" s="118"/>
      <c r="H3" s="119"/>
    </row>
    <row r="4" spans="1:8" x14ac:dyDescent="0.15">
      <c r="A4" s="120"/>
      <c r="B4" s="121"/>
      <c r="C4" s="122"/>
      <c r="D4" s="123">
        <v>62105</v>
      </c>
      <c r="E4" s="124"/>
      <c r="F4" s="125">
        <v>35025</v>
      </c>
      <c r="G4" s="126"/>
      <c r="H4" s="127"/>
    </row>
    <row r="5" spans="1:8" x14ac:dyDescent="0.15">
      <c r="A5" s="108" t="s">
        <v>519</v>
      </c>
      <c r="B5" s="113"/>
      <c r="C5" s="114"/>
      <c r="D5" s="115">
        <v>135050</v>
      </c>
      <c r="E5" s="116"/>
      <c r="F5" s="117">
        <v>61557</v>
      </c>
      <c r="G5" s="118"/>
      <c r="H5" s="119"/>
    </row>
    <row r="6" spans="1:8" x14ac:dyDescent="0.15">
      <c r="A6" s="120"/>
      <c r="B6" s="121"/>
      <c r="C6" s="122"/>
      <c r="D6" s="123">
        <v>39957</v>
      </c>
      <c r="E6" s="124"/>
      <c r="F6" s="125">
        <v>32497</v>
      </c>
      <c r="G6" s="126"/>
      <c r="H6" s="127"/>
    </row>
    <row r="7" spans="1:8" x14ac:dyDescent="0.15">
      <c r="A7" s="108" t="s">
        <v>520</v>
      </c>
      <c r="B7" s="113"/>
      <c r="C7" s="114"/>
      <c r="D7" s="115">
        <v>111733</v>
      </c>
      <c r="E7" s="116"/>
      <c r="F7" s="117">
        <v>69806</v>
      </c>
      <c r="G7" s="118"/>
      <c r="H7" s="119"/>
    </row>
    <row r="8" spans="1:8" x14ac:dyDescent="0.15">
      <c r="A8" s="120"/>
      <c r="B8" s="121"/>
      <c r="C8" s="122"/>
      <c r="D8" s="123">
        <v>32622</v>
      </c>
      <c r="E8" s="124"/>
      <c r="F8" s="125">
        <v>32823</v>
      </c>
      <c r="G8" s="126"/>
      <c r="H8" s="127"/>
    </row>
    <row r="9" spans="1:8" x14ac:dyDescent="0.15">
      <c r="A9" s="108" t="s">
        <v>521</v>
      </c>
      <c r="B9" s="113"/>
      <c r="C9" s="114"/>
      <c r="D9" s="115">
        <v>134299</v>
      </c>
      <c r="E9" s="116"/>
      <c r="F9" s="117">
        <v>74444</v>
      </c>
      <c r="G9" s="118"/>
      <c r="H9" s="119"/>
    </row>
    <row r="10" spans="1:8" x14ac:dyDescent="0.15">
      <c r="A10" s="120"/>
      <c r="B10" s="121"/>
      <c r="C10" s="122"/>
      <c r="D10" s="123">
        <v>59054</v>
      </c>
      <c r="E10" s="124"/>
      <c r="F10" s="125">
        <v>34175</v>
      </c>
      <c r="G10" s="126"/>
      <c r="H10" s="127"/>
    </row>
    <row r="11" spans="1:8" x14ac:dyDescent="0.15">
      <c r="A11" s="108" t="s">
        <v>522</v>
      </c>
      <c r="B11" s="113"/>
      <c r="C11" s="114"/>
      <c r="D11" s="115">
        <v>147196</v>
      </c>
      <c r="E11" s="116"/>
      <c r="F11" s="117">
        <v>85205</v>
      </c>
      <c r="G11" s="118"/>
      <c r="H11" s="119"/>
    </row>
    <row r="12" spans="1:8" x14ac:dyDescent="0.15">
      <c r="A12" s="120"/>
      <c r="B12" s="121"/>
      <c r="C12" s="128"/>
      <c r="D12" s="123">
        <v>79062</v>
      </c>
      <c r="E12" s="124"/>
      <c r="F12" s="125">
        <v>38847</v>
      </c>
      <c r="G12" s="126"/>
      <c r="H12" s="127"/>
    </row>
    <row r="13" spans="1:8" x14ac:dyDescent="0.15">
      <c r="A13" s="108"/>
      <c r="B13" s="113"/>
      <c r="C13" s="129"/>
      <c r="D13" s="130">
        <v>126967</v>
      </c>
      <c r="E13" s="131"/>
      <c r="F13" s="132">
        <v>72565</v>
      </c>
      <c r="G13" s="133"/>
      <c r="H13" s="119"/>
    </row>
    <row r="14" spans="1:8" x14ac:dyDescent="0.15">
      <c r="A14" s="120"/>
      <c r="B14" s="121"/>
      <c r="C14" s="122"/>
      <c r="D14" s="123">
        <v>54560</v>
      </c>
      <c r="E14" s="124"/>
      <c r="F14" s="125">
        <v>34673</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3.17</v>
      </c>
      <c r="C19" s="134">
        <f>ROUND(VALUE(SUBSTITUTE(実質収支比率等に係る経年分析!G$48,"▲","-")),2)</f>
        <v>4.74</v>
      </c>
      <c r="D19" s="134">
        <f>ROUND(VALUE(SUBSTITUTE(実質収支比率等に係る経年分析!H$48,"▲","-")),2)</f>
        <v>4.59</v>
      </c>
      <c r="E19" s="134">
        <f>ROUND(VALUE(SUBSTITUTE(実質収支比率等に係る経年分析!I$48,"▲","-")),2)</f>
        <v>3.79</v>
      </c>
      <c r="F19" s="134">
        <f>ROUND(VALUE(SUBSTITUTE(実質収支比率等に係る経年分析!J$48,"▲","-")),2)</f>
        <v>4.18</v>
      </c>
    </row>
    <row r="20" spans="1:11" x14ac:dyDescent="0.15">
      <c r="A20" s="134" t="s">
        <v>43</v>
      </c>
      <c r="B20" s="134">
        <f>ROUND(VALUE(SUBSTITUTE(実質収支比率等に係る経年分析!F$47,"▲","-")),2)</f>
        <v>13.12</v>
      </c>
      <c r="C20" s="134">
        <f>ROUND(VALUE(SUBSTITUTE(実質収支比率等に係る経年分析!G$47,"▲","-")),2)</f>
        <v>18.02</v>
      </c>
      <c r="D20" s="134">
        <f>ROUND(VALUE(SUBSTITUTE(実質収支比率等に係る経年分析!H$47,"▲","-")),2)</f>
        <v>22.49</v>
      </c>
      <c r="E20" s="134">
        <f>ROUND(VALUE(SUBSTITUTE(実質収支比率等に係る経年分析!I$47,"▲","-")),2)</f>
        <v>24.38</v>
      </c>
      <c r="F20" s="134">
        <f>ROUND(VALUE(SUBSTITUTE(実質収支比率等に係る経年分析!J$47,"▲","-")),2)</f>
        <v>23.75</v>
      </c>
    </row>
    <row r="21" spans="1:11" x14ac:dyDescent="0.15">
      <c r="A21" s="134" t="s">
        <v>44</v>
      </c>
      <c r="B21" s="134">
        <f>IF(ISNUMBER(VALUE(SUBSTITUTE(実質収支比率等に係る経年分析!F$49,"▲","-"))),ROUND(VALUE(SUBSTITUTE(実質収支比率等に係る経年分析!F$49,"▲","-")),2),NA())</f>
        <v>6.22</v>
      </c>
      <c r="C21" s="134">
        <f>IF(ISNUMBER(VALUE(SUBSTITUTE(実質収支比率等に係る経年分析!G$49,"▲","-"))),ROUND(VALUE(SUBSTITUTE(実質収支比率等に係る経年分析!G$49,"▲","-")),2),NA())</f>
        <v>5.89</v>
      </c>
      <c r="D21" s="134">
        <f>IF(ISNUMBER(VALUE(SUBSTITUTE(実質収支比率等に係る経年分析!H$49,"▲","-"))),ROUND(VALUE(SUBSTITUTE(実質収支比率等に係る経年分析!H$49,"▲","-")),2),NA())</f>
        <v>4.9000000000000004</v>
      </c>
      <c r="E21" s="134">
        <f>IF(ISNUMBER(VALUE(SUBSTITUTE(実質収支比率等に係る経年分析!I$49,"▲","-"))),ROUND(VALUE(SUBSTITUTE(実質収支比率等に係る経年分析!I$49,"▲","-")),2),NA())</f>
        <v>0.85</v>
      </c>
      <c r="F21" s="134">
        <f>IF(ISNUMBER(VALUE(SUBSTITUTE(実質収支比率等に係る経年分析!J$49,"▲","-"))),ROUND(VALUE(SUBSTITUTE(実質収支比率等に係る経年分析!J$49,"▲","-")),2),NA())</f>
        <v>-0.75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農林業集落排水事業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簡易水道事業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x14ac:dyDescent="0.15">
      <c r="A32" s="135" t="str">
        <f>IF(連結実質赤字比率に係る赤字・黒字の構成分析!C$38="",NA(),連結実質赤字比率に係る赤字・黒字の構成分析!C$38)</f>
        <v>公共下水道事業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0.16</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7.0000000000000007E-2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0.28000000000000003</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0.43</v>
      </c>
    </row>
    <row r="35" spans="1:16" x14ac:dyDescent="0.15">
      <c r="A35" s="135" t="str">
        <f>IF(連結実質赤字比率に係る赤字・黒字の構成分析!C$35="",NA(),連結実質赤字比率に係る赤字・黒字の構成分析!C$35)</f>
        <v>水道事業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2.73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2.79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2.61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2.58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2.52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3.16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4.59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3.79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4.17</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1585</v>
      </c>
      <c r="E42" s="136"/>
      <c r="F42" s="136"/>
      <c r="G42" s="136">
        <f>'実質公債費比率（分子）の構造'!L$52</f>
        <v>1545</v>
      </c>
      <c r="H42" s="136"/>
      <c r="I42" s="136"/>
      <c r="J42" s="136">
        <f>'実質公債費比率（分子）の構造'!M$52</f>
        <v>1495</v>
      </c>
      <c r="K42" s="136"/>
      <c r="L42" s="136"/>
      <c r="M42" s="136">
        <f>'実質公債費比率（分子）の構造'!N$52</f>
        <v>1476</v>
      </c>
      <c r="N42" s="136"/>
      <c r="O42" s="136"/>
      <c r="P42" s="136">
        <f>'実質公債費比率（分子）の構造'!O$52</f>
        <v>1595</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8</v>
      </c>
      <c r="C44" s="136"/>
      <c r="D44" s="136"/>
      <c r="E44" s="136">
        <f>'実質公債費比率（分子）の構造'!L$50</f>
        <v>8</v>
      </c>
      <c r="F44" s="136"/>
      <c r="G44" s="136"/>
      <c r="H44" s="136">
        <f>'実質公債費比率（分子）の構造'!M$50</f>
        <v>2</v>
      </c>
      <c r="I44" s="136"/>
      <c r="J44" s="136"/>
      <c r="K44" s="136">
        <f>'実質公債費比率（分子）の構造'!N$50</f>
        <v>2</v>
      </c>
      <c r="L44" s="136"/>
      <c r="M44" s="136"/>
      <c r="N44" s="136">
        <f>'実質公債費比率（分子）の構造'!O$50</f>
        <v>2</v>
      </c>
      <c r="O44" s="136"/>
      <c r="P44" s="136"/>
    </row>
    <row r="45" spans="1:16" x14ac:dyDescent="0.15">
      <c r="A45" s="136" t="s">
        <v>54</v>
      </c>
      <c r="B45" s="136">
        <f>'実質公債費比率（分子）の構造'!K$49</f>
        <v>9</v>
      </c>
      <c r="C45" s="136"/>
      <c r="D45" s="136"/>
      <c r="E45" s="136">
        <f>'実質公債費比率（分子）の構造'!L$49</f>
        <v>-9</v>
      </c>
      <c r="F45" s="136"/>
      <c r="G45" s="136"/>
      <c r="H45" s="136">
        <f>'実質公債費比率（分子）の構造'!M$49</f>
        <v>-10</v>
      </c>
      <c r="I45" s="136"/>
      <c r="J45" s="136"/>
      <c r="K45" s="136">
        <f>'実質公債費比率（分子）の構造'!N$49</f>
        <v>-10</v>
      </c>
      <c r="L45" s="136"/>
      <c r="M45" s="136"/>
      <c r="N45" s="136">
        <f>'実質公債費比率（分子）の構造'!O$49</f>
        <v>-10</v>
      </c>
      <c r="O45" s="136"/>
      <c r="P45" s="136"/>
    </row>
    <row r="46" spans="1:16" x14ac:dyDescent="0.15">
      <c r="A46" s="136" t="s">
        <v>55</v>
      </c>
      <c r="B46" s="136">
        <f>'実質公債費比率（分子）の構造'!K$48</f>
        <v>406</v>
      </c>
      <c r="C46" s="136"/>
      <c r="D46" s="136"/>
      <c r="E46" s="136">
        <f>'実質公債費比率（分子）の構造'!L$48</f>
        <v>392</v>
      </c>
      <c r="F46" s="136"/>
      <c r="G46" s="136"/>
      <c r="H46" s="136">
        <f>'実質公債費比率（分子）の構造'!M$48</f>
        <v>383</v>
      </c>
      <c r="I46" s="136"/>
      <c r="J46" s="136"/>
      <c r="K46" s="136">
        <f>'実質公債費比率（分子）の構造'!N$48</f>
        <v>401</v>
      </c>
      <c r="L46" s="136"/>
      <c r="M46" s="136"/>
      <c r="N46" s="136">
        <f>'実質公債費比率（分子）の構造'!O$48</f>
        <v>392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1923</v>
      </c>
      <c r="C49" s="136"/>
      <c r="D49" s="136"/>
      <c r="E49" s="136">
        <f>'実質公債費比率（分子）の構造'!L$45</f>
        <v>1843</v>
      </c>
      <c r="F49" s="136"/>
      <c r="G49" s="136"/>
      <c r="H49" s="136">
        <f>'実質公債費比率（分子）の構造'!M$45</f>
        <v>1751</v>
      </c>
      <c r="I49" s="136"/>
      <c r="J49" s="136"/>
      <c r="K49" s="136">
        <f>'実質公債費比率（分子）の構造'!N$45</f>
        <v>1674</v>
      </c>
      <c r="L49" s="136"/>
      <c r="M49" s="136"/>
      <c r="N49" s="136">
        <f>'実質公債費比率（分子）の構造'!O$45</f>
        <v>1597</v>
      </c>
      <c r="O49" s="136"/>
      <c r="P49" s="136"/>
    </row>
    <row r="50" spans="1:16" x14ac:dyDescent="0.15">
      <c r="A50" s="136" t="s">
        <v>59</v>
      </c>
      <c r="B50" s="136" t="e">
        <f>NA()</f>
        <v>#N/A</v>
      </c>
      <c r="C50" s="136">
        <f>IF(ISNUMBER('実質公債費比率（分子）の構造'!K$53),'実質公債費比率（分子）の構造'!K$53,NA())</f>
        <v>761</v>
      </c>
      <c r="D50" s="136" t="e">
        <f>NA()</f>
        <v>#N/A</v>
      </c>
      <c r="E50" s="136" t="e">
        <f>NA()</f>
        <v>#N/A</v>
      </c>
      <c r="F50" s="136">
        <f>IF(ISNUMBER('実質公債費比率（分子）の構造'!L$53),'実質公債費比率（分子）の構造'!L$53,NA())</f>
        <v>689</v>
      </c>
      <c r="G50" s="136" t="e">
        <f>NA()</f>
        <v>#N/A</v>
      </c>
      <c r="H50" s="136" t="e">
        <f>NA()</f>
        <v>#N/A</v>
      </c>
      <c r="I50" s="136">
        <f>IF(ISNUMBER('実質公債費比率（分子）の構造'!M$53),'実質公債費比率（分子）の構造'!M$53,NA())</f>
        <v>631</v>
      </c>
      <c r="J50" s="136" t="e">
        <f>NA()</f>
        <v>#N/A</v>
      </c>
      <c r="K50" s="136" t="e">
        <f>NA()</f>
        <v>#N/A</v>
      </c>
      <c r="L50" s="136">
        <f>IF(ISNUMBER('実質公債費比率（分子）の構造'!N$53),'実質公債費比率（分子）の構造'!N$53,NA())</f>
        <v>591</v>
      </c>
      <c r="M50" s="136" t="e">
        <f>NA()</f>
        <v>#N/A</v>
      </c>
      <c r="N50" s="136" t="e">
        <f>NA()</f>
        <v>#N/A</v>
      </c>
      <c r="O50" s="136">
        <f>IF(ISNUMBER('実質公債費比率（分子）の構造'!O$53),'実質公債費比率（分子）の構造'!O$53,NA())</f>
        <v>386</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15293</v>
      </c>
      <c r="E56" s="135"/>
      <c r="F56" s="135"/>
      <c r="G56" s="135">
        <f>'将来負担比率（分子）の構造'!J$51</f>
        <v>15906</v>
      </c>
      <c r="H56" s="135"/>
      <c r="I56" s="135"/>
      <c r="J56" s="135">
        <f>'将来負担比率（分子）の構造'!K$51</f>
        <v>15591</v>
      </c>
      <c r="K56" s="135"/>
      <c r="L56" s="135"/>
      <c r="M56" s="135">
        <f>'将来負担比率（分子）の構造'!L$51</f>
        <v>15531</v>
      </c>
      <c r="N56" s="135"/>
      <c r="O56" s="135"/>
      <c r="P56" s="135">
        <f>'将来負担比率（分子）の構造'!M$51</f>
        <v>15419</v>
      </c>
    </row>
    <row r="57" spans="1:16" x14ac:dyDescent="0.15">
      <c r="A57" s="135" t="s">
        <v>35</v>
      </c>
      <c r="B57" s="135"/>
      <c r="C57" s="135"/>
      <c r="D57" s="135">
        <f>'将来負担比率（分子）の構造'!I$50</f>
        <v>129</v>
      </c>
      <c r="E57" s="135"/>
      <c r="F57" s="135"/>
      <c r="G57" s="135">
        <f>'将来負担比率（分子）の構造'!J$50</f>
        <v>119</v>
      </c>
      <c r="H57" s="135"/>
      <c r="I57" s="135"/>
      <c r="J57" s="135">
        <f>'将来負担比率（分子）の構造'!K$50</f>
        <v>116</v>
      </c>
      <c r="K57" s="135"/>
      <c r="L57" s="135"/>
      <c r="M57" s="135">
        <f>'将来負担比率（分子）の構造'!L$50</f>
        <v>90</v>
      </c>
      <c r="N57" s="135"/>
      <c r="O57" s="135"/>
      <c r="P57" s="135">
        <f>'将来負担比率（分子）の構造'!M$50</f>
        <v>85</v>
      </c>
    </row>
    <row r="58" spans="1:16" x14ac:dyDescent="0.15">
      <c r="A58" s="135" t="s">
        <v>34</v>
      </c>
      <c r="B58" s="135"/>
      <c r="C58" s="135"/>
      <c r="D58" s="135">
        <f>'将来負担比率（分子）の構造'!I$49</f>
        <v>2339</v>
      </c>
      <c r="E58" s="135"/>
      <c r="F58" s="135"/>
      <c r="G58" s="135">
        <f>'将来負担比率（分子）の構造'!J$49</f>
        <v>3273</v>
      </c>
      <c r="H58" s="135"/>
      <c r="I58" s="135"/>
      <c r="J58" s="135">
        <f>'将来負担比率（分子）の構造'!K$49</f>
        <v>3858</v>
      </c>
      <c r="K58" s="135"/>
      <c r="L58" s="135"/>
      <c r="M58" s="135">
        <f>'将来負担比率（分子）の構造'!L$49</f>
        <v>4761</v>
      </c>
      <c r="N58" s="135"/>
      <c r="O58" s="135"/>
      <c r="P58" s="135">
        <f>'将来負担比率（分子）の構造'!M$49</f>
        <v>5197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2672</v>
      </c>
      <c r="C62" s="135"/>
      <c r="D62" s="135"/>
      <c r="E62" s="135">
        <f>'将来負担比率（分子）の構造'!J$45</f>
        <v>2646</v>
      </c>
      <c r="F62" s="135"/>
      <c r="G62" s="135"/>
      <c r="H62" s="135">
        <f>'将来負担比率（分子）の構造'!K$45</f>
        <v>2609</v>
      </c>
      <c r="I62" s="135"/>
      <c r="J62" s="135"/>
      <c r="K62" s="135">
        <f>'将来負担比率（分子）の構造'!L$45</f>
        <v>2537</v>
      </c>
      <c r="L62" s="135"/>
      <c r="M62" s="135"/>
      <c r="N62" s="135">
        <f>'将来負担比率（分子）の構造'!M$45</f>
        <v>2388</v>
      </c>
      <c r="O62" s="135"/>
      <c r="P62" s="135"/>
    </row>
    <row r="63" spans="1:16" x14ac:dyDescent="0.15">
      <c r="A63" s="135" t="s">
        <v>28</v>
      </c>
      <c r="B63" s="135">
        <f>'将来負担比率（分子）の構造'!I$44</f>
        <v>2</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4704</v>
      </c>
      <c r="C64" s="135"/>
      <c r="D64" s="135"/>
      <c r="E64" s="135">
        <f>'将来負担比率（分子）の構造'!J$43</f>
        <v>4615</v>
      </c>
      <c r="F64" s="135"/>
      <c r="G64" s="135"/>
      <c r="H64" s="135">
        <f>'将来負担比率（分子）の構造'!K$43</f>
        <v>4508</v>
      </c>
      <c r="I64" s="135"/>
      <c r="J64" s="135"/>
      <c r="K64" s="135">
        <f>'将来負担比率（分子）の構造'!L$43</f>
        <v>4520</v>
      </c>
      <c r="L64" s="135"/>
      <c r="M64" s="135"/>
      <c r="N64" s="135">
        <f>'将来負担比率（分子）の構造'!M$43</f>
        <v>4530</v>
      </c>
      <c r="O64" s="135"/>
      <c r="P64" s="135"/>
    </row>
    <row r="65" spans="1:16" x14ac:dyDescent="0.15">
      <c r="A65" s="135" t="s">
        <v>26</v>
      </c>
      <c r="B65" s="135">
        <f>'将来負担比率（分子）の構造'!I$42</f>
        <v>26</v>
      </c>
      <c r="C65" s="135"/>
      <c r="D65" s="135"/>
      <c r="E65" s="135">
        <f>'将来負担比率（分子）の構造'!J$42</f>
        <v>18</v>
      </c>
      <c r="F65" s="135"/>
      <c r="G65" s="135"/>
      <c r="H65" s="135">
        <f>'将来負担比率（分子）の構造'!K$42</f>
        <v>16</v>
      </c>
      <c r="I65" s="135"/>
      <c r="J65" s="135"/>
      <c r="K65" s="135">
        <f>'将来負担比率（分子）の構造'!L$42</f>
        <v>14</v>
      </c>
      <c r="L65" s="135"/>
      <c r="M65" s="135"/>
      <c r="N65" s="135">
        <f>'将来負担比率（分子）の構造'!M$42</f>
        <v>12</v>
      </c>
      <c r="O65" s="135"/>
      <c r="P65" s="135"/>
    </row>
    <row r="66" spans="1:16" x14ac:dyDescent="0.15">
      <c r="A66" s="135" t="s">
        <v>25</v>
      </c>
      <c r="B66" s="135">
        <f>'将来負担比率（分子）の構造'!I$41</f>
        <v>15647</v>
      </c>
      <c r="C66" s="135"/>
      <c r="D66" s="135"/>
      <c r="E66" s="135">
        <f>'将来負担比率（分子）の構造'!J$41</f>
        <v>15555</v>
      </c>
      <c r="F66" s="135"/>
      <c r="G66" s="135"/>
      <c r="H66" s="135">
        <f>'将来負担比率（分子）の構造'!K$41</f>
        <v>15227</v>
      </c>
      <c r="I66" s="135"/>
      <c r="J66" s="135"/>
      <c r="K66" s="135">
        <f>'将来負担比率（分子）の構造'!L$41</f>
        <v>14922</v>
      </c>
      <c r="L66" s="135"/>
      <c r="M66" s="135"/>
      <c r="N66" s="135">
        <f>'将来負担比率（分子）の構造'!M$41</f>
        <v>15001</v>
      </c>
      <c r="O66" s="135"/>
      <c r="P66" s="135"/>
    </row>
    <row r="67" spans="1:16" x14ac:dyDescent="0.15">
      <c r="A67" s="135" t="s">
        <v>63</v>
      </c>
      <c r="B67" s="135" t="e">
        <f>NA()</f>
        <v>#N/A</v>
      </c>
      <c r="C67" s="135">
        <f>IF(ISNUMBER('将来負担比率（分子）の構造'!I$52), IF('将来負担比率（分子）の構造'!I$52 &lt; 0, 0, '将来負担比率（分子）の構造'!I$52), NA())</f>
        <v>5290</v>
      </c>
      <c r="D67" s="135" t="e">
        <f>NA()</f>
        <v>#N/A</v>
      </c>
      <c r="E67" s="135" t="e">
        <f>NA()</f>
        <v>#N/A</v>
      </c>
      <c r="F67" s="135">
        <f>IF(ISNUMBER('将来負担比率（分子）の構造'!J$52), IF('将来負担比率（分子）の構造'!J$52 &lt; 0, 0, '将来負担比率（分子）の構造'!J$52), NA())</f>
        <v>3537</v>
      </c>
      <c r="G67" s="135" t="e">
        <f>NA()</f>
        <v>#N/A</v>
      </c>
      <c r="H67" s="135" t="e">
        <f>NA()</f>
        <v>#N/A</v>
      </c>
      <c r="I67" s="135">
        <f>IF(ISNUMBER('将来負担比率（分子）の構造'!K$52), IF('将来負担比率（分子）の構造'!K$52 &lt; 0, 0, '将来負担比率（分子）の構造'!K$52), NA())</f>
        <v>2795</v>
      </c>
      <c r="J67" s="135" t="e">
        <f>NA()</f>
        <v>#N/A</v>
      </c>
      <c r="K67" s="135" t="e">
        <f>NA()</f>
        <v>#N/A</v>
      </c>
      <c r="L67" s="135">
        <f>IF(ISNUMBER('将来負担比率（分子）の構造'!L$52), IF('将来負担比率（分子）の構造'!L$52 &lt; 0, 0, '将来負担比率（分子）の構造'!L$52), NA())</f>
        <v>1610</v>
      </c>
      <c r="M67" s="135" t="e">
        <f>NA()</f>
        <v>#N/A</v>
      </c>
      <c r="N67" s="135" t="e">
        <f>NA()</f>
        <v>#N/A</v>
      </c>
      <c r="O67" s="135">
        <f>IF(ISNUMBER('将来負担比率（分子）の構造'!M$52), IF('将来負担比率（分子）の構造'!M$52 &lt; 0, 0, '将来負担比率（分子）の構造'!M$52), NA())</f>
        <v>1230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P1"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1591314</v>
      </c>
      <c r="S5" s="583"/>
      <c r="T5" s="583"/>
      <c r="U5" s="583"/>
      <c r="V5" s="583"/>
      <c r="W5" s="583"/>
      <c r="X5" s="583"/>
      <c r="Y5" s="584"/>
      <c r="Z5" s="585">
        <v>10.9</v>
      </c>
      <c r="AA5" s="585"/>
      <c r="AB5" s="585"/>
      <c r="AC5" s="585"/>
      <c r="AD5" s="586">
        <v>1591314</v>
      </c>
      <c r="AE5" s="586"/>
      <c r="AF5" s="586"/>
      <c r="AG5" s="586"/>
      <c r="AH5" s="586"/>
      <c r="AI5" s="586"/>
      <c r="AJ5" s="586"/>
      <c r="AK5" s="586"/>
      <c r="AL5" s="587">
        <v>18.600000000000001</v>
      </c>
      <c r="AM5" s="588"/>
      <c r="AN5" s="588"/>
      <c r="AO5" s="589"/>
      <c r="AP5" s="579" t="s">
        <v>208</v>
      </c>
      <c r="AQ5" s="580"/>
      <c r="AR5" s="580"/>
      <c r="AS5" s="580"/>
      <c r="AT5" s="580"/>
      <c r="AU5" s="580"/>
      <c r="AV5" s="580"/>
      <c r="AW5" s="580"/>
      <c r="AX5" s="580"/>
      <c r="AY5" s="580"/>
      <c r="AZ5" s="580"/>
      <c r="BA5" s="580"/>
      <c r="BB5" s="580"/>
      <c r="BC5" s="580"/>
      <c r="BD5" s="580"/>
      <c r="BE5" s="580"/>
      <c r="BF5" s="581"/>
      <c r="BG5" s="593">
        <v>1567658</v>
      </c>
      <c r="BH5" s="594"/>
      <c r="BI5" s="594"/>
      <c r="BJ5" s="594"/>
      <c r="BK5" s="594"/>
      <c r="BL5" s="594"/>
      <c r="BM5" s="594"/>
      <c r="BN5" s="595"/>
      <c r="BO5" s="596">
        <v>98.5</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165487</v>
      </c>
      <c r="S6" s="594"/>
      <c r="T6" s="594"/>
      <c r="U6" s="594"/>
      <c r="V6" s="594"/>
      <c r="W6" s="594"/>
      <c r="X6" s="594"/>
      <c r="Y6" s="595"/>
      <c r="Z6" s="596">
        <v>1.1000000000000001</v>
      </c>
      <c r="AA6" s="596"/>
      <c r="AB6" s="596"/>
      <c r="AC6" s="596"/>
      <c r="AD6" s="597">
        <v>165487</v>
      </c>
      <c r="AE6" s="597"/>
      <c r="AF6" s="597"/>
      <c r="AG6" s="597"/>
      <c r="AH6" s="597"/>
      <c r="AI6" s="597"/>
      <c r="AJ6" s="597"/>
      <c r="AK6" s="597"/>
      <c r="AL6" s="598">
        <v>1.9</v>
      </c>
      <c r="AM6" s="599"/>
      <c r="AN6" s="599"/>
      <c r="AO6" s="600"/>
      <c r="AP6" s="590" t="s">
        <v>214</v>
      </c>
      <c r="AQ6" s="591"/>
      <c r="AR6" s="591"/>
      <c r="AS6" s="591"/>
      <c r="AT6" s="591"/>
      <c r="AU6" s="591"/>
      <c r="AV6" s="591"/>
      <c r="AW6" s="591"/>
      <c r="AX6" s="591"/>
      <c r="AY6" s="591"/>
      <c r="AZ6" s="591"/>
      <c r="BA6" s="591"/>
      <c r="BB6" s="591"/>
      <c r="BC6" s="591"/>
      <c r="BD6" s="591"/>
      <c r="BE6" s="591"/>
      <c r="BF6" s="592"/>
      <c r="BG6" s="593">
        <v>1567658</v>
      </c>
      <c r="BH6" s="594"/>
      <c r="BI6" s="594"/>
      <c r="BJ6" s="594"/>
      <c r="BK6" s="594"/>
      <c r="BL6" s="594"/>
      <c r="BM6" s="594"/>
      <c r="BN6" s="595"/>
      <c r="BO6" s="596">
        <v>98.5</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120932</v>
      </c>
      <c r="CS6" s="594"/>
      <c r="CT6" s="594"/>
      <c r="CU6" s="594"/>
      <c r="CV6" s="594"/>
      <c r="CW6" s="594"/>
      <c r="CX6" s="594"/>
      <c r="CY6" s="595"/>
      <c r="CZ6" s="596">
        <v>0.9</v>
      </c>
      <c r="DA6" s="596"/>
      <c r="DB6" s="596"/>
      <c r="DC6" s="596"/>
      <c r="DD6" s="602" t="s">
        <v>209</v>
      </c>
      <c r="DE6" s="594"/>
      <c r="DF6" s="594"/>
      <c r="DG6" s="594"/>
      <c r="DH6" s="594"/>
      <c r="DI6" s="594"/>
      <c r="DJ6" s="594"/>
      <c r="DK6" s="594"/>
      <c r="DL6" s="594"/>
      <c r="DM6" s="594"/>
      <c r="DN6" s="594"/>
      <c r="DO6" s="594"/>
      <c r="DP6" s="595"/>
      <c r="DQ6" s="602">
        <v>120932</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2877</v>
      </c>
      <c r="S7" s="594"/>
      <c r="T7" s="594"/>
      <c r="U7" s="594"/>
      <c r="V7" s="594"/>
      <c r="W7" s="594"/>
      <c r="X7" s="594"/>
      <c r="Y7" s="595"/>
      <c r="Z7" s="596">
        <v>0</v>
      </c>
      <c r="AA7" s="596"/>
      <c r="AB7" s="596"/>
      <c r="AC7" s="596"/>
      <c r="AD7" s="597">
        <v>2877</v>
      </c>
      <c r="AE7" s="597"/>
      <c r="AF7" s="597"/>
      <c r="AG7" s="597"/>
      <c r="AH7" s="597"/>
      <c r="AI7" s="597"/>
      <c r="AJ7" s="597"/>
      <c r="AK7" s="597"/>
      <c r="AL7" s="598">
        <v>0</v>
      </c>
      <c r="AM7" s="599"/>
      <c r="AN7" s="599"/>
      <c r="AO7" s="600"/>
      <c r="AP7" s="590" t="s">
        <v>217</v>
      </c>
      <c r="AQ7" s="591"/>
      <c r="AR7" s="591"/>
      <c r="AS7" s="591"/>
      <c r="AT7" s="591"/>
      <c r="AU7" s="591"/>
      <c r="AV7" s="591"/>
      <c r="AW7" s="591"/>
      <c r="AX7" s="591"/>
      <c r="AY7" s="591"/>
      <c r="AZ7" s="591"/>
      <c r="BA7" s="591"/>
      <c r="BB7" s="591"/>
      <c r="BC7" s="591"/>
      <c r="BD7" s="591"/>
      <c r="BE7" s="591"/>
      <c r="BF7" s="592"/>
      <c r="BG7" s="593">
        <v>636014</v>
      </c>
      <c r="BH7" s="594"/>
      <c r="BI7" s="594"/>
      <c r="BJ7" s="594"/>
      <c r="BK7" s="594"/>
      <c r="BL7" s="594"/>
      <c r="BM7" s="594"/>
      <c r="BN7" s="595"/>
      <c r="BO7" s="596">
        <v>40</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2672437</v>
      </c>
      <c r="CS7" s="594"/>
      <c r="CT7" s="594"/>
      <c r="CU7" s="594"/>
      <c r="CV7" s="594"/>
      <c r="CW7" s="594"/>
      <c r="CX7" s="594"/>
      <c r="CY7" s="595"/>
      <c r="CZ7" s="596">
        <v>19</v>
      </c>
      <c r="DA7" s="596"/>
      <c r="DB7" s="596"/>
      <c r="DC7" s="596"/>
      <c r="DD7" s="602">
        <v>333550</v>
      </c>
      <c r="DE7" s="594"/>
      <c r="DF7" s="594"/>
      <c r="DG7" s="594"/>
      <c r="DH7" s="594"/>
      <c r="DI7" s="594"/>
      <c r="DJ7" s="594"/>
      <c r="DK7" s="594"/>
      <c r="DL7" s="594"/>
      <c r="DM7" s="594"/>
      <c r="DN7" s="594"/>
      <c r="DO7" s="594"/>
      <c r="DP7" s="595"/>
      <c r="DQ7" s="602">
        <v>2280881</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7970</v>
      </c>
      <c r="S8" s="594"/>
      <c r="T8" s="594"/>
      <c r="U8" s="594"/>
      <c r="V8" s="594"/>
      <c r="W8" s="594"/>
      <c r="X8" s="594"/>
      <c r="Y8" s="595"/>
      <c r="Z8" s="596">
        <v>0.1</v>
      </c>
      <c r="AA8" s="596"/>
      <c r="AB8" s="596"/>
      <c r="AC8" s="596"/>
      <c r="AD8" s="597">
        <v>7970</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26309</v>
      </c>
      <c r="BH8" s="594"/>
      <c r="BI8" s="594"/>
      <c r="BJ8" s="594"/>
      <c r="BK8" s="594"/>
      <c r="BL8" s="594"/>
      <c r="BM8" s="594"/>
      <c r="BN8" s="595"/>
      <c r="BO8" s="596">
        <v>1.7</v>
      </c>
      <c r="BP8" s="596"/>
      <c r="BQ8" s="596"/>
      <c r="BR8" s="596"/>
      <c r="BS8" s="602" t="s">
        <v>112</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2444130</v>
      </c>
      <c r="CS8" s="594"/>
      <c r="CT8" s="594"/>
      <c r="CU8" s="594"/>
      <c r="CV8" s="594"/>
      <c r="CW8" s="594"/>
      <c r="CX8" s="594"/>
      <c r="CY8" s="595"/>
      <c r="CZ8" s="596">
        <v>17.399999999999999</v>
      </c>
      <c r="DA8" s="596"/>
      <c r="DB8" s="596"/>
      <c r="DC8" s="596"/>
      <c r="DD8" s="602">
        <v>179889</v>
      </c>
      <c r="DE8" s="594"/>
      <c r="DF8" s="594"/>
      <c r="DG8" s="594"/>
      <c r="DH8" s="594"/>
      <c r="DI8" s="594"/>
      <c r="DJ8" s="594"/>
      <c r="DK8" s="594"/>
      <c r="DL8" s="594"/>
      <c r="DM8" s="594"/>
      <c r="DN8" s="594"/>
      <c r="DO8" s="594"/>
      <c r="DP8" s="595"/>
      <c r="DQ8" s="602">
        <v>1472207</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4193</v>
      </c>
      <c r="S9" s="594"/>
      <c r="T9" s="594"/>
      <c r="U9" s="594"/>
      <c r="V9" s="594"/>
      <c r="W9" s="594"/>
      <c r="X9" s="594"/>
      <c r="Y9" s="595"/>
      <c r="Z9" s="596">
        <v>0</v>
      </c>
      <c r="AA9" s="596"/>
      <c r="AB9" s="596"/>
      <c r="AC9" s="596"/>
      <c r="AD9" s="597">
        <v>4193</v>
      </c>
      <c r="AE9" s="597"/>
      <c r="AF9" s="597"/>
      <c r="AG9" s="597"/>
      <c r="AH9" s="597"/>
      <c r="AI9" s="597"/>
      <c r="AJ9" s="597"/>
      <c r="AK9" s="597"/>
      <c r="AL9" s="598">
        <v>0</v>
      </c>
      <c r="AM9" s="599"/>
      <c r="AN9" s="599"/>
      <c r="AO9" s="600"/>
      <c r="AP9" s="590" t="s">
        <v>223</v>
      </c>
      <c r="AQ9" s="591"/>
      <c r="AR9" s="591"/>
      <c r="AS9" s="591"/>
      <c r="AT9" s="591"/>
      <c r="AU9" s="591"/>
      <c r="AV9" s="591"/>
      <c r="AW9" s="591"/>
      <c r="AX9" s="591"/>
      <c r="AY9" s="591"/>
      <c r="AZ9" s="591"/>
      <c r="BA9" s="591"/>
      <c r="BB9" s="591"/>
      <c r="BC9" s="591"/>
      <c r="BD9" s="591"/>
      <c r="BE9" s="591"/>
      <c r="BF9" s="592"/>
      <c r="BG9" s="593">
        <v>504155</v>
      </c>
      <c r="BH9" s="594"/>
      <c r="BI9" s="594"/>
      <c r="BJ9" s="594"/>
      <c r="BK9" s="594"/>
      <c r="BL9" s="594"/>
      <c r="BM9" s="594"/>
      <c r="BN9" s="595"/>
      <c r="BO9" s="596">
        <v>31.7</v>
      </c>
      <c r="BP9" s="596"/>
      <c r="BQ9" s="596"/>
      <c r="BR9" s="596"/>
      <c r="BS9" s="602" t="s">
        <v>112</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1175468</v>
      </c>
      <c r="CS9" s="594"/>
      <c r="CT9" s="594"/>
      <c r="CU9" s="594"/>
      <c r="CV9" s="594"/>
      <c r="CW9" s="594"/>
      <c r="CX9" s="594"/>
      <c r="CY9" s="595"/>
      <c r="CZ9" s="596">
        <v>8.4</v>
      </c>
      <c r="DA9" s="596"/>
      <c r="DB9" s="596"/>
      <c r="DC9" s="596"/>
      <c r="DD9" s="602">
        <v>123009</v>
      </c>
      <c r="DE9" s="594"/>
      <c r="DF9" s="594"/>
      <c r="DG9" s="594"/>
      <c r="DH9" s="594"/>
      <c r="DI9" s="594"/>
      <c r="DJ9" s="594"/>
      <c r="DK9" s="594"/>
      <c r="DL9" s="594"/>
      <c r="DM9" s="594"/>
      <c r="DN9" s="594"/>
      <c r="DO9" s="594"/>
      <c r="DP9" s="595"/>
      <c r="DQ9" s="602">
        <v>1149106</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198943</v>
      </c>
      <c r="S10" s="594"/>
      <c r="T10" s="594"/>
      <c r="U10" s="594"/>
      <c r="V10" s="594"/>
      <c r="W10" s="594"/>
      <c r="X10" s="594"/>
      <c r="Y10" s="595"/>
      <c r="Z10" s="596">
        <v>1.4</v>
      </c>
      <c r="AA10" s="596"/>
      <c r="AB10" s="596"/>
      <c r="AC10" s="596"/>
      <c r="AD10" s="597">
        <v>198943</v>
      </c>
      <c r="AE10" s="597"/>
      <c r="AF10" s="597"/>
      <c r="AG10" s="597"/>
      <c r="AH10" s="597"/>
      <c r="AI10" s="597"/>
      <c r="AJ10" s="597"/>
      <c r="AK10" s="597"/>
      <c r="AL10" s="598">
        <v>2.2999999999999998</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40577</v>
      </c>
      <c r="BH10" s="594"/>
      <c r="BI10" s="594"/>
      <c r="BJ10" s="594"/>
      <c r="BK10" s="594"/>
      <c r="BL10" s="594"/>
      <c r="BM10" s="594"/>
      <c r="BN10" s="595"/>
      <c r="BO10" s="596">
        <v>2.5</v>
      </c>
      <c r="BP10" s="596"/>
      <c r="BQ10" s="596"/>
      <c r="BR10" s="596"/>
      <c r="BS10" s="602" t="s">
        <v>112</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201220</v>
      </c>
      <c r="CS10" s="594"/>
      <c r="CT10" s="594"/>
      <c r="CU10" s="594"/>
      <c r="CV10" s="594"/>
      <c r="CW10" s="594"/>
      <c r="CX10" s="594"/>
      <c r="CY10" s="595"/>
      <c r="CZ10" s="596">
        <v>1.4</v>
      </c>
      <c r="DA10" s="596"/>
      <c r="DB10" s="596"/>
      <c r="DC10" s="596"/>
      <c r="DD10" s="602" t="s">
        <v>112</v>
      </c>
      <c r="DE10" s="594"/>
      <c r="DF10" s="594"/>
      <c r="DG10" s="594"/>
      <c r="DH10" s="594"/>
      <c r="DI10" s="594"/>
      <c r="DJ10" s="594"/>
      <c r="DK10" s="594"/>
      <c r="DL10" s="594"/>
      <c r="DM10" s="594"/>
      <c r="DN10" s="594"/>
      <c r="DO10" s="594"/>
      <c r="DP10" s="595"/>
      <c r="DQ10" s="602">
        <v>1718</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v>3329</v>
      </c>
      <c r="S11" s="594"/>
      <c r="T11" s="594"/>
      <c r="U11" s="594"/>
      <c r="V11" s="594"/>
      <c r="W11" s="594"/>
      <c r="X11" s="594"/>
      <c r="Y11" s="595"/>
      <c r="Z11" s="596">
        <v>0</v>
      </c>
      <c r="AA11" s="596"/>
      <c r="AB11" s="596"/>
      <c r="AC11" s="596"/>
      <c r="AD11" s="597">
        <v>3329</v>
      </c>
      <c r="AE11" s="597"/>
      <c r="AF11" s="597"/>
      <c r="AG11" s="597"/>
      <c r="AH11" s="597"/>
      <c r="AI11" s="597"/>
      <c r="AJ11" s="597"/>
      <c r="AK11" s="597"/>
      <c r="AL11" s="598">
        <v>0</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64973</v>
      </c>
      <c r="BH11" s="594"/>
      <c r="BI11" s="594"/>
      <c r="BJ11" s="594"/>
      <c r="BK11" s="594"/>
      <c r="BL11" s="594"/>
      <c r="BM11" s="594"/>
      <c r="BN11" s="595"/>
      <c r="BO11" s="596">
        <v>4.0999999999999996</v>
      </c>
      <c r="BP11" s="596"/>
      <c r="BQ11" s="596"/>
      <c r="BR11" s="596"/>
      <c r="BS11" s="602" t="s">
        <v>112</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1062087</v>
      </c>
      <c r="CS11" s="594"/>
      <c r="CT11" s="594"/>
      <c r="CU11" s="594"/>
      <c r="CV11" s="594"/>
      <c r="CW11" s="594"/>
      <c r="CX11" s="594"/>
      <c r="CY11" s="595"/>
      <c r="CZ11" s="596">
        <v>7.6</v>
      </c>
      <c r="DA11" s="596"/>
      <c r="DB11" s="596"/>
      <c r="DC11" s="596"/>
      <c r="DD11" s="602">
        <v>450932</v>
      </c>
      <c r="DE11" s="594"/>
      <c r="DF11" s="594"/>
      <c r="DG11" s="594"/>
      <c r="DH11" s="594"/>
      <c r="DI11" s="594"/>
      <c r="DJ11" s="594"/>
      <c r="DK11" s="594"/>
      <c r="DL11" s="594"/>
      <c r="DM11" s="594"/>
      <c r="DN11" s="594"/>
      <c r="DO11" s="594"/>
      <c r="DP11" s="595"/>
      <c r="DQ11" s="602">
        <v>578047</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766495</v>
      </c>
      <c r="BH12" s="594"/>
      <c r="BI12" s="594"/>
      <c r="BJ12" s="594"/>
      <c r="BK12" s="594"/>
      <c r="BL12" s="594"/>
      <c r="BM12" s="594"/>
      <c r="BN12" s="595"/>
      <c r="BO12" s="596">
        <v>48.2</v>
      </c>
      <c r="BP12" s="596"/>
      <c r="BQ12" s="596"/>
      <c r="BR12" s="596"/>
      <c r="BS12" s="602" t="s">
        <v>112</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700041</v>
      </c>
      <c r="CS12" s="594"/>
      <c r="CT12" s="594"/>
      <c r="CU12" s="594"/>
      <c r="CV12" s="594"/>
      <c r="CW12" s="594"/>
      <c r="CX12" s="594"/>
      <c r="CY12" s="595"/>
      <c r="CZ12" s="596">
        <v>5</v>
      </c>
      <c r="DA12" s="596"/>
      <c r="DB12" s="596"/>
      <c r="DC12" s="596"/>
      <c r="DD12" s="602">
        <v>166122</v>
      </c>
      <c r="DE12" s="594"/>
      <c r="DF12" s="594"/>
      <c r="DG12" s="594"/>
      <c r="DH12" s="594"/>
      <c r="DI12" s="594"/>
      <c r="DJ12" s="594"/>
      <c r="DK12" s="594"/>
      <c r="DL12" s="594"/>
      <c r="DM12" s="594"/>
      <c r="DN12" s="594"/>
      <c r="DO12" s="594"/>
      <c r="DP12" s="595"/>
      <c r="DQ12" s="602">
        <v>393157</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22276</v>
      </c>
      <c r="S13" s="594"/>
      <c r="T13" s="594"/>
      <c r="U13" s="594"/>
      <c r="V13" s="594"/>
      <c r="W13" s="594"/>
      <c r="X13" s="594"/>
      <c r="Y13" s="595"/>
      <c r="Z13" s="596">
        <v>0.2</v>
      </c>
      <c r="AA13" s="596"/>
      <c r="AB13" s="596"/>
      <c r="AC13" s="596"/>
      <c r="AD13" s="597">
        <v>22276</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753319</v>
      </c>
      <c r="BH13" s="594"/>
      <c r="BI13" s="594"/>
      <c r="BJ13" s="594"/>
      <c r="BK13" s="594"/>
      <c r="BL13" s="594"/>
      <c r="BM13" s="594"/>
      <c r="BN13" s="595"/>
      <c r="BO13" s="596">
        <v>47.3</v>
      </c>
      <c r="BP13" s="596"/>
      <c r="BQ13" s="596"/>
      <c r="BR13" s="596"/>
      <c r="BS13" s="602" t="s">
        <v>112</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1577128</v>
      </c>
      <c r="CS13" s="594"/>
      <c r="CT13" s="594"/>
      <c r="CU13" s="594"/>
      <c r="CV13" s="594"/>
      <c r="CW13" s="594"/>
      <c r="CX13" s="594"/>
      <c r="CY13" s="595"/>
      <c r="CZ13" s="596">
        <v>11.2</v>
      </c>
      <c r="DA13" s="596"/>
      <c r="DB13" s="596"/>
      <c r="DC13" s="596"/>
      <c r="DD13" s="602">
        <v>653587</v>
      </c>
      <c r="DE13" s="594"/>
      <c r="DF13" s="594"/>
      <c r="DG13" s="594"/>
      <c r="DH13" s="594"/>
      <c r="DI13" s="594"/>
      <c r="DJ13" s="594"/>
      <c r="DK13" s="594"/>
      <c r="DL13" s="594"/>
      <c r="DM13" s="594"/>
      <c r="DN13" s="594"/>
      <c r="DO13" s="594"/>
      <c r="DP13" s="595"/>
      <c r="DQ13" s="602">
        <v>899839</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37723</v>
      </c>
      <c r="BH14" s="594"/>
      <c r="BI14" s="594"/>
      <c r="BJ14" s="594"/>
      <c r="BK14" s="594"/>
      <c r="BL14" s="594"/>
      <c r="BM14" s="594"/>
      <c r="BN14" s="595"/>
      <c r="BO14" s="596">
        <v>2.4</v>
      </c>
      <c r="BP14" s="596"/>
      <c r="BQ14" s="596"/>
      <c r="BR14" s="596"/>
      <c r="BS14" s="602" t="s">
        <v>112</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806795</v>
      </c>
      <c r="CS14" s="594"/>
      <c r="CT14" s="594"/>
      <c r="CU14" s="594"/>
      <c r="CV14" s="594"/>
      <c r="CW14" s="594"/>
      <c r="CX14" s="594"/>
      <c r="CY14" s="595"/>
      <c r="CZ14" s="596">
        <v>5.7</v>
      </c>
      <c r="DA14" s="596"/>
      <c r="DB14" s="596"/>
      <c r="DC14" s="596"/>
      <c r="DD14" s="602">
        <v>84844</v>
      </c>
      <c r="DE14" s="594"/>
      <c r="DF14" s="594"/>
      <c r="DG14" s="594"/>
      <c r="DH14" s="594"/>
      <c r="DI14" s="594"/>
      <c r="DJ14" s="594"/>
      <c r="DK14" s="594"/>
      <c r="DL14" s="594"/>
      <c r="DM14" s="594"/>
      <c r="DN14" s="594"/>
      <c r="DO14" s="594"/>
      <c r="DP14" s="595"/>
      <c r="DQ14" s="602">
        <v>512107</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3176</v>
      </c>
      <c r="S15" s="594"/>
      <c r="T15" s="594"/>
      <c r="U15" s="594"/>
      <c r="V15" s="594"/>
      <c r="W15" s="594"/>
      <c r="X15" s="594"/>
      <c r="Y15" s="595"/>
      <c r="Z15" s="596">
        <v>0</v>
      </c>
      <c r="AA15" s="596"/>
      <c r="AB15" s="596"/>
      <c r="AC15" s="596"/>
      <c r="AD15" s="597">
        <v>3176</v>
      </c>
      <c r="AE15" s="597"/>
      <c r="AF15" s="597"/>
      <c r="AG15" s="597"/>
      <c r="AH15" s="597"/>
      <c r="AI15" s="597"/>
      <c r="AJ15" s="597"/>
      <c r="AK15" s="597"/>
      <c r="AL15" s="598">
        <v>0</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127426</v>
      </c>
      <c r="BH15" s="594"/>
      <c r="BI15" s="594"/>
      <c r="BJ15" s="594"/>
      <c r="BK15" s="594"/>
      <c r="BL15" s="594"/>
      <c r="BM15" s="594"/>
      <c r="BN15" s="595"/>
      <c r="BO15" s="596">
        <v>8</v>
      </c>
      <c r="BP15" s="596"/>
      <c r="BQ15" s="596"/>
      <c r="BR15" s="596"/>
      <c r="BS15" s="602" t="s">
        <v>112</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1600673</v>
      </c>
      <c r="CS15" s="594"/>
      <c r="CT15" s="594"/>
      <c r="CU15" s="594"/>
      <c r="CV15" s="594"/>
      <c r="CW15" s="594"/>
      <c r="CX15" s="594"/>
      <c r="CY15" s="595"/>
      <c r="CZ15" s="596">
        <v>11.4</v>
      </c>
      <c r="DA15" s="596"/>
      <c r="DB15" s="596"/>
      <c r="DC15" s="596"/>
      <c r="DD15" s="602">
        <v>544247</v>
      </c>
      <c r="DE15" s="594"/>
      <c r="DF15" s="594"/>
      <c r="DG15" s="594"/>
      <c r="DH15" s="594"/>
      <c r="DI15" s="594"/>
      <c r="DJ15" s="594"/>
      <c r="DK15" s="594"/>
      <c r="DL15" s="594"/>
      <c r="DM15" s="594"/>
      <c r="DN15" s="594"/>
      <c r="DO15" s="594"/>
      <c r="DP15" s="595"/>
      <c r="DQ15" s="602">
        <v>1069804</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7165004</v>
      </c>
      <c r="S16" s="594"/>
      <c r="T16" s="594"/>
      <c r="U16" s="594"/>
      <c r="V16" s="594"/>
      <c r="W16" s="594"/>
      <c r="X16" s="594"/>
      <c r="Y16" s="595"/>
      <c r="Z16" s="596">
        <v>49.1</v>
      </c>
      <c r="AA16" s="596"/>
      <c r="AB16" s="596"/>
      <c r="AC16" s="596"/>
      <c r="AD16" s="597">
        <v>6500012</v>
      </c>
      <c r="AE16" s="597"/>
      <c r="AF16" s="597"/>
      <c r="AG16" s="597"/>
      <c r="AH16" s="597"/>
      <c r="AI16" s="597"/>
      <c r="AJ16" s="597"/>
      <c r="AK16" s="597"/>
      <c r="AL16" s="598">
        <v>76.099999999999994</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105606</v>
      </c>
      <c r="CS16" s="594"/>
      <c r="CT16" s="594"/>
      <c r="CU16" s="594"/>
      <c r="CV16" s="594"/>
      <c r="CW16" s="594"/>
      <c r="CX16" s="594"/>
      <c r="CY16" s="595"/>
      <c r="CZ16" s="596">
        <v>0.8</v>
      </c>
      <c r="DA16" s="596"/>
      <c r="DB16" s="596"/>
      <c r="DC16" s="596"/>
      <c r="DD16" s="602" t="s">
        <v>112</v>
      </c>
      <c r="DE16" s="594"/>
      <c r="DF16" s="594"/>
      <c r="DG16" s="594"/>
      <c r="DH16" s="594"/>
      <c r="DI16" s="594"/>
      <c r="DJ16" s="594"/>
      <c r="DK16" s="594"/>
      <c r="DL16" s="594"/>
      <c r="DM16" s="594"/>
      <c r="DN16" s="594"/>
      <c r="DO16" s="594"/>
      <c r="DP16" s="595"/>
      <c r="DQ16" s="602">
        <v>15096</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6500012</v>
      </c>
      <c r="S17" s="594"/>
      <c r="T17" s="594"/>
      <c r="U17" s="594"/>
      <c r="V17" s="594"/>
      <c r="W17" s="594"/>
      <c r="X17" s="594"/>
      <c r="Y17" s="595"/>
      <c r="Z17" s="596">
        <v>44.6</v>
      </c>
      <c r="AA17" s="596"/>
      <c r="AB17" s="596"/>
      <c r="AC17" s="596"/>
      <c r="AD17" s="597">
        <v>6500012</v>
      </c>
      <c r="AE17" s="597"/>
      <c r="AF17" s="597"/>
      <c r="AG17" s="597"/>
      <c r="AH17" s="597"/>
      <c r="AI17" s="597"/>
      <c r="AJ17" s="597"/>
      <c r="AK17" s="597"/>
      <c r="AL17" s="598">
        <v>76.099999999999994</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1597027</v>
      </c>
      <c r="CS17" s="594"/>
      <c r="CT17" s="594"/>
      <c r="CU17" s="594"/>
      <c r="CV17" s="594"/>
      <c r="CW17" s="594"/>
      <c r="CX17" s="594"/>
      <c r="CY17" s="595"/>
      <c r="CZ17" s="596">
        <v>11.4</v>
      </c>
      <c r="DA17" s="596"/>
      <c r="DB17" s="596"/>
      <c r="DC17" s="596"/>
      <c r="DD17" s="602" t="s">
        <v>112</v>
      </c>
      <c r="DE17" s="594"/>
      <c r="DF17" s="594"/>
      <c r="DG17" s="594"/>
      <c r="DH17" s="594"/>
      <c r="DI17" s="594"/>
      <c r="DJ17" s="594"/>
      <c r="DK17" s="594"/>
      <c r="DL17" s="594"/>
      <c r="DM17" s="594"/>
      <c r="DN17" s="594"/>
      <c r="DO17" s="594"/>
      <c r="DP17" s="595"/>
      <c r="DQ17" s="602">
        <v>1573658</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608681</v>
      </c>
      <c r="S18" s="594"/>
      <c r="T18" s="594"/>
      <c r="U18" s="594"/>
      <c r="V18" s="594"/>
      <c r="W18" s="594"/>
      <c r="X18" s="594"/>
      <c r="Y18" s="595"/>
      <c r="Z18" s="596">
        <v>4.2</v>
      </c>
      <c r="AA18" s="596"/>
      <c r="AB18" s="596"/>
      <c r="AC18" s="596"/>
      <c r="AD18" s="597" t="s">
        <v>112</v>
      </c>
      <c r="AE18" s="597"/>
      <c r="AF18" s="597"/>
      <c r="AG18" s="597"/>
      <c r="AH18" s="597"/>
      <c r="AI18" s="597"/>
      <c r="AJ18" s="597"/>
      <c r="AK18" s="597"/>
      <c r="AL18" s="598" t="s">
        <v>112</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56311</v>
      </c>
      <c r="S19" s="594"/>
      <c r="T19" s="594"/>
      <c r="U19" s="594"/>
      <c r="V19" s="594"/>
      <c r="W19" s="594"/>
      <c r="X19" s="594"/>
      <c r="Y19" s="595"/>
      <c r="Z19" s="596">
        <v>0.4</v>
      </c>
      <c r="AA19" s="596"/>
      <c r="AB19" s="596"/>
      <c r="AC19" s="596"/>
      <c r="AD19" s="597" t="s">
        <v>112</v>
      </c>
      <c r="AE19" s="597"/>
      <c r="AF19" s="597"/>
      <c r="AG19" s="597"/>
      <c r="AH19" s="597"/>
      <c r="AI19" s="597"/>
      <c r="AJ19" s="597"/>
      <c r="AK19" s="597"/>
      <c r="AL19" s="598" t="s">
        <v>112</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23656</v>
      </c>
      <c r="BH19" s="594"/>
      <c r="BI19" s="594"/>
      <c r="BJ19" s="594"/>
      <c r="BK19" s="594"/>
      <c r="BL19" s="594"/>
      <c r="BM19" s="594"/>
      <c r="BN19" s="595"/>
      <c r="BO19" s="596">
        <v>1.5</v>
      </c>
      <c r="BP19" s="596"/>
      <c r="BQ19" s="596"/>
      <c r="BR19" s="596"/>
      <c r="BS19" s="602" t="s">
        <v>112</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9164569</v>
      </c>
      <c r="S20" s="594"/>
      <c r="T20" s="594"/>
      <c r="U20" s="594"/>
      <c r="V20" s="594"/>
      <c r="W20" s="594"/>
      <c r="X20" s="594"/>
      <c r="Y20" s="595"/>
      <c r="Z20" s="596">
        <v>62.8</v>
      </c>
      <c r="AA20" s="596"/>
      <c r="AB20" s="596"/>
      <c r="AC20" s="596"/>
      <c r="AD20" s="597">
        <v>8499577</v>
      </c>
      <c r="AE20" s="597"/>
      <c r="AF20" s="597"/>
      <c r="AG20" s="597"/>
      <c r="AH20" s="597"/>
      <c r="AI20" s="597"/>
      <c r="AJ20" s="597"/>
      <c r="AK20" s="597"/>
      <c r="AL20" s="598">
        <v>99.5</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23656</v>
      </c>
      <c r="BH20" s="594"/>
      <c r="BI20" s="594"/>
      <c r="BJ20" s="594"/>
      <c r="BK20" s="594"/>
      <c r="BL20" s="594"/>
      <c r="BM20" s="594"/>
      <c r="BN20" s="595"/>
      <c r="BO20" s="596">
        <v>1.5</v>
      </c>
      <c r="BP20" s="596"/>
      <c r="BQ20" s="596"/>
      <c r="BR20" s="596"/>
      <c r="BS20" s="602" t="s">
        <v>112</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14063544</v>
      </c>
      <c r="CS20" s="594"/>
      <c r="CT20" s="594"/>
      <c r="CU20" s="594"/>
      <c r="CV20" s="594"/>
      <c r="CW20" s="594"/>
      <c r="CX20" s="594"/>
      <c r="CY20" s="595"/>
      <c r="CZ20" s="596">
        <v>100</v>
      </c>
      <c r="DA20" s="596"/>
      <c r="DB20" s="596"/>
      <c r="DC20" s="596"/>
      <c r="DD20" s="602">
        <v>2536180</v>
      </c>
      <c r="DE20" s="594"/>
      <c r="DF20" s="594"/>
      <c r="DG20" s="594"/>
      <c r="DH20" s="594"/>
      <c r="DI20" s="594"/>
      <c r="DJ20" s="594"/>
      <c r="DK20" s="594"/>
      <c r="DL20" s="594"/>
      <c r="DM20" s="594"/>
      <c r="DN20" s="594"/>
      <c r="DO20" s="594"/>
      <c r="DP20" s="595"/>
      <c r="DQ20" s="602">
        <v>10066552</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2202</v>
      </c>
      <c r="S21" s="594"/>
      <c r="T21" s="594"/>
      <c r="U21" s="594"/>
      <c r="V21" s="594"/>
      <c r="W21" s="594"/>
      <c r="X21" s="594"/>
      <c r="Y21" s="595"/>
      <c r="Z21" s="596">
        <v>0</v>
      </c>
      <c r="AA21" s="596"/>
      <c r="AB21" s="596"/>
      <c r="AC21" s="596"/>
      <c r="AD21" s="597">
        <v>2202</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23656</v>
      </c>
      <c r="BH21" s="594"/>
      <c r="BI21" s="594"/>
      <c r="BJ21" s="594"/>
      <c r="BK21" s="594"/>
      <c r="BL21" s="594"/>
      <c r="BM21" s="594"/>
      <c r="BN21" s="595"/>
      <c r="BO21" s="596">
        <v>1.5</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45290</v>
      </c>
      <c r="S22" s="594"/>
      <c r="T22" s="594"/>
      <c r="U22" s="594"/>
      <c r="V22" s="594"/>
      <c r="W22" s="594"/>
      <c r="X22" s="594"/>
      <c r="Y22" s="595"/>
      <c r="Z22" s="596">
        <v>0.3</v>
      </c>
      <c r="AA22" s="596"/>
      <c r="AB22" s="596"/>
      <c r="AC22" s="596"/>
      <c r="AD22" s="597">
        <v>10220</v>
      </c>
      <c r="AE22" s="597"/>
      <c r="AF22" s="597"/>
      <c r="AG22" s="597"/>
      <c r="AH22" s="597"/>
      <c r="AI22" s="597"/>
      <c r="AJ22" s="597"/>
      <c r="AK22" s="597"/>
      <c r="AL22" s="598">
        <v>0.1</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102608</v>
      </c>
      <c r="S23" s="594"/>
      <c r="T23" s="594"/>
      <c r="U23" s="594"/>
      <c r="V23" s="594"/>
      <c r="W23" s="594"/>
      <c r="X23" s="594"/>
      <c r="Y23" s="595"/>
      <c r="Z23" s="596">
        <v>0.7</v>
      </c>
      <c r="AA23" s="596"/>
      <c r="AB23" s="596"/>
      <c r="AC23" s="596"/>
      <c r="AD23" s="597">
        <v>6678</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10989</v>
      </c>
      <c r="S24" s="594"/>
      <c r="T24" s="594"/>
      <c r="U24" s="594"/>
      <c r="V24" s="594"/>
      <c r="W24" s="594"/>
      <c r="X24" s="594"/>
      <c r="Y24" s="595"/>
      <c r="Z24" s="596">
        <v>0.1</v>
      </c>
      <c r="AA24" s="596"/>
      <c r="AB24" s="596"/>
      <c r="AC24" s="596"/>
      <c r="AD24" s="597" t="s">
        <v>112</v>
      </c>
      <c r="AE24" s="597"/>
      <c r="AF24" s="597"/>
      <c r="AG24" s="597"/>
      <c r="AH24" s="597"/>
      <c r="AI24" s="597"/>
      <c r="AJ24" s="597"/>
      <c r="AK24" s="597"/>
      <c r="AL24" s="598" t="s">
        <v>112</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4590591</v>
      </c>
      <c r="CS24" s="583"/>
      <c r="CT24" s="583"/>
      <c r="CU24" s="583"/>
      <c r="CV24" s="583"/>
      <c r="CW24" s="583"/>
      <c r="CX24" s="583"/>
      <c r="CY24" s="584"/>
      <c r="CZ24" s="624">
        <v>32.6</v>
      </c>
      <c r="DA24" s="625"/>
      <c r="DB24" s="625"/>
      <c r="DC24" s="626"/>
      <c r="DD24" s="623">
        <v>3883373</v>
      </c>
      <c r="DE24" s="583"/>
      <c r="DF24" s="583"/>
      <c r="DG24" s="583"/>
      <c r="DH24" s="583"/>
      <c r="DI24" s="583"/>
      <c r="DJ24" s="583"/>
      <c r="DK24" s="584"/>
      <c r="DL24" s="623">
        <v>3836153</v>
      </c>
      <c r="DM24" s="583"/>
      <c r="DN24" s="583"/>
      <c r="DO24" s="583"/>
      <c r="DP24" s="583"/>
      <c r="DQ24" s="583"/>
      <c r="DR24" s="583"/>
      <c r="DS24" s="583"/>
      <c r="DT24" s="583"/>
      <c r="DU24" s="583"/>
      <c r="DV24" s="584"/>
      <c r="DW24" s="587">
        <v>42.6</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1145150</v>
      </c>
      <c r="S25" s="594"/>
      <c r="T25" s="594"/>
      <c r="U25" s="594"/>
      <c r="V25" s="594"/>
      <c r="W25" s="594"/>
      <c r="X25" s="594"/>
      <c r="Y25" s="595"/>
      <c r="Z25" s="596">
        <v>7.9</v>
      </c>
      <c r="AA25" s="596"/>
      <c r="AB25" s="596"/>
      <c r="AC25" s="596"/>
      <c r="AD25" s="597" t="s">
        <v>112</v>
      </c>
      <c r="AE25" s="597"/>
      <c r="AF25" s="597"/>
      <c r="AG25" s="597"/>
      <c r="AH25" s="597"/>
      <c r="AI25" s="597"/>
      <c r="AJ25" s="597"/>
      <c r="AK25" s="597"/>
      <c r="AL25" s="598" t="s">
        <v>112</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2076563</v>
      </c>
      <c r="CS25" s="619"/>
      <c r="CT25" s="619"/>
      <c r="CU25" s="619"/>
      <c r="CV25" s="619"/>
      <c r="CW25" s="619"/>
      <c r="CX25" s="619"/>
      <c r="CY25" s="620"/>
      <c r="CZ25" s="627">
        <v>14.8</v>
      </c>
      <c r="DA25" s="628"/>
      <c r="DB25" s="628"/>
      <c r="DC25" s="629"/>
      <c r="DD25" s="602">
        <v>1964285</v>
      </c>
      <c r="DE25" s="619"/>
      <c r="DF25" s="619"/>
      <c r="DG25" s="619"/>
      <c r="DH25" s="619"/>
      <c r="DI25" s="619"/>
      <c r="DJ25" s="619"/>
      <c r="DK25" s="620"/>
      <c r="DL25" s="602">
        <v>1933993</v>
      </c>
      <c r="DM25" s="619"/>
      <c r="DN25" s="619"/>
      <c r="DO25" s="619"/>
      <c r="DP25" s="619"/>
      <c r="DQ25" s="619"/>
      <c r="DR25" s="619"/>
      <c r="DS25" s="619"/>
      <c r="DT25" s="619"/>
      <c r="DU25" s="619"/>
      <c r="DV25" s="620"/>
      <c r="DW25" s="598">
        <v>21.5</v>
      </c>
      <c r="DX25" s="621"/>
      <c r="DY25" s="621"/>
      <c r="DZ25" s="621"/>
      <c r="EA25" s="621"/>
      <c r="EB25" s="621"/>
      <c r="EC25" s="622"/>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1330421</v>
      </c>
      <c r="CS26" s="594"/>
      <c r="CT26" s="594"/>
      <c r="CU26" s="594"/>
      <c r="CV26" s="594"/>
      <c r="CW26" s="594"/>
      <c r="CX26" s="594"/>
      <c r="CY26" s="595"/>
      <c r="CZ26" s="627">
        <v>9.5</v>
      </c>
      <c r="DA26" s="628"/>
      <c r="DB26" s="628"/>
      <c r="DC26" s="629"/>
      <c r="DD26" s="602">
        <v>1233614</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1"/>
      <c r="DY26" s="621"/>
      <c r="DZ26" s="621"/>
      <c r="EA26" s="621"/>
      <c r="EB26" s="621"/>
      <c r="EC26" s="622"/>
    </row>
    <row r="27" spans="2:133" ht="11.25" customHeight="1" x14ac:dyDescent="0.15">
      <c r="B27" s="590" t="s">
        <v>279</v>
      </c>
      <c r="C27" s="591"/>
      <c r="D27" s="591"/>
      <c r="E27" s="591"/>
      <c r="F27" s="591"/>
      <c r="G27" s="591"/>
      <c r="H27" s="591"/>
      <c r="I27" s="591"/>
      <c r="J27" s="591"/>
      <c r="K27" s="591"/>
      <c r="L27" s="591"/>
      <c r="M27" s="591"/>
      <c r="N27" s="591"/>
      <c r="O27" s="591"/>
      <c r="P27" s="591"/>
      <c r="Q27" s="592"/>
      <c r="R27" s="593">
        <v>1153737</v>
      </c>
      <c r="S27" s="594"/>
      <c r="T27" s="594"/>
      <c r="U27" s="594"/>
      <c r="V27" s="594"/>
      <c r="W27" s="594"/>
      <c r="X27" s="594"/>
      <c r="Y27" s="595"/>
      <c r="Z27" s="596">
        <v>7.9</v>
      </c>
      <c r="AA27" s="596"/>
      <c r="AB27" s="596"/>
      <c r="AC27" s="596"/>
      <c r="AD27" s="597" t="s">
        <v>112</v>
      </c>
      <c r="AE27" s="597"/>
      <c r="AF27" s="597"/>
      <c r="AG27" s="597"/>
      <c r="AH27" s="597"/>
      <c r="AI27" s="597"/>
      <c r="AJ27" s="597"/>
      <c r="AK27" s="597"/>
      <c r="AL27" s="598" t="s">
        <v>112</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1591314</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917001</v>
      </c>
      <c r="CS27" s="619"/>
      <c r="CT27" s="619"/>
      <c r="CU27" s="619"/>
      <c r="CV27" s="619"/>
      <c r="CW27" s="619"/>
      <c r="CX27" s="619"/>
      <c r="CY27" s="620"/>
      <c r="CZ27" s="627">
        <v>6.5</v>
      </c>
      <c r="DA27" s="628"/>
      <c r="DB27" s="628"/>
      <c r="DC27" s="629"/>
      <c r="DD27" s="602">
        <v>345430</v>
      </c>
      <c r="DE27" s="619"/>
      <c r="DF27" s="619"/>
      <c r="DG27" s="619"/>
      <c r="DH27" s="619"/>
      <c r="DI27" s="619"/>
      <c r="DJ27" s="619"/>
      <c r="DK27" s="620"/>
      <c r="DL27" s="602">
        <v>328502</v>
      </c>
      <c r="DM27" s="619"/>
      <c r="DN27" s="619"/>
      <c r="DO27" s="619"/>
      <c r="DP27" s="619"/>
      <c r="DQ27" s="619"/>
      <c r="DR27" s="619"/>
      <c r="DS27" s="619"/>
      <c r="DT27" s="619"/>
      <c r="DU27" s="619"/>
      <c r="DV27" s="620"/>
      <c r="DW27" s="598">
        <v>3.6</v>
      </c>
      <c r="DX27" s="621"/>
      <c r="DY27" s="621"/>
      <c r="DZ27" s="621"/>
      <c r="EA27" s="621"/>
      <c r="EB27" s="621"/>
      <c r="EC27" s="622"/>
    </row>
    <row r="28" spans="2:133" ht="11.25" customHeight="1" x14ac:dyDescent="0.15">
      <c r="B28" s="590" t="s">
        <v>282</v>
      </c>
      <c r="C28" s="591"/>
      <c r="D28" s="591"/>
      <c r="E28" s="591"/>
      <c r="F28" s="591"/>
      <c r="G28" s="591"/>
      <c r="H28" s="591"/>
      <c r="I28" s="591"/>
      <c r="J28" s="591"/>
      <c r="K28" s="591"/>
      <c r="L28" s="591"/>
      <c r="M28" s="591"/>
      <c r="N28" s="591"/>
      <c r="O28" s="591"/>
      <c r="P28" s="591"/>
      <c r="Q28" s="592"/>
      <c r="R28" s="593">
        <v>37554</v>
      </c>
      <c r="S28" s="594"/>
      <c r="T28" s="594"/>
      <c r="U28" s="594"/>
      <c r="V28" s="594"/>
      <c r="W28" s="594"/>
      <c r="X28" s="594"/>
      <c r="Y28" s="595"/>
      <c r="Z28" s="596">
        <v>0.3</v>
      </c>
      <c r="AA28" s="596"/>
      <c r="AB28" s="596"/>
      <c r="AC28" s="596"/>
      <c r="AD28" s="597">
        <v>21248</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1597027</v>
      </c>
      <c r="CS28" s="594"/>
      <c r="CT28" s="594"/>
      <c r="CU28" s="594"/>
      <c r="CV28" s="594"/>
      <c r="CW28" s="594"/>
      <c r="CX28" s="594"/>
      <c r="CY28" s="595"/>
      <c r="CZ28" s="627">
        <v>11.4</v>
      </c>
      <c r="DA28" s="628"/>
      <c r="DB28" s="628"/>
      <c r="DC28" s="629"/>
      <c r="DD28" s="602">
        <v>1573658</v>
      </c>
      <c r="DE28" s="594"/>
      <c r="DF28" s="594"/>
      <c r="DG28" s="594"/>
      <c r="DH28" s="594"/>
      <c r="DI28" s="594"/>
      <c r="DJ28" s="594"/>
      <c r="DK28" s="595"/>
      <c r="DL28" s="602">
        <v>1573658</v>
      </c>
      <c r="DM28" s="594"/>
      <c r="DN28" s="594"/>
      <c r="DO28" s="594"/>
      <c r="DP28" s="594"/>
      <c r="DQ28" s="594"/>
      <c r="DR28" s="594"/>
      <c r="DS28" s="594"/>
      <c r="DT28" s="594"/>
      <c r="DU28" s="594"/>
      <c r="DV28" s="595"/>
      <c r="DW28" s="598">
        <v>17.5</v>
      </c>
      <c r="DX28" s="621"/>
      <c r="DY28" s="621"/>
      <c r="DZ28" s="621"/>
      <c r="EA28" s="621"/>
      <c r="EB28" s="621"/>
      <c r="EC28" s="622"/>
    </row>
    <row r="29" spans="2:133" ht="11.25" customHeight="1" x14ac:dyDescent="0.15">
      <c r="B29" s="590" t="s">
        <v>284</v>
      </c>
      <c r="C29" s="591"/>
      <c r="D29" s="591"/>
      <c r="E29" s="591"/>
      <c r="F29" s="591"/>
      <c r="G29" s="591"/>
      <c r="H29" s="591"/>
      <c r="I29" s="591"/>
      <c r="J29" s="591"/>
      <c r="K29" s="591"/>
      <c r="L29" s="591"/>
      <c r="M29" s="591"/>
      <c r="N29" s="591"/>
      <c r="O29" s="591"/>
      <c r="P29" s="591"/>
      <c r="Q29" s="592"/>
      <c r="R29" s="593">
        <v>43742</v>
      </c>
      <c r="S29" s="594"/>
      <c r="T29" s="594"/>
      <c r="U29" s="594"/>
      <c r="V29" s="594"/>
      <c r="W29" s="594"/>
      <c r="X29" s="594"/>
      <c r="Y29" s="595"/>
      <c r="Z29" s="596">
        <v>0.3</v>
      </c>
      <c r="AA29" s="596"/>
      <c r="AB29" s="596"/>
      <c r="AC29" s="596"/>
      <c r="AD29" s="597" t="s">
        <v>112</v>
      </c>
      <c r="AE29" s="597"/>
      <c r="AF29" s="597"/>
      <c r="AG29" s="597"/>
      <c r="AH29" s="597"/>
      <c r="AI29" s="597"/>
      <c r="AJ29" s="597"/>
      <c r="AK29" s="597"/>
      <c r="AL29" s="598" t="s">
        <v>112</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58</v>
      </c>
      <c r="CG29" s="608"/>
      <c r="CH29" s="608"/>
      <c r="CI29" s="608"/>
      <c r="CJ29" s="608"/>
      <c r="CK29" s="608"/>
      <c r="CL29" s="608"/>
      <c r="CM29" s="608"/>
      <c r="CN29" s="608"/>
      <c r="CO29" s="608"/>
      <c r="CP29" s="608"/>
      <c r="CQ29" s="609"/>
      <c r="CR29" s="593">
        <v>1597027</v>
      </c>
      <c r="CS29" s="619"/>
      <c r="CT29" s="619"/>
      <c r="CU29" s="619"/>
      <c r="CV29" s="619"/>
      <c r="CW29" s="619"/>
      <c r="CX29" s="619"/>
      <c r="CY29" s="620"/>
      <c r="CZ29" s="627">
        <v>11.4</v>
      </c>
      <c r="DA29" s="628"/>
      <c r="DB29" s="628"/>
      <c r="DC29" s="629"/>
      <c r="DD29" s="602">
        <v>1573658</v>
      </c>
      <c r="DE29" s="619"/>
      <c r="DF29" s="619"/>
      <c r="DG29" s="619"/>
      <c r="DH29" s="619"/>
      <c r="DI29" s="619"/>
      <c r="DJ29" s="619"/>
      <c r="DK29" s="620"/>
      <c r="DL29" s="602">
        <v>1573658</v>
      </c>
      <c r="DM29" s="619"/>
      <c r="DN29" s="619"/>
      <c r="DO29" s="619"/>
      <c r="DP29" s="619"/>
      <c r="DQ29" s="619"/>
      <c r="DR29" s="619"/>
      <c r="DS29" s="619"/>
      <c r="DT29" s="619"/>
      <c r="DU29" s="619"/>
      <c r="DV29" s="620"/>
      <c r="DW29" s="598">
        <v>17.5</v>
      </c>
      <c r="DX29" s="621"/>
      <c r="DY29" s="621"/>
      <c r="DZ29" s="621"/>
      <c r="EA29" s="621"/>
      <c r="EB29" s="621"/>
      <c r="EC29" s="622"/>
    </row>
    <row r="30" spans="2:133" ht="11.25" customHeight="1" x14ac:dyDescent="0.15">
      <c r="B30" s="590" t="s">
        <v>288</v>
      </c>
      <c r="C30" s="591"/>
      <c r="D30" s="591"/>
      <c r="E30" s="591"/>
      <c r="F30" s="591"/>
      <c r="G30" s="591"/>
      <c r="H30" s="591"/>
      <c r="I30" s="591"/>
      <c r="J30" s="591"/>
      <c r="K30" s="591"/>
      <c r="L30" s="591"/>
      <c r="M30" s="591"/>
      <c r="N30" s="591"/>
      <c r="O30" s="591"/>
      <c r="P30" s="591"/>
      <c r="Q30" s="592"/>
      <c r="R30" s="593">
        <v>614375</v>
      </c>
      <c r="S30" s="594"/>
      <c r="T30" s="594"/>
      <c r="U30" s="594"/>
      <c r="V30" s="594"/>
      <c r="W30" s="594"/>
      <c r="X30" s="594"/>
      <c r="Y30" s="595"/>
      <c r="Z30" s="596">
        <v>4.2</v>
      </c>
      <c r="AA30" s="596"/>
      <c r="AB30" s="596"/>
      <c r="AC30" s="596"/>
      <c r="AD30" s="597" t="s">
        <v>112</v>
      </c>
      <c r="AE30" s="597"/>
      <c r="AF30" s="597"/>
      <c r="AG30" s="597"/>
      <c r="AH30" s="597"/>
      <c r="AI30" s="597"/>
      <c r="AJ30" s="597"/>
      <c r="AK30" s="597"/>
      <c r="AL30" s="598" t="s">
        <v>112</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98.4</v>
      </c>
      <c r="BH30" s="652"/>
      <c r="BI30" s="652"/>
      <c r="BJ30" s="652"/>
      <c r="BK30" s="652"/>
      <c r="BL30" s="652"/>
      <c r="BM30" s="588">
        <v>89.2</v>
      </c>
      <c r="BN30" s="652"/>
      <c r="BO30" s="652"/>
      <c r="BP30" s="652"/>
      <c r="BQ30" s="653"/>
      <c r="BR30" s="651">
        <v>98.2</v>
      </c>
      <c r="BS30" s="652"/>
      <c r="BT30" s="652"/>
      <c r="BU30" s="652"/>
      <c r="BV30" s="652"/>
      <c r="BW30" s="652"/>
      <c r="BX30" s="588">
        <v>89</v>
      </c>
      <c r="BY30" s="652"/>
      <c r="BZ30" s="652"/>
      <c r="CA30" s="652"/>
      <c r="CB30" s="653"/>
      <c r="CD30" s="656"/>
      <c r="CE30" s="657"/>
      <c r="CF30" s="607" t="s">
        <v>291</v>
      </c>
      <c r="CG30" s="608"/>
      <c r="CH30" s="608"/>
      <c r="CI30" s="608"/>
      <c r="CJ30" s="608"/>
      <c r="CK30" s="608"/>
      <c r="CL30" s="608"/>
      <c r="CM30" s="608"/>
      <c r="CN30" s="608"/>
      <c r="CO30" s="608"/>
      <c r="CP30" s="608"/>
      <c r="CQ30" s="609"/>
      <c r="CR30" s="593">
        <v>1427985</v>
      </c>
      <c r="CS30" s="594"/>
      <c r="CT30" s="594"/>
      <c r="CU30" s="594"/>
      <c r="CV30" s="594"/>
      <c r="CW30" s="594"/>
      <c r="CX30" s="594"/>
      <c r="CY30" s="595"/>
      <c r="CZ30" s="627">
        <v>10.199999999999999</v>
      </c>
      <c r="DA30" s="628"/>
      <c r="DB30" s="628"/>
      <c r="DC30" s="629"/>
      <c r="DD30" s="602">
        <v>1406629</v>
      </c>
      <c r="DE30" s="594"/>
      <c r="DF30" s="594"/>
      <c r="DG30" s="594"/>
      <c r="DH30" s="594"/>
      <c r="DI30" s="594"/>
      <c r="DJ30" s="594"/>
      <c r="DK30" s="595"/>
      <c r="DL30" s="602">
        <v>1406629</v>
      </c>
      <c r="DM30" s="594"/>
      <c r="DN30" s="594"/>
      <c r="DO30" s="594"/>
      <c r="DP30" s="594"/>
      <c r="DQ30" s="594"/>
      <c r="DR30" s="594"/>
      <c r="DS30" s="594"/>
      <c r="DT30" s="594"/>
      <c r="DU30" s="594"/>
      <c r="DV30" s="595"/>
      <c r="DW30" s="598">
        <v>15.6</v>
      </c>
      <c r="DX30" s="621"/>
      <c r="DY30" s="621"/>
      <c r="DZ30" s="621"/>
      <c r="EA30" s="621"/>
      <c r="EB30" s="621"/>
      <c r="EC30" s="622"/>
    </row>
    <row r="31" spans="2:133" ht="11.25" customHeight="1" x14ac:dyDescent="0.15">
      <c r="B31" s="590" t="s">
        <v>292</v>
      </c>
      <c r="C31" s="591"/>
      <c r="D31" s="591"/>
      <c r="E31" s="591"/>
      <c r="F31" s="591"/>
      <c r="G31" s="591"/>
      <c r="H31" s="591"/>
      <c r="I31" s="591"/>
      <c r="J31" s="591"/>
      <c r="K31" s="591"/>
      <c r="L31" s="591"/>
      <c r="M31" s="591"/>
      <c r="N31" s="591"/>
      <c r="O31" s="591"/>
      <c r="P31" s="591"/>
      <c r="Q31" s="592"/>
      <c r="R31" s="593">
        <v>481485</v>
      </c>
      <c r="S31" s="594"/>
      <c r="T31" s="594"/>
      <c r="U31" s="594"/>
      <c r="V31" s="594"/>
      <c r="W31" s="594"/>
      <c r="X31" s="594"/>
      <c r="Y31" s="595"/>
      <c r="Z31" s="596">
        <v>3.3</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99</v>
      </c>
      <c r="BH31" s="619"/>
      <c r="BI31" s="619"/>
      <c r="BJ31" s="619"/>
      <c r="BK31" s="619"/>
      <c r="BL31" s="619"/>
      <c r="BM31" s="599">
        <v>96.9</v>
      </c>
      <c r="BN31" s="649"/>
      <c r="BO31" s="649"/>
      <c r="BP31" s="649"/>
      <c r="BQ31" s="650"/>
      <c r="BR31" s="648">
        <v>99</v>
      </c>
      <c r="BS31" s="619"/>
      <c r="BT31" s="619"/>
      <c r="BU31" s="619"/>
      <c r="BV31" s="619"/>
      <c r="BW31" s="619"/>
      <c r="BX31" s="599">
        <v>96.4</v>
      </c>
      <c r="BY31" s="649"/>
      <c r="BZ31" s="649"/>
      <c r="CA31" s="649"/>
      <c r="CB31" s="650"/>
      <c r="CD31" s="656"/>
      <c r="CE31" s="657"/>
      <c r="CF31" s="607" t="s">
        <v>295</v>
      </c>
      <c r="CG31" s="608"/>
      <c r="CH31" s="608"/>
      <c r="CI31" s="608"/>
      <c r="CJ31" s="608"/>
      <c r="CK31" s="608"/>
      <c r="CL31" s="608"/>
      <c r="CM31" s="608"/>
      <c r="CN31" s="608"/>
      <c r="CO31" s="608"/>
      <c r="CP31" s="608"/>
      <c r="CQ31" s="609"/>
      <c r="CR31" s="593">
        <v>169042</v>
      </c>
      <c r="CS31" s="619"/>
      <c r="CT31" s="619"/>
      <c r="CU31" s="619"/>
      <c r="CV31" s="619"/>
      <c r="CW31" s="619"/>
      <c r="CX31" s="619"/>
      <c r="CY31" s="620"/>
      <c r="CZ31" s="627">
        <v>1.2</v>
      </c>
      <c r="DA31" s="628"/>
      <c r="DB31" s="628"/>
      <c r="DC31" s="629"/>
      <c r="DD31" s="602">
        <v>167029</v>
      </c>
      <c r="DE31" s="619"/>
      <c r="DF31" s="619"/>
      <c r="DG31" s="619"/>
      <c r="DH31" s="619"/>
      <c r="DI31" s="619"/>
      <c r="DJ31" s="619"/>
      <c r="DK31" s="620"/>
      <c r="DL31" s="602">
        <v>167029</v>
      </c>
      <c r="DM31" s="619"/>
      <c r="DN31" s="619"/>
      <c r="DO31" s="619"/>
      <c r="DP31" s="619"/>
      <c r="DQ31" s="619"/>
      <c r="DR31" s="619"/>
      <c r="DS31" s="619"/>
      <c r="DT31" s="619"/>
      <c r="DU31" s="619"/>
      <c r="DV31" s="620"/>
      <c r="DW31" s="598">
        <v>1.9</v>
      </c>
      <c r="DX31" s="621"/>
      <c r="DY31" s="621"/>
      <c r="DZ31" s="621"/>
      <c r="EA31" s="621"/>
      <c r="EB31" s="621"/>
      <c r="EC31" s="622"/>
    </row>
    <row r="32" spans="2:133" ht="11.25" customHeight="1" x14ac:dyDescent="0.15">
      <c r="B32" s="590" t="s">
        <v>296</v>
      </c>
      <c r="C32" s="591"/>
      <c r="D32" s="591"/>
      <c r="E32" s="591"/>
      <c r="F32" s="591"/>
      <c r="G32" s="591"/>
      <c r="H32" s="591"/>
      <c r="I32" s="591"/>
      <c r="J32" s="591"/>
      <c r="K32" s="591"/>
      <c r="L32" s="591"/>
      <c r="M32" s="591"/>
      <c r="N32" s="591"/>
      <c r="O32" s="591"/>
      <c r="P32" s="591"/>
      <c r="Q32" s="592"/>
      <c r="R32" s="593">
        <v>274622</v>
      </c>
      <c r="S32" s="594"/>
      <c r="T32" s="594"/>
      <c r="U32" s="594"/>
      <c r="V32" s="594"/>
      <c r="W32" s="594"/>
      <c r="X32" s="594"/>
      <c r="Y32" s="595"/>
      <c r="Z32" s="596">
        <v>1.9</v>
      </c>
      <c r="AA32" s="596"/>
      <c r="AB32" s="596"/>
      <c r="AC32" s="596"/>
      <c r="AD32" s="597">
        <v>414</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97.5</v>
      </c>
      <c r="BH32" s="661"/>
      <c r="BI32" s="661"/>
      <c r="BJ32" s="661"/>
      <c r="BK32" s="661"/>
      <c r="BL32" s="661"/>
      <c r="BM32" s="662">
        <v>81.7</v>
      </c>
      <c r="BN32" s="661"/>
      <c r="BO32" s="661"/>
      <c r="BP32" s="661"/>
      <c r="BQ32" s="663"/>
      <c r="BR32" s="660">
        <v>97.1</v>
      </c>
      <c r="BS32" s="661"/>
      <c r="BT32" s="661"/>
      <c r="BU32" s="661"/>
      <c r="BV32" s="661"/>
      <c r="BW32" s="661"/>
      <c r="BX32" s="662">
        <v>81.599999999999994</v>
      </c>
      <c r="BY32" s="661"/>
      <c r="BZ32" s="661"/>
      <c r="CA32" s="661"/>
      <c r="CB32" s="663"/>
      <c r="CD32" s="658"/>
      <c r="CE32" s="659"/>
      <c r="CF32" s="607" t="s">
        <v>298</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21"/>
      <c r="DY32" s="621"/>
      <c r="DZ32" s="621"/>
      <c r="EA32" s="621"/>
      <c r="EB32" s="621"/>
      <c r="EC32" s="622"/>
    </row>
    <row r="33" spans="2:133" ht="11.25" customHeight="1" x14ac:dyDescent="0.15">
      <c r="B33" s="590" t="s">
        <v>299</v>
      </c>
      <c r="C33" s="591"/>
      <c r="D33" s="591"/>
      <c r="E33" s="591"/>
      <c r="F33" s="591"/>
      <c r="G33" s="591"/>
      <c r="H33" s="591"/>
      <c r="I33" s="591"/>
      <c r="J33" s="591"/>
      <c r="K33" s="591"/>
      <c r="L33" s="591"/>
      <c r="M33" s="591"/>
      <c r="N33" s="591"/>
      <c r="O33" s="591"/>
      <c r="P33" s="591"/>
      <c r="Q33" s="592"/>
      <c r="R33" s="593">
        <v>1507082</v>
      </c>
      <c r="S33" s="594"/>
      <c r="T33" s="594"/>
      <c r="U33" s="594"/>
      <c r="V33" s="594"/>
      <c r="W33" s="594"/>
      <c r="X33" s="594"/>
      <c r="Y33" s="595"/>
      <c r="Z33" s="596">
        <v>10.3</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6831167</v>
      </c>
      <c r="CS33" s="619"/>
      <c r="CT33" s="619"/>
      <c r="CU33" s="619"/>
      <c r="CV33" s="619"/>
      <c r="CW33" s="619"/>
      <c r="CX33" s="619"/>
      <c r="CY33" s="620"/>
      <c r="CZ33" s="627">
        <v>48.6</v>
      </c>
      <c r="DA33" s="628"/>
      <c r="DB33" s="628"/>
      <c r="DC33" s="629"/>
      <c r="DD33" s="602">
        <v>5423576</v>
      </c>
      <c r="DE33" s="619"/>
      <c r="DF33" s="619"/>
      <c r="DG33" s="619"/>
      <c r="DH33" s="619"/>
      <c r="DI33" s="619"/>
      <c r="DJ33" s="619"/>
      <c r="DK33" s="620"/>
      <c r="DL33" s="602">
        <v>3745211</v>
      </c>
      <c r="DM33" s="619"/>
      <c r="DN33" s="619"/>
      <c r="DO33" s="619"/>
      <c r="DP33" s="619"/>
      <c r="DQ33" s="619"/>
      <c r="DR33" s="619"/>
      <c r="DS33" s="619"/>
      <c r="DT33" s="619"/>
      <c r="DU33" s="619"/>
      <c r="DV33" s="620"/>
      <c r="DW33" s="598">
        <v>41.6</v>
      </c>
      <c r="DX33" s="621"/>
      <c r="DY33" s="621"/>
      <c r="DZ33" s="621"/>
      <c r="EA33" s="621"/>
      <c r="EB33" s="621"/>
      <c r="EC33" s="622"/>
    </row>
    <row r="34" spans="2:133" ht="11.25" customHeight="1" x14ac:dyDescent="0.15">
      <c r="B34" s="590" t="s">
        <v>301</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1764711</v>
      </c>
      <c r="CS34" s="594"/>
      <c r="CT34" s="594"/>
      <c r="CU34" s="594"/>
      <c r="CV34" s="594"/>
      <c r="CW34" s="594"/>
      <c r="CX34" s="594"/>
      <c r="CY34" s="595"/>
      <c r="CZ34" s="627">
        <v>12.5</v>
      </c>
      <c r="DA34" s="628"/>
      <c r="DB34" s="628"/>
      <c r="DC34" s="629"/>
      <c r="DD34" s="602">
        <v>1266375</v>
      </c>
      <c r="DE34" s="594"/>
      <c r="DF34" s="594"/>
      <c r="DG34" s="594"/>
      <c r="DH34" s="594"/>
      <c r="DI34" s="594"/>
      <c r="DJ34" s="594"/>
      <c r="DK34" s="595"/>
      <c r="DL34" s="602">
        <v>1088524</v>
      </c>
      <c r="DM34" s="594"/>
      <c r="DN34" s="594"/>
      <c r="DO34" s="594"/>
      <c r="DP34" s="594"/>
      <c r="DQ34" s="594"/>
      <c r="DR34" s="594"/>
      <c r="DS34" s="594"/>
      <c r="DT34" s="594"/>
      <c r="DU34" s="594"/>
      <c r="DV34" s="595"/>
      <c r="DW34" s="598">
        <v>12.1</v>
      </c>
      <c r="DX34" s="621"/>
      <c r="DY34" s="621"/>
      <c r="DZ34" s="621"/>
      <c r="EA34" s="621"/>
      <c r="EB34" s="621"/>
      <c r="EC34" s="622"/>
    </row>
    <row r="35" spans="2:133" ht="11.25" customHeight="1" x14ac:dyDescent="0.15">
      <c r="B35" s="590" t="s">
        <v>305</v>
      </c>
      <c r="C35" s="591"/>
      <c r="D35" s="591"/>
      <c r="E35" s="591"/>
      <c r="F35" s="591"/>
      <c r="G35" s="591"/>
      <c r="H35" s="591"/>
      <c r="I35" s="591"/>
      <c r="J35" s="591"/>
      <c r="K35" s="591"/>
      <c r="L35" s="591"/>
      <c r="M35" s="591"/>
      <c r="N35" s="591"/>
      <c r="O35" s="591"/>
      <c r="P35" s="591"/>
      <c r="Q35" s="592"/>
      <c r="R35" s="593">
        <v>472682</v>
      </c>
      <c r="S35" s="594"/>
      <c r="T35" s="594"/>
      <c r="U35" s="594"/>
      <c r="V35" s="594"/>
      <c r="W35" s="594"/>
      <c r="X35" s="594"/>
      <c r="Y35" s="595"/>
      <c r="Z35" s="596">
        <v>3.2</v>
      </c>
      <c r="AA35" s="596"/>
      <c r="AB35" s="596"/>
      <c r="AC35" s="596"/>
      <c r="AD35" s="597" t="s">
        <v>112</v>
      </c>
      <c r="AE35" s="597"/>
      <c r="AF35" s="597"/>
      <c r="AG35" s="597"/>
      <c r="AH35" s="597"/>
      <c r="AI35" s="597"/>
      <c r="AJ35" s="597"/>
      <c r="AK35" s="597"/>
      <c r="AL35" s="598" t="s">
        <v>112</v>
      </c>
      <c r="AM35" s="599"/>
      <c r="AN35" s="599"/>
      <c r="AO35" s="600"/>
      <c r="AP35" s="186"/>
      <c r="AQ35" s="604" t="s">
        <v>306</v>
      </c>
      <c r="AR35" s="605"/>
      <c r="AS35" s="605"/>
      <c r="AT35" s="605"/>
      <c r="AU35" s="605"/>
      <c r="AV35" s="605"/>
      <c r="AW35" s="605"/>
      <c r="AX35" s="605"/>
      <c r="AY35" s="606"/>
      <c r="AZ35" s="582">
        <v>1184219</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38971</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795206</v>
      </c>
      <c r="CS35" s="619"/>
      <c r="CT35" s="619"/>
      <c r="CU35" s="619"/>
      <c r="CV35" s="619"/>
      <c r="CW35" s="619"/>
      <c r="CX35" s="619"/>
      <c r="CY35" s="620"/>
      <c r="CZ35" s="627">
        <v>5.7</v>
      </c>
      <c r="DA35" s="628"/>
      <c r="DB35" s="628"/>
      <c r="DC35" s="629"/>
      <c r="DD35" s="602">
        <v>531274</v>
      </c>
      <c r="DE35" s="619"/>
      <c r="DF35" s="619"/>
      <c r="DG35" s="619"/>
      <c r="DH35" s="619"/>
      <c r="DI35" s="619"/>
      <c r="DJ35" s="619"/>
      <c r="DK35" s="620"/>
      <c r="DL35" s="602">
        <v>315053</v>
      </c>
      <c r="DM35" s="619"/>
      <c r="DN35" s="619"/>
      <c r="DO35" s="619"/>
      <c r="DP35" s="619"/>
      <c r="DQ35" s="619"/>
      <c r="DR35" s="619"/>
      <c r="DS35" s="619"/>
      <c r="DT35" s="619"/>
      <c r="DU35" s="619"/>
      <c r="DV35" s="620"/>
      <c r="DW35" s="598">
        <v>3.5</v>
      </c>
      <c r="DX35" s="621"/>
      <c r="DY35" s="621"/>
      <c r="DZ35" s="621"/>
      <c r="EA35" s="621"/>
      <c r="EB35" s="621"/>
      <c r="EC35" s="622"/>
    </row>
    <row r="36" spans="2:133" ht="11.25" customHeight="1" x14ac:dyDescent="0.15">
      <c r="B36" s="636" t="s">
        <v>309</v>
      </c>
      <c r="C36" s="637"/>
      <c r="D36" s="637"/>
      <c r="E36" s="637"/>
      <c r="F36" s="637"/>
      <c r="G36" s="637"/>
      <c r="H36" s="637"/>
      <c r="I36" s="637"/>
      <c r="J36" s="637"/>
      <c r="K36" s="637"/>
      <c r="L36" s="637"/>
      <c r="M36" s="637"/>
      <c r="N36" s="637"/>
      <c r="O36" s="637"/>
      <c r="P36" s="637"/>
      <c r="Q36" s="638"/>
      <c r="R36" s="665">
        <v>14583405</v>
      </c>
      <c r="S36" s="666"/>
      <c r="T36" s="666"/>
      <c r="U36" s="666"/>
      <c r="V36" s="666"/>
      <c r="W36" s="666"/>
      <c r="X36" s="666"/>
      <c r="Y36" s="667"/>
      <c r="Z36" s="668">
        <v>100</v>
      </c>
      <c r="AA36" s="668"/>
      <c r="AB36" s="668"/>
      <c r="AC36" s="668"/>
      <c r="AD36" s="669">
        <v>8540339</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278459</v>
      </c>
      <c r="BA36" s="594"/>
      <c r="BB36" s="594"/>
      <c r="BC36" s="594"/>
      <c r="BD36" s="619"/>
      <c r="BE36" s="619"/>
      <c r="BF36" s="650"/>
      <c r="BG36" s="607" t="s">
        <v>311</v>
      </c>
      <c r="BH36" s="608"/>
      <c r="BI36" s="608"/>
      <c r="BJ36" s="608"/>
      <c r="BK36" s="608"/>
      <c r="BL36" s="608"/>
      <c r="BM36" s="608"/>
      <c r="BN36" s="608"/>
      <c r="BO36" s="608"/>
      <c r="BP36" s="608"/>
      <c r="BQ36" s="608"/>
      <c r="BR36" s="608"/>
      <c r="BS36" s="608"/>
      <c r="BT36" s="608"/>
      <c r="BU36" s="609"/>
      <c r="BV36" s="593">
        <v>6124</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2086011</v>
      </c>
      <c r="CS36" s="594"/>
      <c r="CT36" s="594"/>
      <c r="CU36" s="594"/>
      <c r="CV36" s="594"/>
      <c r="CW36" s="594"/>
      <c r="CX36" s="594"/>
      <c r="CY36" s="595"/>
      <c r="CZ36" s="627">
        <v>14.8</v>
      </c>
      <c r="DA36" s="628"/>
      <c r="DB36" s="628"/>
      <c r="DC36" s="629"/>
      <c r="DD36" s="602">
        <v>1696323</v>
      </c>
      <c r="DE36" s="594"/>
      <c r="DF36" s="594"/>
      <c r="DG36" s="594"/>
      <c r="DH36" s="594"/>
      <c r="DI36" s="594"/>
      <c r="DJ36" s="594"/>
      <c r="DK36" s="595"/>
      <c r="DL36" s="602">
        <v>1453617</v>
      </c>
      <c r="DM36" s="594"/>
      <c r="DN36" s="594"/>
      <c r="DO36" s="594"/>
      <c r="DP36" s="594"/>
      <c r="DQ36" s="594"/>
      <c r="DR36" s="594"/>
      <c r="DS36" s="594"/>
      <c r="DT36" s="594"/>
      <c r="DU36" s="594"/>
      <c r="DV36" s="595"/>
      <c r="DW36" s="598">
        <v>16.100000000000001</v>
      </c>
      <c r="DX36" s="621"/>
      <c r="DY36" s="621"/>
      <c r="DZ36" s="621"/>
      <c r="EA36" s="621"/>
      <c r="EB36" s="621"/>
      <c r="EC36" s="622"/>
    </row>
    <row r="37" spans="2:133" ht="11.25" customHeight="1" x14ac:dyDescent="0.15">
      <c r="AQ37" s="672" t="s">
        <v>313</v>
      </c>
      <c r="AR37" s="673"/>
      <c r="AS37" s="673"/>
      <c r="AT37" s="673"/>
      <c r="AU37" s="673"/>
      <c r="AV37" s="673"/>
      <c r="AW37" s="673"/>
      <c r="AX37" s="673"/>
      <c r="AY37" s="674"/>
      <c r="AZ37" s="593">
        <v>138689</v>
      </c>
      <c r="BA37" s="594"/>
      <c r="BB37" s="594"/>
      <c r="BC37" s="594"/>
      <c r="BD37" s="619"/>
      <c r="BE37" s="619"/>
      <c r="BF37" s="650"/>
      <c r="BG37" s="607" t="s">
        <v>314</v>
      </c>
      <c r="BH37" s="608"/>
      <c r="BI37" s="608"/>
      <c r="BJ37" s="608"/>
      <c r="BK37" s="608"/>
      <c r="BL37" s="608"/>
      <c r="BM37" s="608"/>
      <c r="BN37" s="608"/>
      <c r="BO37" s="608"/>
      <c r="BP37" s="608"/>
      <c r="BQ37" s="608"/>
      <c r="BR37" s="608"/>
      <c r="BS37" s="608"/>
      <c r="BT37" s="608"/>
      <c r="BU37" s="609"/>
      <c r="BV37" s="593">
        <v>2746</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1311936</v>
      </c>
      <c r="CS37" s="619"/>
      <c r="CT37" s="619"/>
      <c r="CU37" s="619"/>
      <c r="CV37" s="619"/>
      <c r="CW37" s="619"/>
      <c r="CX37" s="619"/>
      <c r="CY37" s="620"/>
      <c r="CZ37" s="627">
        <v>9.3000000000000007</v>
      </c>
      <c r="DA37" s="628"/>
      <c r="DB37" s="628"/>
      <c r="DC37" s="629"/>
      <c r="DD37" s="602">
        <v>1089836</v>
      </c>
      <c r="DE37" s="619"/>
      <c r="DF37" s="619"/>
      <c r="DG37" s="619"/>
      <c r="DH37" s="619"/>
      <c r="DI37" s="619"/>
      <c r="DJ37" s="619"/>
      <c r="DK37" s="620"/>
      <c r="DL37" s="602">
        <v>1062062</v>
      </c>
      <c r="DM37" s="619"/>
      <c r="DN37" s="619"/>
      <c r="DO37" s="619"/>
      <c r="DP37" s="619"/>
      <c r="DQ37" s="619"/>
      <c r="DR37" s="619"/>
      <c r="DS37" s="619"/>
      <c r="DT37" s="619"/>
      <c r="DU37" s="619"/>
      <c r="DV37" s="620"/>
      <c r="DW37" s="598">
        <v>11.8</v>
      </c>
      <c r="DX37" s="621"/>
      <c r="DY37" s="621"/>
      <c r="DZ37" s="621"/>
      <c r="EA37" s="621"/>
      <c r="EB37" s="621"/>
      <c r="EC37" s="622"/>
    </row>
    <row r="38" spans="2:133" ht="11.25" customHeight="1" x14ac:dyDescent="0.15">
      <c r="AQ38" s="672" t="s">
        <v>316</v>
      </c>
      <c r="AR38" s="673"/>
      <c r="AS38" s="673"/>
      <c r="AT38" s="673"/>
      <c r="AU38" s="673"/>
      <c r="AV38" s="673"/>
      <c r="AW38" s="673"/>
      <c r="AX38" s="673"/>
      <c r="AY38" s="674"/>
      <c r="AZ38" s="593">
        <v>5802</v>
      </c>
      <c r="BA38" s="594"/>
      <c r="BB38" s="594"/>
      <c r="BC38" s="594"/>
      <c r="BD38" s="619"/>
      <c r="BE38" s="619"/>
      <c r="BF38" s="650"/>
      <c r="BG38" s="607" t="s">
        <v>317</v>
      </c>
      <c r="BH38" s="608"/>
      <c r="BI38" s="608"/>
      <c r="BJ38" s="608"/>
      <c r="BK38" s="608"/>
      <c r="BL38" s="608"/>
      <c r="BM38" s="608"/>
      <c r="BN38" s="608"/>
      <c r="BO38" s="608"/>
      <c r="BP38" s="608"/>
      <c r="BQ38" s="608"/>
      <c r="BR38" s="608"/>
      <c r="BS38" s="608"/>
      <c r="BT38" s="608"/>
      <c r="BU38" s="609"/>
      <c r="BV38" s="593">
        <v>4657</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1178417</v>
      </c>
      <c r="CS38" s="594"/>
      <c r="CT38" s="594"/>
      <c r="CU38" s="594"/>
      <c r="CV38" s="594"/>
      <c r="CW38" s="594"/>
      <c r="CX38" s="594"/>
      <c r="CY38" s="595"/>
      <c r="CZ38" s="627">
        <v>8.4</v>
      </c>
      <c r="DA38" s="628"/>
      <c r="DB38" s="628"/>
      <c r="DC38" s="629"/>
      <c r="DD38" s="602">
        <v>1043735</v>
      </c>
      <c r="DE38" s="594"/>
      <c r="DF38" s="594"/>
      <c r="DG38" s="594"/>
      <c r="DH38" s="594"/>
      <c r="DI38" s="594"/>
      <c r="DJ38" s="594"/>
      <c r="DK38" s="595"/>
      <c r="DL38" s="602">
        <v>888017</v>
      </c>
      <c r="DM38" s="594"/>
      <c r="DN38" s="594"/>
      <c r="DO38" s="594"/>
      <c r="DP38" s="594"/>
      <c r="DQ38" s="594"/>
      <c r="DR38" s="594"/>
      <c r="DS38" s="594"/>
      <c r="DT38" s="594"/>
      <c r="DU38" s="594"/>
      <c r="DV38" s="595"/>
      <c r="DW38" s="598">
        <v>9.9</v>
      </c>
      <c r="DX38" s="621"/>
      <c r="DY38" s="621"/>
      <c r="DZ38" s="621"/>
      <c r="EA38" s="621"/>
      <c r="EB38" s="621"/>
      <c r="EC38" s="622"/>
    </row>
    <row r="39" spans="2:133" ht="11.25" customHeight="1" x14ac:dyDescent="0.15">
      <c r="AQ39" s="672" t="s">
        <v>319</v>
      </c>
      <c r="AR39" s="673"/>
      <c r="AS39" s="673"/>
      <c r="AT39" s="673"/>
      <c r="AU39" s="673"/>
      <c r="AV39" s="673"/>
      <c r="AW39" s="673"/>
      <c r="AX39" s="673"/>
      <c r="AY39" s="674"/>
      <c r="AZ39" s="593" t="s">
        <v>320</v>
      </c>
      <c r="BA39" s="594"/>
      <c r="BB39" s="594"/>
      <c r="BC39" s="594"/>
      <c r="BD39" s="619"/>
      <c r="BE39" s="619"/>
      <c r="BF39" s="650"/>
      <c r="BG39" s="676" t="s">
        <v>321</v>
      </c>
      <c r="BH39" s="677"/>
      <c r="BI39" s="677"/>
      <c r="BJ39" s="677"/>
      <c r="BK39" s="677"/>
      <c r="BL39" s="187"/>
      <c r="BM39" s="608" t="s">
        <v>322</v>
      </c>
      <c r="BN39" s="608"/>
      <c r="BO39" s="608"/>
      <c r="BP39" s="608"/>
      <c r="BQ39" s="608"/>
      <c r="BR39" s="608"/>
      <c r="BS39" s="608"/>
      <c r="BT39" s="608"/>
      <c r="BU39" s="609"/>
      <c r="BV39" s="593">
        <v>88</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887945</v>
      </c>
      <c r="CS39" s="619"/>
      <c r="CT39" s="619"/>
      <c r="CU39" s="619"/>
      <c r="CV39" s="619"/>
      <c r="CW39" s="619"/>
      <c r="CX39" s="619"/>
      <c r="CY39" s="620"/>
      <c r="CZ39" s="627">
        <v>6.3</v>
      </c>
      <c r="DA39" s="628"/>
      <c r="DB39" s="628"/>
      <c r="DC39" s="629"/>
      <c r="DD39" s="602">
        <v>874869</v>
      </c>
      <c r="DE39" s="619"/>
      <c r="DF39" s="619"/>
      <c r="DG39" s="619"/>
      <c r="DH39" s="619"/>
      <c r="DI39" s="619"/>
      <c r="DJ39" s="619"/>
      <c r="DK39" s="620"/>
      <c r="DL39" s="602" t="s">
        <v>320</v>
      </c>
      <c r="DM39" s="619"/>
      <c r="DN39" s="619"/>
      <c r="DO39" s="619"/>
      <c r="DP39" s="619"/>
      <c r="DQ39" s="619"/>
      <c r="DR39" s="619"/>
      <c r="DS39" s="619"/>
      <c r="DT39" s="619"/>
      <c r="DU39" s="619"/>
      <c r="DV39" s="620"/>
      <c r="DW39" s="598" t="s">
        <v>320</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171075</v>
      </c>
      <c r="BA40" s="594"/>
      <c r="BB40" s="594"/>
      <c r="BC40" s="594"/>
      <c r="BD40" s="619"/>
      <c r="BE40" s="619"/>
      <c r="BF40" s="650"/>
      <c r="BG40" s="676"/>
      <c r="BH40" s="677"/>
      <c r="BI40" s="677"/>
      <c r="BJ40" s="677"/>
      <c r="BK40" s="677"/>
      <c r="BL40" s="187"/>
      <c r="BM40" s="608" t="s">
        <v>325</v>
      </c>
      <c r="BN40" s="608"/>
      <c r="BO40" s="608"/>
      <c r="BP40" s="608"/>
      <c r="BQ40" s="608"/>
      <c r="BR40" s="608"/>
      <c r="BS40" s="608"/>
      <c r="BT40" s="608"/>
      <c r="BU40" s="609"/>
      <c r="BV40" s="593">
        <v>110</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118877</v>
      </c>
      <c r="CS40" s="594"/>
      <c r="CT40" s="594"/>
      <c r="CU40" s="594"/>
      <c r="CV40" s="594"/>
      <c r="CW40" s="594"/>
      <c r="CX40" s="594"/>
      <c r="CY40" s="595"/>
      <c r="CZ40" s="627">
        <v>0.8</v>
      </c>
      <c r="DA40" s="628"/>
      <c r="DB40" s="628"/>
      <c r="DC40" s="629"/>
      <c r="DD40" s="602">
        <v>11000</v>
      </c>
      <c r="DE40" s="594"/>
      <c r="DF40" s="594"/>
      <c r="DG40" s="594"/>
      <c r="DH40" s="594"/>
      <c r="DI40" s="594"/>
      <c r="DJ40" s="594"/>
      <c r="DK40" s="595"/>
      <c r="DL40" s="602" t="s">
        <v>320</v>
      </c>
      <c r="DM40" s="594"/>
      <c r="DN40" s="594"/>
      <c r="DO40" s="594"/>
      <c r="DP40" s="594"/>
      <c r="DQ40" s="594"/>
      <c r="DR40" s="594"/>
      <c r="DS40" s="594"/>
      <c r="DT40" s="594"/>
      <c r="DU40" s="594"/>
      <c r="DV40" s="595"/>
      <c r="DW40" s="598" t="s">
        <v>320</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590194</v>
      </c>
      <c r="BA41" s="666"/>
      <c r="BB41" s="666"/>
      <c r="BC41" s="666"/>
      <c r="BD41" s="661"/>
      <c r="BE41" s="661"/>
      <c r="BF41" s="663"/>
      <c r="BG41" s="678"/>
      <c r="BH41" s="679"/>
      <c r="BI41" s="679"/>
      <c r="BJ41" s="679"/>
      <c r="BK41" s="679"/>
      <c r="BL41" s="189"/>
      <c r="BM41" s="614" t="s">
        <v>328</v>
      </c>
      <c r="BN41" s="614"/>
      <c r="BO41" s="614"/>
      <c r="BP41" s="614"/>
      <c r="BQ41" s="614"/>
      <c r="BR41" s="614"/>
      <c r="BS41" s="614"/>
      <c r="BT41" s="614"/>
      <c r="BU41" s="615"/>
      <c r="BV41" s="665">
        <v>290</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19"/>
      <c r="CT41" s="619"/>
      <c r="CU41" s="619"/>
      <c r="CV41" s="619"/>
      <c r="CW41" s="619"/>
      <c r="CX41" s="619"/>
      <c r="CY41" s="620"/>
      <c r="CZ41" s="627" t="s">
        <v>330</v>
      </c>
      <c r="DA41" s="628"/>
      <c r="DB41" s="628"/>
      <c r="DC41" s="629"/>
      <c r="DD41" s="602" t="s">
        <v>330</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2641786</v>
      </c>
      <c r="CS42" s="594"/>
      <c r="CT42" s="594"/>
      <c r="CU42" s="594"/>
      <c r="CV42" s="594"/>
      <c r="CW42" s="594"/>
      <c r="CX42" s="594"/>
      <c r="CY42" s="595"/>
      <c r="CZ42" s="627">
        <v>18.8</v>
      </c>
      <c r="DA42" s="686"/>
      <c r="DB42" s="686"/>
      <c r="DC42" s="687"/>
      <c r="DD42" s="602">
        <v>759603</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86584</v>
      </c>
      <c r="CS43" s="619"/>
      <c r="CT43" s="619"/>
      <c r="CU43" s="619"/>
      <c r="CV43" s="619"/>
      <c r="CW43" s="619"/>
      <c r="CX43" s="619"/>
      <c r="CY43" s="620"/>
      <c r="CZ43" s="627">
        <v>0.6</v>
      </c>
      <c r="DA43" s="628"/>
      <c r="DB43" s="628"/>
      <c r="DC43" s="629"/>
      <c r="DD43" s="602">
        <v>86584</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335</v>
      </c>
      <c r="CD44" s="699" t="s">
        <v>287</v>
      </c>
      <c r="CE44" s="700"/>
      <c r="CF44" s="590" t="s">
        <v>336</v>
      </c>
      <c r="CG44" s="591"/>
      <c r="CH44" s="591"/>
      <c r="CI44" s="591"/>
      <c r="CJ44" s="591"/>
      <c r="CK44" s="591"/>
      <c r="CL44" s="591"/>
      <c r="CM44" s="591"/>
      <c r="CN44" s="591"/>
      <c r="CO44" s="591"/>
      <c r="CP44" s="591"/>
      <c r="CQ44" s="592"/>
      <c r="CR44" s="593">
        <v>2536180</v>
      </c>
      <c r="CS44" s="594"/>
      <c r="CT44" s="594"/>
      <c r="CU44" s="594"/>
      <c r="CV44" s="594"/>
      <c r="CW44" s="594"/>
      <c r="CX44" s="594"/>
      <c r="CY44" s="595"/>
      <c r="CZ44" s="627">
        <v>18</v>
      </c>
      <c r="DA44" s="686"/>
      <c r="DB44" s="686"/>
      <c r="DC44" s="687"/>
      <c r="DD44" s="602">
        <v>744507</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701"/>
      <c r="CE45" s="702"/>
      <c r="CF45" s="590" t="s">
        <v>337</v>
      </c>
      <c r="CG45" s="591"/>
      <c r="CH45" s="591"/>
      <c r="CI45" s="591"/>
      <c r="CJ45" s="591"/>
      <c r="CK45" s="591"/>
      <c r="CL45" s="591"/>
      <c r="CM45" s="591"/>
      <c r="CN45" s="591"/>
      <c r="CO45" s="591"/>
      <c r="CP45" s="591"/>
      <c r="CQ45" s="592"/>
      <c r="CR45" s="593">
        <v>1135313</v>
      </c>
      <c r="CS45" s="619"/>
      <c r="CT45" s="619"/>
      <c r="CU45" s="619"/>
      <c r="CV45" s="619"/>
      <c r="CW45" s="619"/>
      <c r="CX45" s="619"/>
      <c r="CY45" s="620"/>
      <c r="CZ45" s="627">
        <v>8.1</v>
      </c>
      <c r="DA45" s="628"/>
      <c r="DB45" s="628"/>
      <c r="DC45" s="629"/>
      <c r="DD45" s="602">
        <v>114740</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701"/>
      <c r="CE46" s="702"/>
      <c r="CF46" s="590" t="s">
        <v>338</v>
      </c>
      <c r="CG46" s="591"/>
      <c r="CH46" s="591"/>
      <c r="CI46" s="591"/>
      <c r="CJ46" s="591"/>
      <c r="CK46" s="591"/>
      <c r="CL46" s="591"/>
      <c r="CM46" s="591"/>
      <c r="CN46" s="591"/>
      <c r="CO46" s="591"/>
      <c r="CP46" s="591"/>
      <c r="CQ46" s="592"/>
      <c r="CR46" s="593">
        <v>1362244</v>
      </c>
      <c r="CS46" s="594"/>
      <c r="CT46" s="594"/>
      <c r="CU46" s="594"/>
      <c r="CV46" s="594"/>
      <c r="CW46" s="594"/>
      <c r="CX46" s="594"/>
      <c r="CY46" s="595"/>
      <c r="CZ46" s="627">
        <v>9.6999999999999993</v>
      </c>
      <c r="DA46" s="686"/>
      <c r="DB46" s="686"/>
      <c r="DC46" s="687"/>
      <c r="DD46" s="602">
        <v>628645</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701"/>
      <c r="CE47" s="702"/>
      <c r="CF47" s="590" t="s">
        <v>339</v>
      </c>
      <c r="CG47" s="591"/>
      <c r="CH47" s="591"/>
      <c r="CI47" s="591"/>
      <c r="CJ47" s="591"/>
      <c r="CK47" s="591"/>
      <c r="CL47" s="591"/>
      <c r="CM47" s="591"/>
      <c r="CN47" s="591"/>
      <c r="CO47" s="591"/>
      <c r="CP47" s="591"/>
      <c r="CQ47" s="592"/>
      <c r="CR47" s="593">
        <v>105606</v>
      </c>
      <c r="CS47" s="619"/>
      <c r="CT47" s="619"/>
      <c r="CU47" s="619"/>
      <c r="CV47" s="619"/>
      <c r="CW47" s="619"/>
      <c r="CX47" s="619"/>
      <c r="CY47" s="620"/>
      <c r="CZ47" s="627">
        <v>0.8</v>
      </c>
      <c r="DA47" s="628"/>
      <c r="DB47" s="628"/>
      <c r="DC47" s="629"/>
      <c r="DD47" s="602">
        <v>15096</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3"/>
      <c r="CE48" s="704"/>
      <c r="CF48" s="590" t="s">
        <v>340</v>
      </c>
      <c r="CG48" s="591"/>
      <c r="CH48" s="591"/>
      <c r="CI48" s="591"/>
      <c r="CJ48" s="591"/>
      <c r="CK48" s="591"/>
      <c r="CL48" s="591"/>
      <c r="CM48" s="591"/>
      <c r="CN48" s="591"/>
      <c r="CO48" s="591"/>
      <c r="CP48" s="591"/>
      <c r="CQ48" s="592"/>
      <c r="CR48" s="593" t="s">
        <v>320</v>
      </c>
      <c r="CS48" s="594"/>
      <c r="CT48" s="594"/>
      <c r="CU48" s="594"/>
      <c r="CV48" s="594"/>
      <c r="CW48" s="594"/>
      <c r="CX48" s="594"/>
      <c r="CY48" s="595"/>
      <c r="CZ48" s="627" t="s">
        <v>320</v>
      </c>
      <c r="DA48" s="686"/>
      <c r="DB48" s="686"/>
      <c r="DC48" s="687"/>
      <c r="DD48" s="602" t="s">
        <v>320</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6" t="s">
        <v>341</v>
      </c>
      <c r="CE49" s="637"/>
      <c r="CF49" s="637"/>
      <c r="CG49" s="637"/>
      <c r="CH49" s="637"/>
      <c r="CI49" s="637"/>
      <c r="CJ49" s="637"/>
      <c r="CK49" s="637"/>
      <c r="CL49" s="637"/>
      <c r="CM49" s="637"/>
      <c r="CN49" s="637"/>
      <c r="CO49" s="637"/>
      <c r="CP49" s="637"/>
      <c r="CQ49" s="638"/>
      <c r="CR49" s="665">
        <v>14063544</v>
      </c>
      <c r="CS49" s="661"/>
      <c r="CT49" s="661"/>
      <c r="CU49" s="661"/>
      <c r="CV49" s="661"/>
      <c r="CW49" s="661"/>
      <c r="CX49" s="661"/>
      <c r="CY49" s="688"/>
      <c r="CZ49" s="689">
        <v>100</v>
      </c>
      <c r="DA49" s="690"/>
      <c r="DB49" s="690"/>
      <c r="DC49" s="691"/>
      <c r="DD49" s="692">
        <v>10066552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3"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14583</v>
      </c>
      <c r="R7" s="723"/>
      <c r="S7" s="723"/>
      <c r="T7" s="723"/>
      <c r="U7" s="723"/>
      <c r="V7" s="723">
        <v>14064</v>
      </c>
      <c r="W7" s="723"/>
      <c r="X7" s="723"/>
      <c r="Y7" s="723"/>
      <c r="Z7" s="723"/>
      <c r="AA7" s="723">
        <v>520</v>
      </c>
      <c r="AB7" s="723"/>
      <c r="AC7" s="723"/>
      <c r="AD7" s="723"/>
      <c r="AE7" s="724"/>
      <c r="AF7" s="725">
        <v>374</v>
      </c>
      <c r="AG7" s="726"/>
      <c r="AH7" s="726"/>
      <c r="AI7" s="726"/>
      <c r="AJ7" s="727"/>
      <c r="AK7" s="762">
        <v>614375</v>
      </c>
      <c r="AL7" s="763"/>
      <c r="AM7" s="763"/>
      <c r="AN7" s="763"/>
      <c r="AO7" s="763"/>
      <c r="AP7" s="763">
        <v>15001</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553</v>
      </c>
      <c r="BT7" s="767"/>
      <c r="BU7" s="767"/>
      <c r="BV7" s="767"/>
      <c r="BW7" s="767"/>
      <c r="BX7" s="767"/>
      <c r="BY7" s="767"/>
      <c r="BZ7" s="767"/>
      <c r="CA7" s="767"/>
      <c r="CB7" s="767"/>
      <c r="CC7" s="767"/>
      <c r="CD7" s="767"/>
      <c r="CE7" s="767"/>
      <c r="CF7" s="767"/>
      <c r="CG7" s="768"/>
      <c r="CH7" s="759"/>
      <c r="CI7" s="760"/>
      <c r="CJ7" s="760"/>
      <c r="CK7" s="760"/>
      <c r="CL7" s="761"/>
      <c r="CM7" s="759">
        <v>8</v>
      </c>
      <c r="CN7" s="760"/>
      <c r="CO7" s="760"/>
      <c r="CP7" s="760"/>
      <c r="CQ7" s="761"/>
      <c r="CR7" s="759">
        <v>3</v>
      </c>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554</v>
      </c>
      <c r="BT8" s="757"/>
      <c r="BU8" s="757"/>
      <c r="BV8" s="757"/>
      <c r="BW8" s="757"/>
      <c r="BX8" s="757"/>
      <c r="BY8" s="757"/>
      <c r="BZ8" s="757"/>
      <c r="CA8" s="757"/>
      <c r="CB8" s="757"/>
      <c r="CC8" s="757"/>
      <c r="CD8" s="757"/>
      <c r="CE8" s="757"/>
      <c r="CF8" s="757"/>
      <c r="CG8" s="758"/>
      <c r="CH8" s="769">
        <v>4</v>
      </c>
      <c r="CI8" s="770"/>
      <c r="CJ8" s="770"/>
      <c r="CK8" s="770"/>
      <c r="CL8" s="771"/>
      <c r="CM8" s="769">
        <v>35</v>
      </c>
      <c r="CN8" s="770"/>
      <c r="CO8" s="770"/>
      <c r="CP8" s="770"/>
      <c r="CQ8" s="771"/>
      <c r="CR8" s="769">
        <v>30</v>
      </c>
      <c r="CS8" s="770"/>
      <c r="CT8" s="770"/>
      <c r="CU8" s="770"/>
      <c r="CV8" s="771"/>
      <c r="CW8" s="769">
        <v>124</v>
      </c>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555</v>
      </c>
      <c r="BT9" s="757"/>
      <c r="BU9" s="757"/>
      <c r="BV9" s="757"/>
      <c r="BW9" s="757"/>
      <c r="BX9" s="757"/>
      <c r="BY9" s="757"/>
      <c r="BZ9" s="757"/>
      <c r="CA9" s="757"/>
      <c r="CB9" s="757"/>
      <c r="CC9" s="757"/>
      <c r="CD9" s="757"/>
      <c r="CE9" s="757"/>
      <c r="CF9" s="757"/>
      <c r="CG9" s="758"/>
      <c r="CH9" s="769">
        <v>-54</v>
      </c>
      <c r="CI9" s="770"/>
      <c r="CJ9" s="770"/>
      <c r="CK9" s="770"/>
      <c r="CL9" s="771"/>
      <c r="CM9" s="769">
        <v>185</v>
      </c>
      <c r="CN9" s="770"/>
      <c r="CO9" s="770"/>
      <c r="CP9" s="770"/>
      <c r="CQ9" s="771"/>
      <c r="CR9" s="769">
        <v>95</v>
      </c>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556</v>
      </c>
      <c r="BT10" s="757"/>
      <c r="BU10" s="757"/>
      <c r="BV10" s="757"/>
      <c r="BW10" s="757"/>
      <c r="BX10" s="757"/>
      <c r="BY10" s="757"/>
      <c r="BZ10" s="757"/>
      <c r="CA10" s="757"/>
      <c r="CB10" s="757"/>
      <c r="CC10" s="757"/>
      <c r="CD10" s="757"/>
      <c r="CE10" s="757"/>
      <c r="CF10" s="757"/>
      <c r="CG10" s="758"/>
      <c r="CH10" s="769">
        <v>16</v>
      </c>
      <c r="CI10" s="770"/>
      <c r="CJ10" s="770"/>
      <c r="CK10" s="770"/>
      <c r="CL10" s="771"/>
      <c r="CM10" s="769">
        <v>80</v>
      </c>
      <c r="CN10" s="770"/>
      <c r="CO10" s="770"/>
      <c r="CP10" s="770"/>
      <c r="CQ10" s="771"/>
      <c r="CR10" s="769">
        <v>10</v>
      </c>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557</v>
      </c>
      <c r="BT11" s="757"/>
      <c r="BU11" s="757"/>
      <c r="BV11" s="757"/>
      <c r="BW11" s="757"/>
      <c r="BX11" s="757"/>
      <c r="BY11" s="757"/>
      <c r="BZ11" s="757"/>
      <c r="CA11" s="757"/>
      <c r="CB11" s="757"/>
      <c r="CC11" s="757"/>
      <c r="CD11" s="757"/>
      <c r="CE11" s="757"/>
      <c r="CF11" s="757"/>
      <c r="CG11" s="758"/>
      <c r="CH11" s="769"/>
      <c r="CI11" s="770"/>
      <c r="CJ11" s="770"/>
      <c r="CK11" s="770"/>
      <c r="CL11" s="771"/>
      <c r="CM11" s="769">
        <v>26</v>
      </c>
      <c r="CN11" s="770"/>
      <c r="CO11" s="770"/>
      <c r="CP11" s="770"/>
      <c r="CQ11" s="771"/>
      <c r="CR11" s="769">
        <v>37</v>
      </c>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366</v>
      </c>
      <c r="B23" s="778" t="s">
        <v>367</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374</v>
      </c>
      <c r="AG23" s="782"/>
      <c r="AH23" s="782"/>
      <c r="AI23" s="782"/>
      <c r="AJ23" s="785"/>
      <c r="AK23" s="786"/>
      <c r="AL23" s="787"/>
      <c r="AM23" s="787"/>
      <c r="AN23" s="787"/>
      <c r="AO23" s="787"/>
      <c r="AP23" s="782"/>
      <c r="AQ23" s="782"/>
      <c r="AR23" s="782"/>
      <c r="AS23" s="782"/>
      <c r="AT23" s="782"/>
      <c r="AU23" s="788"/>
      <c r="AV23" s="788"/>
      <c r="AW23" s="788"/>
      <c r="AX23" s="788"/>
      <c r="AY23" s="789"/>
      <c r="AZ23" s="797" t="s">
        <v>368</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2092</v>
      </c>
      <c r="R28" s="811"/>
      <c r="S28" s="811"/>
      <c r="T28" s="811"/>
      <c r="U28" s="811"/>
      <c r="V28" s="811">
        <v>2054</v>
      </c>
      <c r="W28" s="811"/>
      <c r="X28" s="811"/>
      <c r="Y28" s="811"/>
      <c r="Z28" s="811"/>
      <c r="AA28" s="811">
        <v>39</v>
      </c>
      <c r="AB28" s="811"/>
      <c r="AC28" s="811"/>
      <c r="AD28" s="811"/>
      <c r="AE28" s="812"/>
      <c r="AF28" s="813">
        <v>39</v>
      </c>
      <c r="AG28" s="811"/>
      <c r="AH28" s="811"/>
      <c r="AI28" s="811"/>
      <c r="AJ28" s="814"/>
      <c r="AK28" s="815">
        <v>171</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213</v>
      </c>
      <c r="R29" s="747"/>
      <c r="S29" s="747"/>
      <c r="T29" s="747"/>
      <c r="U29" s="747"/>
      <c r="V29" s="747">
        <v>213</v>
      </c>
      <c r="W29" s="747"/>
      <c r="X29" s="747"/>
      <c r="Y29" s="747"/>
      <c r="Z29" s="747"/>
      <c r="AA29" s="747">
        <v>1</v>
      </c>
      <c r="AB29" s="747"/>
      <c r="AC29" s="747"/>
      <c r="AD29" s="747"/>
      <c r="AE29" s="748"/>
      <c r="AF29" s="749">
        <v>1</v>
      </c>
      <c r="AG29" s="750"/>
      <c r="AH29" s="750"/>
      <c r="AI29" s="750"/>
      <c r="AJ29" s="751"/>
      <c r="AK29" s="818">
        <v>90</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1857</v>
      </c>
      <c r="R30" s="747"/>
      <c r="S30" s="747"/>
      <c r="T30" s="747"/>
      <c r="U30" s="747"/>
      <c r="V30" s="747">
        <v>1832</v>
      </c>
      <c r="W30" s="747"/>
      <c r="X30" s="747"/>
      <c r="Y30" s="747"/>
      <c r="Z30" s="747"/>
      <c r="AA30" s="747">
        <v>25</v>
      </c>
      <c r="AB30" s="747"/>
      <c r="AC30" s="747"/>
      <c r="AD30" s="747"/>
      <c r="AE30" s="748"/>
      <c r="AF30" s="749">
        <v>25</v>
      </c>
      <c r="AG30" s="750"/>
      <c r="AH30" s="750"/>
      <c r="AI30" s="750"/>
      <c r="AJ30" s="751"/>
      <c r="AK30" s="818">
        <v>281</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143</v>
      </c>
      <c r="R31" s="747"/>
      <c r="S31" s="747"/>
      <c r="T31" s="747"/>
      <c r="U31" s="747"/>
      <c r="V31" s="747">
        <v>139</v>
      </c>
      <c r="W31" s="747"/>
      <c r="X31" s="747"/>
      <c r="Y31" s="747"/>
      <c r="Z31" s="747"/>
      <c r="AA31" s="747">
        <v>4</v>
      </c>
      <c r="AB31" s="747"/>
      <c r="AC31" s="747"/>
      <c r="AD31" s="747"/>
      <c r="AE31" s="748"/>
      <c r="AF31" s="749">
        <v>226</v>
      </c>
      <c r="AG31" s="750"/>
      <c r="AH31" s="750"/>
      <c r="AI31" s="750"/>
      <c r="AJ31" s="751"/>
      <c r="AK31" s="818">
        <v>6</v>
      </c>
      <c r="AL31" s="819"/>
      <c r="AM31" s="819"/>
      <c r="AN31" s="819"/>
      <c r="AO31" s="819"/>
      <c r="AP31" s="819">
        <v>1032</v>
      </c>
      <c r="AQ31" s="819"/>
      <c r="AR31" s="819"/>
      <c r="AS31" s="819"/>
      <c r="AT31" s="819"/>
      <c r="AU31" s="819">
        <v>51</v>
      </c>
      <c r="AV31" s="819"/>
      <c r="AW31" s="819"/>
      <c r="AX31" s="819"/>
      <c r="AY31" s="819"/>
      <c r="AZ31" s="820"/>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384</v>
      </c>
      <c r="C32" s="744"/>
      <c r="D32" s="744"/>
      <c r="E32" s="744"/>
      <c r="F32" s="744"/>
      <c r="G32" s="744"/>
      <c r="H32" s="744"/>
      <c r="I32" s="744"/>
      <c r="J32" s="744"/>
      <c r="K32" s="744"/>
      <c r="L32" s="744"/>
      <c r="M32" s="744"/>
      <c r="N32" s="744"/>
      <c r="O32" s="744"/>
      <c r="P32" s="745"/>
      <c r="Q32" s="746">
        <v>691</v>
      </c>
      <c r="R32" s="747"/>
      <c r="S32" s="747"/>
      <c r="T32" s="747"/>
      <c r="U32" s="747"/>
      <c r="V32" s="747">
        <v>687</v>
      </c>
      <c r="W32" s="747"/>
      <c r="X32" s="747"/>
      <c r="Y32" s="747"/>
      <c r="Z32" s="747"/>
      <c r="AA32" s="747">
        <v>4</v>
      </c>
      <c r="AB32" s="747"/>
      <c r="AC32" s="747"/>
      <c r="AD32" s="747"/>
      <c r="AE32" s="748"/>
      <c r="AF32" s="749">
        <v>4</v>
      </c>
      <c r="AG32" s="750"/>
      <c r="AH32" s="750"/>
      <c r="AI32" s="750"/>
      <c r="AJ32" s="751"/>
      <c r="AK32" s="818">
        <v>143</v>
      </c>
      <c r="AL32" s="819"/>
      <c r="AM32" s="819"/>
      <c r="AN32" s="819"/>
      <c r="AO32" s="819"/>
      <c r="AP32" s="819">
        <v>2447</v>
      </c>
      <c r="AQ32" s="819"/>
      <c r="AR32" s="819"/>
      <c r="AS32" s="819"/>
      <c r="AT32" s="819"/>
      <c r="AU32" s="819">
        <v>1414</v>
      </c>
      <c r="AV32" s="819"/>
      <c r="AW32" s="819"/>
      <c r="AX32" s="819"/>
      <c r="AY32" s="819"/>
      <c r="AZ32" s="820"/>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386</v>
      </c>
      <c r="C33" s="744"/>
      <c r="D33" s="744"/>
      <c r="E33" s="744"/>
      <c r="F33" s="744"/>
      <c r="G33" s="744"/>
      <c r="H33" s="744"/>
      <c r="I33" s="744"/>
      <c r="J33" s="744"/>
      <c r="K33" s="744"/>
      <c r="L33" s="744"/>
      <c r="M33" s="744"/>
      <c r="N33" s="744"/>
      <c r="O33" s="744"/>
      <c r="P33" s="745"/>
      <c r="Q33" s="746">
        <v>142</v>
      </c>
      <c r="R33" s="747"/>
      <c r="S33" s="747"/>
      <c r="T33" s="747"/>
      <c r="U33" s="747"/>
      <c r="V33" s="747">
        <v>142</v>
      </c>
      <c r="W33" s="747"/>
      <c r="X33" s="747"/>
      <c r="Y33" s="747"/>
      <c r="Z33" s="747"/>
      <c r="AA33" s="747">
        <v>0</v>
      </c>
      <c r="AB33" s="747"/>
      <c r="AC33" s="747"/>
      <c r="AD33" s="747"/>
      <c r="AE33" s="748"/>
      <c r="AF33" s="749">
        <v>0</v>
      </c>
      <c r="AG33" s="750"/>
      <c r="AH33" s="750"/>
      <c r="AI33" s="750"/>
      <c r="AJ33" s="751"/>
      <c r="AK33" s="818">
        <v>95</v>
      </c>
      <c r="AL33" s="819"/>
      <c r="AM33" s="819"/>
      <c r="AN33" s="819"/>
      <c r="AO33" s="819"/>
      <c r="AP33" s="819">
        <v>921</v>
      </c>
      <c r="AQ33" s="819"/>
      <c r="AR33" s="819"/>
      <c r="AS33" s="819"/>
      <c r="AT33" s="819"/>
      <c r="AU33" s="819">
        <v>906</v>
      </c>
      <c r="AV33" s="819"/>
      <c r="AW33" s="819"/>
      <c r="AX33" s="819"/>
      <c r="AY33" s="819"/>
      <c r="AZ33" s="820"/>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387</v>
      </c>
      <c r="C34" s="744"/>
      <c r="D34" s="744"/>
      <c r="E34" s="744"/>
      <c r="F34" s="744"/>
      <c r="G34" s="744"/>
      <c r="H34" s="744"/>
      <c r="I34" s="744"/>
      <c r="J34" s="744"/>
      <c r="K34" s="744"/>
      <c r="L34" s="744"/>
      <c r="M34" s="744"/>
      <c r="N34" s="744"/>
      <c r="O34" s="744"/>
      <c r="P34" s="745"/>
      <c r="Q34" s="746">
        <v>409</v>
      </c>
      <c r="R34" s="747"/>
      <c r="S34" s="747"/>
      <c r="T34" s="747"/>
      <c r="U34" s="747"/>
      <c r="V34" s="747">
        <v>394</v>
      </c>
      <c r="W34" s="747"/>
      <c r="X34" s="747"/>
      <c r="Y34" s="747"/>
      <c r="Z34" s="747"/>
      <c r="AA34" s="747">
        <v>15</v>
      </c>
      <c r="AB34" s="747"/>
      <c r="AC34" s="747"/>
      <c r="AD34" s="747"/>
      <c r="AE34" s="748"/>
      <c r="AF34" s="749">
        <v>15</v>
      </c>
      <c r="AG34" s="750"/>
      <c r="AH34" s="750"/>
      <c r="AI34" s="750"/>
      <c r="AJ34" s="751"/>
      <c r="AK34" s="818">
        <v>183</v>
      </c>
      <c r="AL34" s="819"/>
      <c r="AM34" s="819"/>
      <c r="AN34" s="819"/>
      <c r="AO34" s="819"/>
      <c r="AP34" s="819">
        <v>2270</v>
      </c>
      <c r="AQ34" s="819"/>
      <c r="AR34" s="819"/>
      <c r="AS34" s="819"/>
      <c r="AT34" s="819"/>
      <c r="AU34" s="819">
        <v>2159</v>
      </c>
      <c r="AV34" s="819"/>
      <c r="AW34" s="819"/>
      <c r="AX34" s="819"/>
      <c r="AY34" s="819"/>
      <c r="AZ34" s="820"/>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366</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310</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391</v>
      </c>
      <c r="B66" s="729"/>
      <c r="C66" s="729"/>
      <c r="D66" s="729"/>
      <c r="E66" s="729"/>
      <c r="F66" s="729"/>
      <c r="G66" s="729"/>
      <c r="H66" s="729"/>
      <c r="I66" s="729"/>
      <c r="J66" s="729"/>
      <c r="K66" s="729"/>
      <c r="L66" s="729"/>
      <c r="M66" s="729"/>
      <c r="N66" s="729"/>
      <c r="O66" s="729"/>
      <c r="P66" s="730"/>
      <c r="Q66" s="705" t="s">
        <v>392</v>
      </c>
      <c r="R66" s="706"/>
      <c r="S66" s="706"/>
      <c r="T66" s="706"/>
      <c r="U66" s="707"/>
      <c r="V66" s="705" t="s">
        <v>393</v>
      </c>
      <c r="W66" s="706"/>
      <c r="X66" s="706"/>
      <c r="Y66" s="706"/>
      <c r="Z66" s="707"/>
      <c r="AA66" s="705" t="s">
        <v>394</v>
      </c>
      <c r="AB66" s="706"/>
      <c r="AC66" s="706"/>
      <c r="AD66" s="706"/>
      <c r="AE66" s="707"/>
      <c r="AF66" s="840" t="s">
        <v>395</v>
      </c>
      <c r="AG66" s="801"/>
      <c r="AH66" s="801"/>
      <c r="AI66" s="801"/>
      <c r="AJ66" s="841"/>
      <c r="AK66" s="705" t="s">
        <v>396</v>
      </c>
      <c r="AL66" s="729"/>
      <c r="AM66" s="729"/>
      <c r="AN66" s="729"/>
      <c r="AO66" s="730"/>
      <c r="AP66" s="705" t="s">
        <v>397</v>
      </c>
      <c r="AQ66" s="706"/>
      <c r="AR66" s="706"/>
      <c r="AS66" s="706"/>
      <c r="AT66" s="707"/>
      <c r="AU66" s="705" t="s">
        <v>398</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541</v>
      </c>
      <c r="C68" s="858"/>
      <c r="D68" s="858"/>
      <c r="E68" s="858"/>
      <c r="F68" s="858"/>
      <c r="G68" s="858"/>
      <c r="H68" s="858"/>
      <c r="I68" s="858"/>
      <c r="J68" s="858"/>
      <c r="K68" s="858"/>
      <c r="L68" s="858"/>
      <c r="M68" s="858"/>
      <c r="N68" s="858"/>
      <c r="O68" s="858"/>
      <c r="P68" s="859"/>
      <c r="Q68" s="860">
        <v>1185</v>
      </c>
      <c r="R68" s="854"/>
      <c r="S68" s="854"/>
      <c r="T68" s="854"/>
      <c r="U68" s="854"/>
      <c r="V68" s="854">
        <v>1151</v>
      </c>
      <c r="W68" s="854"/>
      <c r="X68" s="854"/>
      <c r="Y68" s="854"/>
      <c r="Z68" s="854"/>
      <c r="AA68" s="854">
        <v>34</v>
      </c>
      <c r="AB68" s="854"/>
      <c r="AC68" s="854"/>
      <c r="AD68" s="854"/>
      <c r="AE68" s="854"/>
      <c r="AF68" s="854">
        <v>34</v>
      </c>
      <c r="AG68" s="854"/>
      <c r="AH68" s="854"/>
      <c r="AI68" s="854"/>
      <c r="AJ68" s="854"/>
      <c r="AK68" s="854"/>
      <c r="AL68" s="854"/>
      <c r="AM68" s="854"/>
      <c r="AN68" s="854"/>
      <c r="AO68" s="854"/>
      <c r="AP68" s="854"/>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542</v>
      </c>
      <c r="C69" s="862"/>
      <c r="D69" s="862"/>
      <c r="E69" s="862"/>
      <c r="F69" s="862"/>
      <c r="G69" s="862"/>
      <c r="H69" s="862"/>
      <c r="I69" s="862"/>
      <c r="J69" s="862"/>
      <c r="K69" s="862"/>
      <c r="L69" s="862"/>
      <c r="M69" s="862"/>
      <c r="N69" s="862"/>
      <c r="O69" s="862"/>
      <c r="P69" s="863"/>
      <c r="Q69" s="864">
        <v>1369</v>
      </c>
      <c r="R69" s="819"/>
      <c r="S69" s="819"/>
      <c r="T69" s="819"/>
      <c r="U69" s="819"/>
      <c r="V69" s="819">
        <v>1355</v>
      </c>
      <c r="W69" s="819"/>
      <c r="X69" s="819"/>
      <c r="Y69" s="819"/>
      <c r="Z69" s="819"/>
      <c r="AA69" s="819">
        <v>14</v>
      </c>
      <c r="AB69" s="819"/>
      <c r="AC69" s="819"/>
      <c r="AD69" s="819"/>
      <c r="AE69" s="819"/>
      <c r="AF69" s="819">
        <v>14</v>
      </c>
      <c r="AG69" s="819"/>
      <c r="AH69" s="819"/>
      <c r="AI69" s="819"/>
      <c r="AJ69" s="819"/>
      <c r="AK69" s="819">
        <v>13</v>
      </c>
      <c r="AL69" s="819"/>
      <c r="AM69" s="819"/>
      <c r="AN69" s="819"/>
      <c r="AO69" s="819"/>
      <c r="AP69" s="819"/>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543</v>
      </c>
      <c r="C70" s="862"/>
      <c r="D70" s="862"/>
      <c r="E70" s="862"/>
      <c r="F70" s="862"/>
      <c r="G70" s="862"/>
      <c r="H70" s="862"/>
      <c r="I70" s="862"/>
      <c r="J70" s="862"/>
      <c r="K70" s="862"/>
      <c r="L70" s="862"/>
      <c r="M70" s="862"/>
      <c r="N70" s="862"/>
      <c r="O70" s="862"/>
      <c r="P70" s="863"/>
      <c r="Q70" s="864">
        <v>6</v>
      </c>
      <c r="R70" s="819"/>
      <c r="S70" s="819"/>
      <c r="T70" s="819"/>
      <c r="U70" s="819"/>
      <c r="V70" s="819">
        <v>6</v>
      </c>
      <c r="W70" s="819"/>
      <c r="X70" s="819"/>
      <c r="Y70" s="819"/>
      <c r="Z70" s="819"/>
      <c r="AA70" s="819"/>
      <c r="AB70" s="819"/>
      <c r="AC70" s="819"/>
      <c r="AD70" s="819"/>
      <c r="AE70" s="819"/>
      <c r="AF70" s="819"/>
      <c r="AG70" s="819"/>
      <c r="AH70" s="819"/>
      <c r="AI70" s="819"/>
      <c r="AJ70" s="819"/>
      <c r="AK70" s="819"/>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544</v>
      </c>
      <c r="C71" s="862"/>
      <c r="D71" s="862"/>
      <c r="E71" s="862"/>
      <c r="F71" s="862"/>
      <c r="G71" s="862"/>
      <c r="H71" s="862"/>
      <c r="I71" s="862"/>
      <c r="J71" s="862"/>
      <c r="K71" s="862"/>
      <c r="L71" s="862"/>
      <c r="M71" s="862"/>
      <c r="N71" s="862"/>
      <c r="O71" s="862"/>
      <c r="P71" s="863"/>
      <c r="Q71" s="864">
        <v>42</v>
      </c>
      <c r="R71" s="819"/>
      <c r="S71" s="819"/>
      <c r="T71" s="819"/>
      <c r="U71" s="819"/>
      <c r="V71" s="819">
        <v>38</v>
      </c>
      <c r="W71" s="819"/>
      <c r="X71" s="819"/>
      <c r="Y71" s="819"/>
      <c r="Z71" s="819"/>
      <c r="AA71" s="819">
        <v>4</v>
      </c>
      <c r="AB71" s="819"/>
      <c r="AC71" s="819"/>
      <c r="AD71" s="819"/>
      <c r="AE71" s="819"/>
      <c r="AF71" s="819">
        <v>4</v>
      </c>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545</v>
      </c>
      <c r="C72" s="862"/>
      <c r="D72" s="862"/>
      <c r="E72" s="862"/>
      <c r="F72" s="862"/>
      <c r="G72" s="862"/>
      <c r="H72" s="862"/>
      <c r="I72" s="862"/>
      <c r="J72" s="862"/>
      <c r="K72" s="862"/>
      <c r="L72" s="862"/>
      <c r="M72" s="862"/>
      <c r="N72" s="862"/>
      <c r="O72" s="862"/>
      <c r="P72" s="863"/>
      <c r="Q72" s="864">
        <v>5</v>
      </c>
      <c r="R72" s="819"/>
      <c r="S72" s="819"/>
      <c r="T72" s="819"/>
      <c r="U72" s="819"/>
      <c r="V72" s="819">
        <v>5</v>
      </c>
      <c r="W72" s="819"/>
      <c r="X72" s="819"/>
      <c r="Y72" s="819"/>
      <c r="Z72" s="819"/>
      <c r="AA72" s="819"/>
      <c r="AB72" s="819"/>
      <c r="AC72" s="819"/>
      <c r="AD72" s="819"/>
      <c r="AE72" s="819"/>
      <c r="AF72" s="819"/>
      <c r="AG72" s="819"/>
      <c r="AH72" s="819"/>
      <c r="AI72" s="819"/>
      <c r="AJ72" s="819"/>
      <c r="AK72" s="819">
        <v>2</v>
      </c>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546</v>
      </c>
      <c r="C73" s="862"/>
      <c r="D73" s="862"/>
      <c r="E73" s="862"/>
      <c r="F73" s="862"/>
      <c r="G73" s="862"/>
      <c r="H73" s="862"/>
      <c r="I73" s="862"/>
      <c r="J73" s="862"/>
      <c r="K73" s="862"/>
      <c r="L73" s="862"/>
      <c r="M73" s="862"/>
      <c r="N73" s="862"/>
      <c r="O73" s="862"/>
      <c r="P73" s="863"/>
      <c r="Q73" s="864">
        <v>9335</v>
      </c>
      <c r="R73" s="819"/>
      <c r="S73" s="819"/>
      <c r="T73" s="819"/>
      <c r="U73" s="819"/>
      <c r="V73" s="819">
        <v>8167</v>
      </c>
      <c r="W73" s="819"/>
      <c r="X73" s="819"/>
      <c r="Y73" s="819"/>
      <c r="Z73" s="819"/>
      <c r="AA73" s="819">
        <v>1168</v>
      </c>
      <c r="AB73" s="819"/>
      <c r="AC73" s="819"/>
      <c r="AD73" s="819"/>
      <c r="AE73" s="819"/>
      <c r="AF73" s="819">
        <v>1168</v>
      </c>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547</v>
      </c>
      <c r="C74" s="862"/>
      <c r="D74" s="862"/>
      <c r="E74" s="862"/>
      <c r="F74" s="862"/>
      <c r="G74" s="862"/>
      <c r="H74" s="862"/>
      <c r="I74" s="862"/>
      <c r="J74" s="862"/>
      <c r="K74" s="862"/>
      <c r="L74" s="862"/>
      <c r="M74" s="862"/>
      <c r="N74" s="862"/>
      <c r="O74" s="862"/>
      <c r="P74" s="863"/>
      <c r="Q74" s="864">
        <v>1528</v>
      </c>
      <c r="R74" s="819"/>
      <c r="S74" s="819"/>
      <c r="T74" s="819"/>
      <c r="U74" s="819"/>
      <c r="V74" s="819">
        <v>1527</v>
      </c>
      <c r="W74" s="819"/>
      <c r="X74" s="819"/>
      <c r="Y74" s="819"/>
      <c r="Z74" s="819"/>
      <c r="AA74" s="819">
        <v>1</v>
      </c>
      <c r="AB74" s="819"/>
      <c r="AC74" s="819"/>
      <c r="AD74" s="819"/>
      <c r="AE74" s="819"/>
      <c r="AF74" s="819">
        <v>1</v>
      </c>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548</v>
      </c>
      <c r="C75" s="862"/>
      <c r="D75" s="862"/>
      <c r="E75" s="862"/>
      <c r="F75" s="862"/>
      <c r="G75" s="862"/>
      <c r="H75" s="862"/>
      <c r="I75" s="862"/>
      <c r="J75" s="862"/>
      <c r="K75" s="862"/>
      <c r="L75" s="862"/>
      <c r="M75" s="862"/>
      <c r="N75" s="862"/>
      <c r="O75" s="862"/>
      <c r="P75" s="863"/>
      <c r="Q75" s="867">
        <v>20</v>
      </c>
      <c r="R75" s="868"/>
      <c r="S75" s="868"/>
      <c r="T75" s="868"/>
      <c r="U75" s="818"/>
      <c r="V75" s="869">
        <v>19</v>
      </c>
      <c r="W75" s="868"/>
      <c r="X75" s="868"/>
      <c r="Y75" s="868"/>
      <c r="Z75" s="818"/>
      <c r="AA75" s="869">
        <v>1</v>
      </c>
      <c r="AB75" s="868"/>
      <c r="AC75" s="868"/>
      <c r="AD75" s="868"/>
      <c r="AE75" s="818"/>
      <c r="AF75" s="869">
        <v>1</v>
      </c>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549</v>
      </c>
      <c r="C76" s="862"/>
      <c r="D76" s="862"/>
      <c r="E76" s="862"/>
      <c r="F76" s="862"/>
      <c r="G76" s="862"/>
      <c r="H76" s="862"/>
      <c r="I76" s="862"/>
      <c r="J76" s="862"/>
      <c r="K76" s="862"/>
      <c r="L76" s="862"/>
      <c r="M76" s="862"/>
      <c r="N76" s="862"/>
      <c r="O76" s="862"/>
      <c r="P76" s="863"/>
      <c r="Q76" s="867">
        <v>55</v>
      </c>
      <c r="R76" s="868"/>
      <c r="S76" s="868"/>
      <c r="T76" s="868"/>
      <c r="U76" s="818"/>
      <c r="V76" s="869">
        <v>46</v>
      </c>
      <c r="W76" s="868"/>
      <c r="X76" s="868"/>
      <c r="Y76" s="868"/>
      <c r="Z76" s="818"/>
      <c r="AA76" s="869">
        <v>9</v>
      </c>
      <c r="AB76" s="868"/>
      <c r="AC76" s="868"/>
      <c r="AD76" s="868"/>
      <c r="AE76" s="818"/>
      <c r="AF76" s="869">
        <v>9</v>
      </c>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550</v>
      </c>
      <c r="C77" s="862"/>
      <c r="D77" s="862"/>
      <c r="E77" s="862"/>
      <c r="F77" s="862"/>
      <c r="G77" s="862"/>
      <c r="H77" s="862"/>
      <c r="I77" s="862"/>
      <c r="J77" s="862"/>
      <c r="K77" s="862"/>
      <c r="L77" s="862"/>
      <c r="M77" s="862"/>
      <c r="N77" s="862"/>
      <c r="O77" s="862"/>
      <c r="P77" s="863"/>
      <c r="Q77" s="867">
        <v>14</v>
      </c>
      <c r="R77" s="868"/>
      <c r="S77" s="868"/>
      <c r="T77" s="868"/>
      <c r="U77" s="818"/>
      <c r="V77" s="869">
        <v>13</v>
      </c>
      <c r="W77" s="868"/>
      <c r="X77" s="868"/>
      <c r="Y77" s="868"/>
      <c r="Z77" s="818"/>
      <c r="AA77" s="869">
        <v>1</v>
      </c>
      <c r="AB77" s="868"/>
      <c r="AC77" s="868"/>
      <c r="AD77" s="868"/>
      <c r="AE77" s="818"/>
      <c r="AF77" s="869">
        <v>1</v>
      </c>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551</v>
      </c>
      <c r="C78" s="862"/>
      <c r="D78" s="862"/>
      <c r="E78" s="862"/>
      <c r="F78" s="862"/>
      <c r="G78" s="862"/>
      <c r="H78" s="862"/>
      <c r="I78" s="862"/>
      <c r="J78" s="862"/>
      <c r="K78" s="862"/>
      <c r="L78" s="862"/>
      <c r="M78" s="862"/>
      <c r="N78" s="862"/>
      <c r="O78" s="862"/>
      <c r="P78" s="863"/>
      <c r="Q78" s="864">
        <v>2137</v>
      </c>
      <c r="R78" s="819"/>
      <c r="S78" s="819"/>
      <c r="T78" s="819"/>
      <c r="U78" s="819"/>
      <c r="V78" s="819">
        <v>2095</v>
      </c>
      <c r="W78" s="819"/>
      <c r="X78" s="819"/>
      <c r="Y78" s="819"/>
      <c r="Z78" s="819"/>
      <c r="AA78" s="819">
        <v>42</v>
      </c>
      <c r="AB78" s="819"/>
      <c r="AC78" s="819"/>
      <c r="AD78" s="819"/>
      <c r="AE78" s="819"/>
      <c r="AF78" s="819">
        <v>42</v>
      </c>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552</v>
      </c>
      <c r="C79" s="862"/>
      <c r="D79" s="862"/>
      <c r="E79" s="862"/>
      <c r="F79" s="862"/>
      <c r="G79" s="862"/>
      <c r="H79" s="862"/>
      <c r="I79" s="862"/>
      <c r="J79" s="862"/>
      <c r="K79" s="862"/>
      <c r="L79" s="862"/>
      <c r="M79" s="862"/>
      <c r="N79" s="862"/>
      <c r="O79" s="862"/>
      <c r="P79" s="863"/>
      <c r="Q79" s="864">
        <v>246077</v>
      </c>
      <c r="R79" s="819"/>
      <c r="S79" s="819"/>
      <c r="T79" s="819"/>
      <c r="U79" s="819"/>
      <c r="V79" s="819">
        <v>233284</v>
      </c>
      <c r="W79" s="819"/>
      <c r="X79" s="819"/>
      <c r="Y79" s="819"/>
      <c r="Z79" s="819"/>
      <c r="AA79" s="819">
        <v>12793</v>
      </c>
      <c r="AB79" s="819"/>
      <c r="AC79" s="819"/>
      <c r="AD79" s="819"/>
      <c r="AE79" s="819"/>
      <c r="AF79" s="819">
        <v>12793</v>
      </c>
      <c r="AG79" s="819"/>
      <c r="AH79" s="819"/>
      <c r="AI79" s="819"/>
      <c r="AJ79" s="819"/>
      <c r="AK79" s="819">
        <v>2000</v>
      </c>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366</v>
      </c>
      <c r="B88" s="778" t="s">
        <v>399</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400</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401</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402</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405</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406</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408</v>
      </c>
      <c r="AB109" s="883"/>
      <c r="AC109" s="883"/>
      <c r="AD109" s="883"/>
      <c r="AE109" s="884"/>
      <c r="AF109" s="882" t="s">
        <v>286</v>
      </c>
      <c r="AG109" s="883"/>
      <c r="AH109" s="883"/>
      <c r="AI109" s="883"/>
      <c r="AJ109" s="884"/>
      <c r="AK109" s="882" t="s">
        <v>285</v>
      </c>
      <c r="AL109" s="883"/>
      <c r="AM109" s="883"/>
      <c r="AN109" s="883"/>
      <c r="AO109" s="884"/>
      <c r="AP109" s="882" t="s">
        <v>409</v>
      </c>
      <c r="AQ109" s="883"/>
      <c r="AR109" s="883"/>
      <c r="AS109" s="883"/>
      <c r="AT109" s="885"/>
      <c r="AU109" s="904"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408</v>
      </c>
      <c r="BR109" s="883"/>
      <c r="BS109" s="883"/>
      <c r="BT109" s="883"/>
      <c r="BU109" s="884"/>
      <c r="BV109" s="882" t="s">
        <v>286</v>
      </c>
      <c r="BW109" s="883"/>
      <c r="BX109" s="883"/>
      <c r="BY109" s="883"/>
      <c r="BZ109" s="884"/>
      <c r="CA109" s="882" t="s">
        <v>285</v>
      </c>
      <c r="CB109" s="883"/>
      <c r="CC109" s="883"/>
      <c r="CD109" s="883"/>
      <c r="CE109" s="884"/>
      <c r="CF109" s="905" t="s">
        <v>409</v>
      </c>
      <c r="CG109" s="905"/>
      <c r="CH109" s="905"/>
      <c r="CI109" s="905"/>
      <c r="CJ109" s="905"/>
      <c r="CK109" s="882" t="s">
        <v>410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408</v>
      </c>
      <c r="DH109" s="883"/>
      <c r="DI109" s="883"/>
      <c r="DJ109" s="883"/>
      <c r="DK109" s="884"/>
      <c r="DL109" s="882" t="s">
        <v>286</v>
      </c>
      <c r="DM109" s="883"/>
      <c r="DN109" s="883"/>
      <c r="DO109" s="883"/>
      <c r="DP109" s="884"/>
      <c r="DQ109" s="882" t="s">
        <v>285</v>
      </c>
      <c r="DR109" s="883"/>
      <c r="DS109" s="883"/>
      <c r="DT109" s="883"/>
      <c r="DU109" s="884"/>
      <c r="DV109" s="882" t="s">
        <v>409</v>
      </c>
      <c r="DW109" s="883"/>
      <c r="DX109" s="883"/>
      <c r="DY109" s="883"/>
      <c r="DZ109" s="885"/>
    </row>
    <row r="110" spans="1:131" s="197" customFormat="1" ht="26.25" customHeight="1" x14ac:dyDescent="0.15">
      <c r="A110" s="886" t="s">
        <v>411</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1750887</v>
      </c>
      <c r="AB110" s="890"/>
      <c r="AC110" s="890"/>
      <c r="AD110" s="890"/>
      <c r="AE110" s="891"/>
      <c r="AF110" s="892">
        <v>1673576</v>
      </c>
      <c r="AG110" s="890"/>
      <c r="AH110" s="890"/>
      <c r="AI110" s="890"/>
      <c r="AJ110" s="891"/>
      <c r="AK110" s="892">
        <v>1597027</v>
      </c>
      <c r="AL110" s="890"/>
      <c r="AM110" s="890"/>
      <c r="AN110" s="890"/>
      <c r="AO110" s="891"/>
      <c r="AP110" s="893">
        <v>21.6</v>
      </c>
      <c r="AQ110" s="894"/>
      <c r="AR110" s="894"/>
      <c r="AS110" s="894"/>
      <c r="AT110" s="895"/>
      <c r="AU110" s="896" t="s">
        <v>61</v>
      </c>
      <c r="AV110" s="897"/>
      <c r="AW110" s="897"/>
      <c r="AX110" s="897"/>
      <c r="AY110" s="898"/>
      <c r="AZ110" s="940" t="s">
        <v>412</v>
      </c>
      <c r="BA110" s="887"/>
      <c r="BB110" s="887"/>
      <c r="BC110" s="887"/>
      <c r="BD110" s="887"/>
      <c r="BE110" s="887"/>
      <c r="BF110" s="887"/>
      <c r="BG110" s="887"/>
      <c r="BH110" s="887"/>
      <c r="BI110" s="887"/>
      <c r="BJ110" s="887"/>
      <c r="BK110" s="887"/>
      <c r="BL110" s="887"/>
      <c r="BM110" s="887"/>
      <c r="BN110" s="887"/>
      <c r="BO110" s="887"/>
      <c r="BP110" s="888"/>
      <c r="BQ110" s="926">
        <v>15226586</v>
      </c>
      <c r="BR110" s="927"/>
      <c r="BS110" s="927"/>
      <c r="BT110" s="927"/>
      <c r="BU110" s="927"/>
      <c r="BV110" s="927">
        <v>14922033</v>
      </c>
      <c r="BW110" s="927"/>
      <c r="BX110" s="927"/>
      <c r="BY110" s="927"/>
      <c r="BZ110" s="927"/>
      <c r="CA110" s="927">
        <v>15001130</v>
      </c>
      <c r="CB110" s="927"/>
      <c r="CC110" s="927"/>
      <c r="CD110" s="927"/>
      <c r="CE110" s="927"/>
      <c r="CF110" s="941">
        <v>203.2</v>
      </c>
      <c r="CG110" s="942"/>
      <c r="CH110" s="942"/>
      <c r="CI110" s="942"/>
      <c r="CJ110" s="942"/>
      <c r="CK110" s="943" t="s">
        <v>413</v>
      </c>
      <c r="CL110" s="944"/>
      <c r="CM110" s="923" t="s">
        <v>414</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415</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416</v>
      </c>
      <c r="BA111" s="950"/>
      <c r="BB111" s="950"/>
      <c r="BC111" s="950"/>
      <c r="BD111" s="950"/>
      <c r="BE111" s="950"/>
      <c r="BF111" s="950"/>
      <c r="BG111" s="950"/>
      <c r="BH111" s="950"/>
      <c r="BI111" s="950"/>
      <c r="BJ111" s="950"/>
      <c r="BK111" s="950"/>
      <c r="BL111" s="950"/>
      <c r="BM111" s="950"/>
      <c r="BN111" s="950"/>
      <c r="BO111" s="950"/>
      <c r="BP111" s="951"/>
      <c r="BQ111" s="919">
        <v>16200</v>
      </c>
      <c r="BR111" s="920"/>
      <c r="BS111" s="920"/>
      <c r="BT111" s="920"/>
      <c r="BU111" s="920"/>
      <c r="BV111" s="920">
        <v>14175</v>
      </c>
      <c r="BW111" s="920"/>
      <c r="BX111" s="920"/>
      <c r="BY111" s="920"/>
      <c r="BZ111" s="920"/>
      <c r="CA111" s="920">
        <v>12150</v>
      </c>
      <c r="CB111" s="920"/>
      <c r="CC111" s="920"/>
      <c r="CD111" s="920"/>
      <c r="CE111" s="920"/>
      <c r="CF111" s="914">
        <v>0.2</v>
      </c>
      <c r="CG111" s="915"/>
      <c r="CH111" s="915"/>
      <c r="CI111" s="915"/>
      <c r="CJ111" s="915"/>
      <c r="CK111" s="945"/>
      <c r="CL111" s="946"/>
      <c r="CM111" s="916" t="s">
        <v>417</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418</v>
      </c>
      <c r="B112" s="953"/>
      <c r="C112" s="950" t="s">
        <v>419</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420</v>
      </c>
      <c r="BA112" s="950"/>
      <c r="BB112" s="950"/>
      <c r="BC112" s="950"/>
      <c r="BD112" s="950"/>
      <c r="BE112" s="950"/>
      <c r="BF112" s="950"/>
      <c r="BG112" s="950"/>
      <c r="BH112" s="950"/>
      <c r="BI112" s="950"/>
      <c r="BJ112" s="950"/>
      <c r="BK112" s="950"/>
      <c r="BL112" s="950"/>
      <c r="BM112" s="950"/>
      <c r="BN112" s="950"/>
      <c r="BO112" s="950"/>
      <c r="BP112" s="951"/>
      <c r="BQ112" s="919">
        <v>4508144</v>
      </c>
      <c r="BR112" s="920"/>
      <c r="BS112" s="920"/>
      <c r="BT112" s="920"/>
      <c r="BU112" s="920"/>
      <c r="BV112" s="920">
        <v>4519688</v>
      </c>
      <c r="BW112" s="920"/>
      <c r="BX112" s="920"/>
      <c r="BY112" s="920"/>
      <c r="BZ112" s="920"/>
      <c r="CA112" s="920">
        <v>4529992</v>
      </c>
      <c r="CB112" s="920"/>
      <c r="CC112" s="920"/>
      <c r="CD112" s="920"/>
      <c r="CE112" s="920"/>
      <c r="CF112" s="914">
        <v>61.3</v>
      </c>
      <c r="CG112" s="915"/>
      <c r="CH112" s="915"/>
      <c r="CI112" s="915"/>
      <c r="CJ112" s="915"/>
      <c r="CK112" s="945"/>
      <c r="CL112" s="946"/>
      <c r="CM112" s="916" t="s">
        <v>421</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422</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382882</v>
      </c>
      <c r="AB113" s="934"/>
      <c r="AC113" s="934"/>
      <c r="AD113" s="934"/>
      <c r="AE113" s="935"/>
      <c r="AF113" s="936">
        <v>400751</v>
      </c>
      <c r="AG113" s="934"/>
      <c r="AH113" s="934"/>
      <c r="AI113" s="934"/>
      <c r="AJ113" s="935"/>
      <c r="AK113" s="936">
        <v>391833</v>
      </c>
      <c r="AL113" s="934"/>
      <c r="AM113" s="934"/>
      <c r="AN113" s="934"/>
      <c r="AO113" s="935"/>
      <c r="AP113" s="937">
        <v>5.3</v>
      </c>
      <c r="AQ113" s="938"/>
      <c r="AR113" s="938"/>
      <c r="AS113" s="938"/>
      <c r="AT113" s="939"/>
      <c r="AU113" s="899"/>
      <c r="AV113" s="900"/>
      <c r="AW113" s="900"/>
      <c r="AX113" s="900"/>
      <c r="AY113" s="901"/>
      <c r="AZ113" s="949" t="s">
        <v>423</v>
      </c>
      <c r="BA113" s="950"/>
      <c r="BB113" s="950"/>
      <c r="BC113" s="950"/>
      <c r="BD113" s="950"/>
      <c r="BE113" s="950"/>
      <c r="BF113" s="950"/>
      <c r="BG113" s="950"/>
      <c r="BH113" s="950"/>
      <c r="BI113" s="950"/>
      <c r="BJ113" s="950"/>
      <c r="BK113" s="950"/>
      <c r="BL113" s="950"/>
      <c r="BM113" s="950"/>
      <c r="BN113" s="950"/>
      <c r="BO113" s="950"/>
      <c r="BP113" s="951"/>
      <c r="BQ113" s="919" t="s">
        <v>112</v>
      </c>
      <c r="BR113" s="920"/>
      <c r="BS113" s="920"/>
      <c r="BT113" s="920"/>
      <c r="BU113" s="920"/>
      <c r="BV113" s="920" t="s">
        <v>112</v>
      </c>
      <c r="BW113" s="920"/>
      <c r="BX113" s="920"/>
      <c r="BY113" s="920"/>
      <c r="BZ113" s="920"/>
      <c r="CA113" s="920" t="s">
        <v>112</v>
      </c>
      <c r="CB113" s="920"/>
      <c r="CC113" s="920"/>
      <c r="CD113" s="920"/>
      <c r="CE113" s="920"/>
      <c r="CF113" s="914" t="s">
        <v>112</v>
      </c>
      <c r="CG113" s="915"/>
      <c r="CH113" s="915"/>
      <c r="CI113" s="915"/>
      <c r="CJ113" s="915"/>
      <c r="CK113" s="945"/>
      <c r="CL113" s="946"/>
      <c r="CM113" s="916" t="s">
        <v>424</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425</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-10211</v>
      </c>
      <c r="AB114" s="959"/>
      <c r="AC114" s="959"/>
      <c r="AD114" s="959"/>
      <c r="AE114" s="960"/>
      <c r="AF114" s="961">
        <v>-10226</v>
      </c>
      <c r="AG114" s="959"/>
      <c r="AH114" s="959"/>
      <c r="AI114" s="959"/>
      <c r="AJ114" s="960"/>
      <c r="AK114" s="961">
        <v>-10220</v>
      </c>
      <c r="AL114" s="959"/>
      <c r="AM114" s="959"/>
      <c r="AN114" s="959"/>
      <c r="AO114" s="960"/>
      <c r="AP114" s="962">
        <v>-0.1</v>
      </c>
      <c r="AQ114" s="963"/>
      <c r="AR114" s="963"/>
      <c r="AS114" s="963"/>
      <c r="AT114" s="964"/>
      <c r="AU114" s="899"/>
      <c r="AV114" s="900"/>
      <c r="AW114" s="900"/>
      <c r="AX114" s="900"/>
      <c r="AY114" s="901"/>
      <c r="AZ114" s="949" t="s">
        <v>426</v>
      </c>
      <c r="BA114" s="950"/>
      <c r="BB114" s="950"/>
      <c r="BC114" s="950"/>
      <c r="BD114" s="950"/>
      <c r="BE114" s="950"/>
      <c r="BF114" s="950"/>
      <c r="BG114" s="950"/>
      <c r="BH114" s="950"/>
      <c r="BI114" s="950"/>
      <c r="BJ114" s="950"/>
      <c r="BK114" s="950"/>
      <c r="BL114" s="950"/>
      <c r="BM114" s="950"/>
      <c r="BN114" s="950"/>
      <c r="BO114" s="950"/>
      <c r="BP114" s="951"/>
      <c r="BQ114" s="919">
        <v>2609022</v>
      </c>
      <c r="BR114" s="920"/>
      <c r="BS114" s="920"/>
      <c r="BT114" s="920"/>
      <c r="BU114" s="920"/>
      <c r="BV114" s="920">
        <v>2536921</v>
      </c>
      <c r="BW114" s="920"/>
      <c r="BX114" s="920"/>
      <c r="BY114" s="920"/>
      <c r="BZ114" s="920"/>
      <c r="CA114" s="920">
        <v>2387553</v>
      </c>
      <c r="CB114" s="920"/>
      <c r="CC114" s="920"/>
      <c r="CD114" s="920"/>
      <c r="CE114" s="920"/>
      <c r="CF114" s="914">
        <v>32.299999999999997</v>
      </c>
      <c r="CG114" s="915"/>
      <c r="CH114" s="915"/>
      <c r="CI114" s="915"/>
      <c r="CJ114" s="915"/>
      <c r="CK114" s="945"/>
      <c r="CL114" s="946"/>
      <c r="CM114" s="916" t="s">
        <v>427</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428</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2340</v>
      </c>
      <c r="AB115" s="934"/>
      <c r="AC115" s="934"/>
      <c r="AD115" s="934"/>
      <c r="AE115" s="935"/>
      <c r="AF115" s="936">
        <v>2296</v>
      </c>
      <c r="AG115" s="934"/>
      <c r="AH115" s="934"/>
      <c r="AI115" s="934"/>
      <c r="AJ115" s="935"/>
      <c r="AK115" s="936">
        <v>2251</v>
      </c>
      <c r="AL115" s="934"/>
      <c r="AM115" s="934"/>
      <c r="AN115" s="934"/>
      <c r="AO115" s="935"/>
      <c r="AP115" s="937">
        <v>0</v>
      </c>
      <c r="AQ115" s="938"/>
      <c r="AR115" s="938"/>
      <c r="AS115" s="938"/>
      <c r="AT115" s="939"/>
      <c r="AU115" s="899"/>
      <c r="AV115" s="900"/>
      <c r="AW115" s="900"/>
      <c r="AX115" s="900"/>
      <c r="AY115" s="901"/>
      <c r="AZ115" s="949" t="s">
        <v>429</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430</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431</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432</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433</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16200</v>
      </c>
      <c r="DH116" s="959"/>
      <c r="DI116" s="959"/>
      <c r="DJ116" s="959"/>
      <c r="DK116" s="960"/>
      <c r="DL116" s="961">
        <v>14175</v>
      </c>
      <c r="DM116" s="959"/>
      <c r="DN116" s="959"/>
      <c r="DO116" s="959"/>
      <c r="DP116" s="960"/>
      <c r="DQ116" s="961">
        <v>12150</v>
      </c>
      <c r="DR116" s="959"/>
      <c r="DS116" s="959"/>
      <c r="DT116" s="959"/>
      <c r="DU116" s="960"/>
      <c r="DV116" s="962">
        <v>0.2</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434</v>
      </c>
      <c r="Z117" s="884"/>
      <c r="AA117" s="996">
        <v>2125898</v>
      </c>
      <c r="AB117" s="966"/>
      <c r="AC117" s="966"/>
      <c r="AD117" s="966"/>
      <c r="AE117" s="967"/>
      <c r="AF117" s="965">
        <v>2066397</v>
      </c>
      <c r="AG117" s="966"/>
      <c r="AH117" s="966"/>
      <c r="AI117" s="966"/>
      <c r="AJ117" s="967"/>
      <c r="AK117" s="965">
        <v>1980891</v>
      </c>
      <c r="AL117" s="966"/>
      <c r="AM117" s="966"/>
      <c r="AN117" s="966"/>
      <c r="AO117" s="967"/>
      <c r="AP117" s="968"/>
      <c r="AQ117" s="969"/>
      <c r="AR117" s="969"/>
      <c r="AS117" s="969"/>
      <c r="AT117" s="970"/>
      <c r="AU117" s="899"/>
      <c r="AV117" s="900"/>
      <c r="AW117" s="900"/>
      <c r="AX117" s="900"/>
      <c r="AY117" s="901"/>
      <c r="AZ117" s="995" t="s">
        <v>435</v>
      </c>
      <c r="BA117" s="971"/>
      <c r="BB117" s="971"/>
      <c r="BC117" s="971"/>
      <c r="BD117" s="971"/>
      <c r="BE117" s="971"/>
      <c r="BF117" s="971"/>
      <c r="BG117" s="971"/>
      <c r="BH117" s="971"/>
      <c r="BI117" s="971"/>
      <c r="BJ117" s="971"/>
      <c r="BK117" s="971"/>
      <c r="BL117" s="971"/>
      <c r="BM117" s="971"/>
      <c r="BN117" s="971"/>
      <c r="BO117" s="971"/>
      <c r="BP117" s="972"/>
      <c r="BQ117" s="985" t="s">
        <v>368</v>
      </c>
      <c r="BR117" s="986"/>
      <c r="BS117" s="986"/>
      <c r="BT117" s="986"/>
      <c r="BU117" s="986"/>
      <c r="BV117" s="986" t="s">
        <v>368</v>
      </c>
      <c r="BW117" s="986"/>
      <c r="BX117" s="986"/>
      <c r="BY117" s="986"/>
      <c r="BZ117" s="986"/>
      <c r="CA117" s="986" t="s">
        <v>368</v>
      </c>
      <c r="CB117" s="986"/>
      <c r="CC117" s="986"/>
      <c r="CD117" s="986"/>
      <c r="CE117" s="986"/>
      <c r="CF117" s="914" t="s">
        <v>368</v>
      </c>
      <c r="CG117" s="915"/>
      <c r="CH117" s="915"/>
      <c r="CI117" s="915"/>
      <c r="CJ117" s="915"/>
      <c r="CK117" s="945"/>
      <c r="CL117" s="946"/>
      <c r="CM117" s="916" t="s">
        <v>436</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368</v>
      </c>
      <c r="DH117" s="959"/>
      <c r="DI117" s="959"/>
      <c r="DJ117" s="959"/>
      <c r="DK117" s="960"/>
      <c r="DL117" s="961" t="s">
        <v>368</v>
      </c>
      <c r="DM117" s="959"/>
      <c r="DN117" s="959"/>
      <c r="DO117" s="959"/>
      <c r="DP117" s="960"/>
      <c r="DQ117" s="961" t="s">
        <v>368</v>
      </c>
      <c r="DR117" s="959"/>
      <c r="DS117" s="959"/>
      <c r="DT117" s="959"/>
      <c r="DU117" s="960"/>
      <c r="DV117" s="962" t="s">
        <v>368</v>
      </c>
      <c r="DW117" s="963"/>
      <c r="DX117" s="963"/>
      <c r="DY117" s="963"/>
      <c r="DZ117" s="964"/>
    </row>
    <row r="118" spans="1:130" s="197" customFormat="1" ht="26.25" customHeight="1" x14ac:dyDescent="0.15">
      <c r="A118" s="904" t="s">
        <v>410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408</v>
      </c>
      <c r="AB118" s="883"/>
      <c r="AC118" s="883"/>
      <c r="AD118" s="883"/>
      <c r="AE118" s="884"/>
      <c r="AF118" s="882" t="s">
        <v>286</v>
      </c>
      <c r="AG118" s="883"/>
      <c r="AH118" s="883"/>
      <c r="AI118" s="883"/>
      <c r="AJ118" s="884"/>
      <c r="AK118" s="882" t="s">
        <v>285</v>
      </c>
      <c r="AL118" s="883"/>
      <c r="AM118" s="883"/>
      <c r="AN118" s="883"/>
      <c r="AO118" s="884"/>
      <c r="AP118" s="990" t="s">
        <v>409</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437</v>
      </c>
      <c r="BP118" s="994"/>
      <c r="BQ118" s="985">
        <v>22359952</v>
      </c>
      <c r="BR118" s="986"/>
      <c r="BS118" s="986"/>
      <c r="BT118" s="986"/>
      <c r="BU118" s="986"/>
      <c r="BV118" s="986">
        <v>21992817</v>
      </c>
      <c r="BW118" s="986"/>
      <c r="BX118" s="986"/>
      <c r="BY118" s="986"/>
      <c r="BZ118" s="986"/>
      <c r="CA118" s="986">
        <v>21930825</v>
      </c>
      <c r="CB118" s="986"/>
      <c r="CC118" s="986"/>
      <c r="CD118" s="986"/>
      <c r="CE118" s="986"/>
      <c r="CF118" s="987"/>
      <c r="CG118" s="988"/>
      <c r="CH118" s="988"/>
      <c r="CI118" s="988"/>
      <c r="CJ118" s="989"/>
      <c r="CK118" s="945"/>
      <c r="CL118" s="946"/>
      <c r="CM118" s="916" t="s">
        <v>438</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439</v>
      </c>
      <c r="DH118" s="959"/>
      <c r="DI118" s="959"/>
      <c r="DJ118" s="959"/>
      <c r="DK118" s="960"/>
      <c r="DL118" s="961" t="s">
        <v>439</v>
      </c>
      <c r="DM118" s="959"/>
      <c r="DN118" s="959"/>
      <c r="DO118" s="959"/>
      <c r="DP118" s="960"/>
      <c r="DQ118" s="961" t="s">
        <v>439</v>
      </c>
      <c r="DR118" s="959"/>
      <c r="DS118" s="959"/>
      <c r="DT118" s="959"/>
      <c r="DU118" s="960"/>
      <c r="DV118" s="962" t="s">
        <v>439</v>
      </c>
      <c r="DW118" s="963"/>
      <c r="DX118" s="963"/>
      <c r="DY118" s="963"/>
      <c r="DZ118" s="964"/>
    </row>
    <row r="119" spans="1:130" s="197" customFormat="1" ht="26.25" customHeight="1" x14ac:dyDescent="0.15">
      <c r="A119" s="974" t="s">
        <v>413</v>
      </c>
      <c r="B119" s="944"/>
      <c r="C119" s="923" t="s">
        <v>414</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439</v>
      </c>
      <c r="AB119" s="890"/>
      <c r="AC119" s="890"/>
      <c r="AD119" s="890"/>
      <c r="AE119" s="891"/>
      <c r="AF119" s="892" t="s">
        <v>439</v>
      </c>
      <c r="AG119" s="890"/>
      <c r="AH119" s="890"/>
      <c r="AI119" s="890"/>
      <c r="AJ119" s="891"/>
      <c r="AK119" s="892" t="s">
        <v>439</v>
      </c>
      <c r="AL119" s="890"/>
      <c r="AM119" s="890"/>
      <c r="AN119" s="890"/>
      <c r="AO119" s="891"/>
      <c r="AP119" s="893" t="s">
        <v>439</v>
      </c>
      <c r="AQ119" s="894"/>
      <c r="AR119" s="894"/>
      <c r="AS119" s="894"/>
      <c r="AT119" s="895"/>
      <c r="AU119" s="977" t="s">
        <v>440</v>
      </c>
      <c r="AV119" s="978"/>
      <c r="AW119" s="978"/>
      <c r="AX119" s="978"/>
      <c r="AY119" s="979"/>
      <c r="AZ119" s="940" t="s">
        <v>441</v>
      </c>
      <c r="BA119" s="887"/>
      <c r="BB119" s="887"/>
      <c r="BC119" s="887"/>
      <c r="BD119" s="887"/>
      <c r="BE119" s="887"/>
      <c r="BF119" s="887"/>
      <c r="BG119" s="887"/>
      <c r="BH119" s="887"/>
      <c r="BI119" s="887"/>
      <c r="BJ119" s="887"/>
      <c r="BK119" s="887"/>
      <c r="BL119" s="887"/>
      <c r="BM119" s="887"/>
      <c r="BN119" s="887"/>
      <c r="BO119" s="887"/>
      <c r="BP119" s="888"/>
      <c r="BQ119" s="926">
        <v>3858410</v>
      </c>
      <c r="BR119" s="927"/>
      <c r="BS119" s="927"/>
      <c r="BT119" s="927"/>
      <c r="BU119" s="927"/>
      <c r="BV119" s="927">
        <v>4760896</v>
      </c>
      <c r="BW119" s="927"/>
      <c r="BX119" s="927"/>
      <c r="BY119" s="927"/>
      <c r="BZ119" s="927"/>
      <c r="CA119" s="927">
        <v>5197087</v>
      </c>
      <c r="CB119" s="927"/>
      <c r="CC119" s="927"/>
      <c r="CD119" s="927"/>
      <c r="CE119" s="927"/>
      <c r="CF119" s="941">
        <v>70.400000000000006</v>
      </c>
      <c r="CG119" s="942"/>
      <c r="CH119" s="942"/>
      <c r="CI119" s="942"/>
      <c r="CJ119" s="942"/>
      <c r="CK119" s="947"/>
      <c r="CL119" s="948"/>
      <c r="CM119" s="1004" t="s">
        <v>442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439</v>
      </c>
      <c r="DH119" s="998"/>
      <c r="DI119" s="998"/>
      <c r="DJ119" s="998"/>
      <c r="DK119" s="999"/>
      <c r="DL119" s="1000" t="s">
        <v>439</v>
      </c>
      <c r="DM119" s="998"/>
      <c r="DN119" s="998"/>
      <c r="DO119" s="998"/>
      <c r="DP119" s="999"/>
      <c r="DQ119" s="1000" t="s">
        <v>439</v>
      </c>
      <c r="DR119" s="998"/>
      <c r="DS119" s="998"/>
      <c r="DT119" s="998"/>
      <c r="DU119" s="999"/>
      <c r="DV119" s="1001" t="s">
        <v>439</v>
      </c>
      <c r="DW119" s="1002"/>
      <c r="DX119" s="1002"/>
      <c r="DY119" s="1002"/>
      <c r="DZ119" s="1003"/>
    </row>
    <row r="120" spans="1:130" s="197" customFormat="1" ht="26.25" customHeight="1" x14ac:dyDescent="0.15">
      <c r="A120" s="975"/>
      <c r="B120" s="946"/>
      <c r="C120" s="916" t="s">
        <v>417</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439</v>
      </c>
      <c r="AB120" s="959"/>
      <c r="AC120" s="959"/>
      <c r="AD120" s="959"/>
      <c r="AE120" s="960"/>
      <c r="AF120" s="961" t="s">
        <v>439</v>
      </c>
      <c r="AG120" s="959"/>
      <c r="AH120" s="959"/>
      <c r="AI120" s="959"/>
      <c r="AJ120" s="960"/>
      <c r="AK120" s="961" t="s">
        <v>439</v>
      </c>
      <c r="AL120" s="959"/>
      <c r="AM120" s="959"/>
      <c r="AN120" s="959"/>
      <c r="AO120" s="960"/>
      <c r="AP120" s="962" t="s">
        <v>439</v>
      </c>
      <c r="AQ120" s="963"/>
      <c r="AR120" s="963"/>
      <c r="AS120" s="963"/>
      <c r="AT120" s="964"/>
      <c r="AU120" s="980"/>
      <c r="AV120" s="981"/>
      <c r="AW120" s="981"/>
      <c r="AX120" s="981"/>
      <c r="AY120" s="982"/>
      <c r="AZ120" s="949" t="s">
        <v>443</v>
      </c>
      <c r="BA120" s="950"/>
      <c r="BB120" s="950"/>
      <c r="BC120" s="950"/>
      <c r="BD120" s="950"/>
      <c r="BE120" s="950"/>
      <c r="BF120" s="950"/>
      <c r="BG120" s="950"/>
      <c r="BH120" s="950"/>
      <c r="BI120" s="950"/>
      <c r="BJ120" s="950"/>
      <c r="BK120" s="950"/>
      <c r="BL120" s="950"/>
      <c r="BM120" s="950"/>
      <c r="BN120" s="950"/>
      <c r="BO120" s="950"/>
      <c r="BP120" s="951"/>
      <c r="BQ120" s="919">
        <v>115836</v>
      </c>
      <c r="BR120" s="920"/>
      <c r="BS120" s="920"/>
      <c r="BT120" s="920"/>
      <c r="BU120" s="920"/>
      <c r="BV120" s="920">
        <v>90388</v>
      </c>
      <c r="BW120" s="920"/>
      <c r="BX120" s="920"/>
      <c r="BY120" s="920"/>
      <c r="BZ120" s="920"/>
      <c r="CA120" s="920">
        <v>84761</v>
      </c>
      <c r="CB120" s="920"/>
      <c r="CC120" s="920"/>
      <c r="CD120" s="920"/>
      <c r="CE120" s="920"/>
      <c r="CF120" s="914">
        <v>1.1000000000000001</v>
      </c>
      <c r="CG120" s="915"/>
      <c r="CH120" s="915"/>
      <c r="CI120" s="915"/>
      <c r="CJ120" s="915"/>
      <c r="CK120" s="1013" t="s">
        <v>444</v>
      </c>
      <c r="CL120" s="1014"/>
      <c r="CM120" s="1014"/>
      <c r="CN120" s="1014"/>
      <c r="CO120" s="1015"/>
      <c r="CP120" s="1021" t="s">
        <v>445</v>
      </c>
      <c r="CQ120" s="1022"/>
      <c r="CR120" s="1022"/>
      <c r="CS120" s="1022"/>
      <c r="CT120" s="1022"/>
      <c r="CU120" s="1022"/>
      <c r="CV120" s="1022"/>
      <c r="CW120" s="1022"/>
      <c r="CX120" s="1022"/>
      <c r="CY120" s="1022"/>
      <c r="CZ120" s="1022"/>
      <c r="DA120" s="1022"/>
      <c r="DB120" s="1022"/>
      <c r="DC120" s="1022"/>
      <c r="DD120" s="1022"/>
      <c r="DE120" s="1022"/>
      <c r="DF120" s="1023"/>
      <c r="DG120" s="926">
        <v>2070006</v>
      </c>
      <c r="DH120" s="927"/>
      <c r="DI120" s="927"/>
      <c r="DJ120" s="927"/>
      <c r="DK120" s="927"/>
      <c r="DL120" s="927">
        <v>2105239</v>
      </c>
      <c r="DM120" s="927"/>
      <c r="DN120" s="927"/>
      <c r="DO120" s="927"/>
      <c r="DP120" s="927"/>
      <c r="DQ120" s="927">
        <v>2158887</v>
      </c>
      <c r="DR120" s="927"/>
      <c r="DS120" s="927"/>
      <c r="DT120" s="927"/>
      <c r="DU120" s="927"/>
      <c r="DV120" s="928">
        <v>29.2</v>
      </c>
      <c r="DW120" s="928"/>
      <c r="DX120" s="928"/>
      <c r="DY120" s="928"/>
      <c r="DZ120" s="929"/>
    </row>
    <row r="121" spans="1:130" s="197" customFormat="1" ht="26.25" customHeight="1" x14ac:dyDescent="0.15">
      <c r="A121" s="975"/>
      <c r="B121" s="946"/>
      <c r="C121" s="1010" t="s">
        <v>446</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439</v>
      </c>
      <c r="AB121" s="959"/>
      <c r="AC121" s="959"/>
      <c r="AD121" s="959"/>
      <c r="AE121" s="960"/>
      <c r="AF121" s="961" t="s">
        <v>439</v>
      </c>
      <c r="AG121" s="959"/>
      <c r="AH121" s="959"/>
      <c r="AI121" s="959"/>
      <c r="AJ121" s="960"/>
      <c r="AK121" s="961" t="s">
        <v>439</v>
      </c>
      <c r="AL121" s="959"/>
      <c r="AM121" s="959"/>
      <c r="AN121" s="959"/>
      <c r="AO121" s="960"/>
      <c r="AP121" s="962" t="s">
        <v>439</v>
      </c>
      <c r="AQ121" s="963"/>
      <c r="AR121" s="963"/>
      <c r="AS121" s="963"/>
      <c r="AT121" s="964"/>
      <c r="AU121" s="980"/>
      <c r="AV121" s="981"/>
      <c r="AW121" s="981"/>
      <c r="AX121" s="981"/>
      <c r="AY121" s="982"/>
      <c r="AZ121" s="995" t="s">
        <v>447</v>
      </c>
      <c r="BA121" s="971"/>
      <c r="BB121" s="971"/>
      <c r="BC121" s="971"/>
      <c r="BD121" s="971"/>
      <c r="BE121" s="971"/>
      <c r="BF121" s="971"/>
      <c r="BG121" s="971"/>
      <c r="BH121" s="971"/>
      <c r="BI121" s="971"/>
      <c r="BJ121" s="971"/>
      <c r="BK121" s="971"/>
      <c r="BL121" s="971"/>
      <c r="BM121" s="971"/>
      <c r="BN121" s="971"/>
      <c r="BO121" s="971"/>
      <c r="BP121" s="972"/>
      <c r="BQ121" s="985">
        <v>15590540</v>
      </c>
      <c r="BR121" s="986"/>
      <c r="BS121" s="986"/>
      <c r="BT121" s="986"/>
      <c r="BU121" s="986"/>
      <c r="BV121" s="986">
        <v>15531194</v>
      </c>
      <c r="BW121" s="986"/>
      <c r="BX121" s="986"/>
      <c r="BY121" s="986"/>
      <c r="BZ121" s="986"/>
      <c r="CA121" s="986">
        <v>15418535</v>
      </c>
      <c r="CB121" s="986"/>
      <c r="CC121" s="986"/>
      <c r="CD121" s="986"/>
      <c r="CE121" s="986"/>
      <c r="CF121" s="1024">
        <v>208.8</v>
      </c>
      <c r="CG121" s="1025"/>
      <c r="CH121" s="1025"/>
      <c r="CI121" s="1025"/>
      <c r="CJ121" s="1025"/>
      <c r="CK121" s="1016"/>
      <c r="CL121" s="1017"/>
      <c r="CM121" s="1017"/>
      <c r="CN121" s="1017"/>
      <c r="CO121" s="1018"/>
      <c r="CP121" s="1007" t="s">
        <v>448</v>
      </c>
      <c r="CQ121" s="1008"/>
      <c r="CR121" s="1008"/>
      <c r="CS121" s="1008"/>
      <c r="CT121" s="1008"/>
      <c r="CU121" s="1008"/>
      <c r="CV121" s="1008"/>
      <c r="CW121" s="1008"/>
      <c r="CX121" s="1008"/>
      <c r="CY121" s="1008"/>
      <c r="CZ121" s="1008"/>
      <c r="DA121" s="1008"/>
      <c r="DB121" s="1008"/>
      <c r="DC121" s="1008"/>
      <c r="DD121" s="1008"/>
      <c r="DE121" s="1008"/>
      <c r="DF121" s="1009"/>
      <c r="DG121" s="919">
        <v>1338869</v>
      </c>
      <c r="DH121" s="920"/>
      <c r="DI121" s="920"/>
      <c r="DJ121" s="920"/>
      <c r="DK121" s="920"/>
      <c r="DL121" s="920">
        <v>1393001</v>
      </c>
      <c r="DM121" s="920"/>
      <c r="DN121" s="920"/>
      <c r="DO121" s="920"/>
      <c r="DP121" s="920"/>
      <c r="DQ121" s="920">
        <v>1414316</v>
      </c>
      <c r="DR121" s="920"/>
      <c r="DS121" s="920"/>
      <c r="DT121" s="920"/>
      <c r="DU121" s="920"/>
      <c r="DV121" s="921">
        <v>19.2</v>
      </c>
      <c r="DW121" s="921"/>
      <c r="DX121" s="921"/>
      <c r="DY121" s="921"/>
      <c r="DZ121" s="922"/>
    </row>
    <row r="122" spans="1:130" s="197" customFormat="1" ht="26.25" customHeight="1" x14ac:dyDescent="0.15">
      <c r="A122" s="975"/>
      <c r="B122" s="946"/>
      <c r="C122" s="916" t="s">
        <v>427</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368</v>
      </c>
      <c r="AB122" s="959"/>
      <c r="AC122" s="959"/>
      <c r="AD122" s="959"/>
      <c r="AE122" s="960"/>
      <c r="AF122" s="961" t="s">
        <v>368</v>
      </c>
      <c r="AG122" s="959"/>
      <c r="AH122" s="959"/>
      <c r="AI122" s="959"/>
      <c r="AJ122" s="960"/>
      <c r="AK122" s="961" t="s">
        <v>368</v>
      </c>
      <c r="AL122" s="959"/>
      <c r="AM122" s="959"/>
      <c r="AN122" s="959"/>
      <c r="AO122" s="960"/>
      <c r="AP122" s="962" t="s">
        <v>368</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449</v>
      </c>
      <c r="BP122" s="994"/>
      <c r="BQ122" s="1034">
        <v>19564786</v>
      </c>
      <c r="BR122" s="1035"/>
      <c r="BS122" s="1035"/>
      <c r="BT122" s="1035"/>
      <c r="BU122" s="1035"/>
      <c r="BV122" s="1035">
        <v>20382478</v>
      </c>
      <c r="BW122" s="1035"/>
      <c r="BX122" s="1035"/>
      <c r="BY122" s="1035"/>
      <c r="BZ122" s="1035"/>
      <c r="CA122" s="1035">
        <v>20700383</v>
      </c>
      <c r="CB122" s="1035"/>
      <c r="CC122" s="1035"/>
      <c r="CD122" s="1035"/>
      <c r="CE122" s="1035"/>
      <c r="CF122" s="987"/>
      <c r="CG122" s="988"/>
      <c r="CH122" s="988"/>
      <c r="CI122" s="988"/>
      <c r="CJ122" s="989"/>
      <c r="CK122" s="1016"/>
      <c r="CL122" s="1017"/>
      <c r="CM122" s="1017"/>
      <c r="CN122" s="1017"/>
      <c r="CO122" s="1018"/>
      <c r="CP122" s="1007" t="s">
        <v>386</v>
      </c>
      <c r="CQ122" s="1008"/>
      <c r="CR122" s="1008"/>
      <c r="CS122" s="1008"/>
      <c r="CT122" s="1008"/>
      <c r="CU122" s="1008"/>
      <c r="CV122" s="1008"/>
      <c r="CW122" s="1008"/>
      <c r="CX122" s="1008"/>
      <c r="CY122" s="1008"/>
      <c r="CZ122" s="1008"/>
      <c r="DA122" s="1008"/>
      <c r="DB122" s="1008"/>
      <c r="DC122" s="1008"/>
      <c r="DD122" s="1008"/>
      <c r="DE122" s="1008"/>
      <c r="DF122" s="1009"/>
      <c r="DG122" s="919">
        <v>1033444</v>
      </c>
      <c r="DH122" s="920"/>
      <c r="DI122" s="920"/>
      <c r="DJ122" s="920"/>
      <c r="DK122" s="920"/>
      <c r="DL122" s="920">
        <v>966099</v>
      </c>
      <c r="DM122" s="920"/>
      <c r="DN122" s="920"/>
      <c r="DO122" s="920"/>
      <c r="DP122" s="920"/>
      <c r="DQ122" s="920">
        <v>906200</v>
      </c>
      <c r="DR122" s="920"/>
      <c r="DS122" s="920"/>
      <c r="DT122" s="920"/>
      <c r="DU122" s="920"/>
      <c r="DV122" s="921">
        <v>12.3</v>
      </c>
      <c r="DW122" s="921"/>
      <c r="DX122" s="921"/>
      <c r="DY122" s="921"/>
      <c r="DZ122" s="922"/>
    </row>
    <row r="123" spans="1:130" s="197" customFormat="1" ht="26.25" customHeight="1" thickBot="1" x14ac:dyDescent="0.2">
      <c r="A123" s="975"/>
      <c r="B123" s="946"/>
      <c r="C123" s="916" t="s">
        <v>433</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2171</v>
      </c>
      <c r="AB123" s="959"/>
      <c r="AC123" s="959"/>
      <c r="AD123" s="959"/>
      <c r="AE123" s="960"/>
      <c r="AF123" s="961">
        <v>2154</v>
      </c>
      <c r="AG123" s="959"/>
      <c r="AH123" s="959"/>
      <c r="AI123" s="959"/>
      <c r="AJ123" s="960"/>
      <c r="AK123" s="961">
        <v>2138</v>
      </c>
      <c r="AL123" s="959"/>
      <c r="AM123" s="959"/>
      <c r="AN123" s="959"/>
      <c r="AO123" s="960"/>
      <c r="AP123" s="962">
        <v>0</v>
      </c>
      <c r="AQ123" s="963"/>
      <c r="AR123" s="963"/>
      <c r="AS123" s="963"/>
      <c r="AT123" s="964"/>
      <c r="AU123" s="1031" t="s">
        <v>450</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36.200000000000003</v>
      </c>
      <c r="BR123" s="1027"/>
      <c r="BS123" s="1027"/>
      <c r="BT123" s="1027"/>
      <c r="BU123" s="1027"/>
      <c r="BV123" s="1027">
        <v>21</v>
      </c>
      <c r="BW123" s="1027"/>
      <c r="BX123" s="1027"/>
      <c r="BY123" s="1027"/>
      <c r="BZ123" s="1027"/>
      <c r="CA123" s="1027">
        <v>16.600000000000001</v>
      </c>
      <c r="CB123" s="1027"/>
      <c r="CC123" s="1027"/>
      <c r="CD123" s="1027"/>
      <c r="CE123" s="1027"/>
      <c r="CF123" s="1028"/>
      <c r="CG123" s="1029"/>
      <c r="CH123" s="1029"/>
      <c r="CI123" s="1029"/>
      <c r="CJ123" s="1030"/>
      <c r="CK123" s="1016"/>
      <c r="CL123" s="1017"/>
      <c r="CM123" s="1017"/>
      <c r="CN123" s="1017"/>
      <c r="CO123" s="1018"/>
      <c r="CP123" s="1007" t="s">
        <v>382</v>
      </c>
      <c r="CQ123" s="1008"/>
      <c r="CR123" s="1008"/>
      <c r="CS123" s="1008"/>
      <c r="CT123" s="1008"/>
      <c r="CU123" s="1008"/>
      <c r="CV123" s="1008"/>
      <c r="CW123" s="1008"/>
      <c r="CX123" s="1008"/>
      <c r="CY123" s="1008"/>
      <c r="CZ123" s="1008"/>
      <c r="DA123" s="1008"/>
      <c r="DB123" s="1008"/>
      <c r="DC123" s="1008"/>
      <c r="DD123" s="1008"/>
      <c r="DE123" s="1008"/>
      <c r="DF123" s="1009"/>
      <c r="DG123" s="958">
        <v>65825</v>
      </c>
      <c r="DH123" s="959"/>
      <c r="DI123" s="959"/>
      <c r="DJ123" s="959"/>
      <c r="DK123" s="960"/>
      <c r="DL123" s="961">
        <v>55349</v>
      </c>
      <c r="DM123" s="959"/>
      <c r="DN123" s="959"/>
      <c r="DO123" s="959"/>
      <c r="DP123" s="960"/>
      <c r="DQ123" s="961">
        <v>50589</v>
      </c>
      <c r="DR123" s="959"/>
      <c r="DS123" s="959"/>
      <c r="DT123" s="959"/>
      <c r="DU123" s="960"/>
      <c r="DV123" s="962">
        <v>0.7</v>
      </c>
      <c r="DW123" s="963"/>
      <c r="DX123" s="963"/>
      <c r="DY123" s="963"/>
      <c r="DZ123" s="964"/>
    </row>
    <row r="124" spans="1:130" s="197" customFormat="1" ht="26.25" customHeight="1" x14ac:dyDescent="0.15">
      <c r="A124" s="975"/>
      <c r="B124" s="946"/>
      <c r="C124" s="916" t="s">
        <v>436</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451</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x14ac:dyDescent="0.2">
      <c r="A125" s="975"/>
      <c r="B125" s="946"/>
      <c r="C125" s="916" t="s">
        <v>438</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452</v>
      </c>
      <c r="CL125" s="1014"/>
      <c r="CM125" s="1014"/>
      <c r="CN125" s="1014"/>
      <c r="CO125" s="1015"/>
      <c r="CP125" s="940" t="s">
        <v>453</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442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454</v>
      </c>
      <c r="AY126" s="1037"/>
      <c r="AZ126" s="1037"/>
      <c r="BA126" s="1037"/>
      <c r="BB126" s="1037"/>
      <c r="BC126" s="1037"/>
      <c r="BD126" s="1037"/>
      <c r="BE126" s="1038"/>
      <c r="BF126" s="1052" t="s">
        <v>455</v>
      </c>
      <c r="BG126" s="1037"/>
      <c r="BH126" s="1037"/>
      <c r="BI126" s="1037"/>
      <c r="BJ126" s="1037"/>
      <c r="BK126" s="1037"/>
      <c r="BL126" s="1038"/>
      <c r="BM126" s="1052" t="s">
        <v>456</v>
      </c>
      <c r="BN126" s="1037"/>
      <c r="BO126" s="1037"/>
      <c r="BP126" s="1037"/>
      <c r="BQ126" s="1037"/>
      <c r="BR126" s="1037"/>
      <c r="BS126" s="1038"/>
      <c r="BT126" s="1052" t="s">
        <v>457</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458</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459</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169</v>
      </c>
      <c r="AB127" s="959"/>
      <c r="AC127" s="959"/>
      <c r="AD127" s="959"/>
      <c r="AE127" s="960"/>
      <c r="AF127" s="961">
        <v>142</v>
      </c>
      <c r="AG127" s="959"/>
      <c r="AH127" s="959"/>
      <c r="AI127" s="959"/>
      <c r="AJ127" s="960"/>
      <c r="AK127" s="961">
        <v>113</v>
      </c>
      <c r="AL127" s="959"/>
      <c r="AM127" s="959"/>
      <c r="AN127" s="959"/>
      <c r="AO127" s="960"/>
      <c r="AP127" s="962">
        <v>0</v>
      </c>
      <c r="AQ127" s="963"/>
      <c r="AR127" s="963"/>
      <c r="AS127" s="963"/>
      <c r="AT127" s="964"/>
      <c r="AU127" s="233"/>
      <c r="AV127" s="233"/>
      <c r="AW127" s="233"/>
      <c r="AX127" s="886" t="s">
        <v>460</v>
      </c>
      <c r="AY127" s="887"/>
      <c r="AZ127" s="887"/>
      <c r="BA127" s="887"/>
      <c r="BB127" s="887"/>
      <c r="BC127" s="887"/>
      <c r="BD127" s="887"/>
      <c r="BE127" s="888"/>
      <c r="BF127" s="1041" t="s">
        <v>112</v>
      </c>
      <c r="BG127" s="1042"/>
      <c r="BH127" s="1042"/>
      <c r="BI127" s="1042"/>
      <c r="BJ127" s="1042"/>
      <c r="BK127" s="1042"/>
      <c r="BL127" s="1051"/>
      <c r="BM127" s="1041">
        <v>13.53</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461</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x14ac:dyDescent="0.15">
      <c r="A128" s="1071" t="s">
        <v>462</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463</v>
      </c>
      <c r="X128" s="1073"/>
      <c r="Y128" s="1073"/>
      <c r="Z128" s="1074"/>
      <c r="AA128" s="1089">
        <v>18052</v>
      </c>
      <c r="AB128" s="1090"/>
      <c r="AC128" s="1090"/>
      <c r="AD128" s="1090"/>
      <c r="AE128" s="1091"/>
      <c r="AF128" s="1092">
        <v>17440</v>
      </c>
      <c r="AG128" s="1090"/>
      <c r="AH128" s="1090"/>
      <c r="AI128" s="1090"/>
      <c r="AJ128" s="1091"/>
      <c r="AK128" s="1092">
        <v>23369</v>
      </c>
      <c r="AL128" s="1090"/>
      <c r="AM128" s="1090"/>
      <c r="AN128" s="1090"/>
      <c r="AO128" s="1091"/>
      <c r="AP128" s="1093"/>
      <c r="AQ128" s="1094"/>
      <c r="AR128" s="1094"/>
      <c r="AS128" s="1094"/>
      <c r="AT128" s="1095"/>
      <c r="AU128" s="235"/>
      <c r="AV128" s="235"/>
      <c r="AW128" s="235"/>
      <c r="AX128" s="1054" t="s">
        <v>464</v>
      </c>
      <c r="AY128" s="950"/>
      <c r="AZ128" s="950"/>
      <c r="BA128" s="950"/>
      <c r="BB128" s="950"/>
      <c r="BC128" s="950"/>
      <c r="BD128" s="950"/>
      <c r="BE128" s="951"/>
      <c r="BF128" s="1066" t="s">
        <v>465</v>
      </c>
      <c r="BG128" s="1067"/>
      <c r="BH128" s="1067"/>
      <c r="BI128" s="1067"/>
      <c r="BJ128" s="1067"/>
      <c r="BK128" s="1067"/>
      <c r="BL128" s="1068"/>
      <c r="BM128" s="1066">
        <v>18.53</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466</v>
      </c>
      <c r="X129" s="1061"/>
      <c r="Y129" s="1061"/>
      <c r="Z129" s="1062"/>
      <c r="AA129" s="958">
        <v>9197603</v>
      </c>
      <c r="AB129" s="959"/>
      <c r="AC129" s="959"/>
      <c r="AD129" s="959"/>
      <c r="AE129" s="960"/>
      <c r="AF129" s="961">
        <v>9118814</v>
      </c>
      <c r="AG129" s="959"/>
      <c r="AH129" s="959"/>
      <c r="AI129" s="959"/>
      <c r="AJ129" s="960"/>
      <c r="AK129" s="961">
        <v>8956069</v>
      </c>
      <c r="AL129" s="959"/>
      <c r="AM129" s="959"/>
      <c r="AN129" s="959"/>
      <c r="AO129" s="960"/>
      <c r="AP129" s="1063"/>
      <c r="AQ129" s="1064"/>
      <c r="AR129" s="1064"/>
      <c r="AS129" s="1064"/>
      <c r="AT129" s="1065"/>
      <c r="AU129" s="235"/>
      <c r="AV129" s="235"/>
      <c r="AW129" s="235"/>
      <c r="AX129" s="1054" t="s">
        <v>467</v>
      </c>
      <c r="AY129" s="950"/>
      <c r="AZ129" s="950"/>
      <c r="BA129" s="950"/>
      <c r="BB129" s="950"/>
      <c r="BC129" s="950"/>
      <c r="BD129" s="950"/>
      <c r="BE129" s="951"/>
      <c r="BF129" s="1055">
        <v>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469</v>
      </c>
      <c r="X130" s="1061"/>
      <c r="Y130" s="1061"/>
      <c r="Z130" s="1062"/>
      <c r="AA130" s="958">
        <v>1478091</v>
      </c>
      <c r="AB130" s="959"/>
      <c r="AC130" s="959"/>
      <c r="AD130" s="959"/>
      <c r="AE130" s="960"/>
      <c r="AF130" s="961">
        <v>1459545</v>
      </c>
      <c r="AG130" s="959"/>
      <c r="AH130" s="959"/>
      <c r="AI130" s="959"/>
      <c r="AJ130" s="960"/>
      <c r="AK130" s="961">
        <v>1571894</v>
      </c>
      <c r="AL130" s="959"/>
      <c r="AM130" s="959"/>
      <c r="AN130" s="959"/>
      <c r="AO130" s="960"/>
      <c r="AP130" s="1063"/>
      <c r="AQ130" s="1064"/>
      <c r="AR130" s="1064"/>
      <c r="AS130" s="1064"/>
      <c r="AT130" s="1065"/>
      <c r="AU130" s="235"/>
      <c r="AV130" s="235"/>
      <c r="AW130" s="235"/>
      <c r="AX130" s="1113" t="s">
        <v>470</v>
      </c>
      <c r="AY130" s="1045"/>
      <c r="AZ130" s="1045"/>
      <c r="BA130" s="1045"/>
      <c r="BB130" s="1045"/>
      <c r="BC130" s="1045"/>
      <c r="BD130" s="1045"/>
      <c r="BE130" s="1046"/>
      <c r="BF130" s="1075">
        <v>16.600000000000001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471</v>
      </c>
      <c r="X131" s="1084"/>
      <c r="Y131" s="1084"/>
      <c r="Z131" s="1085"/>
      <c r="AA131" s="997">
        <v>7719512</v>
      </c>
      <c r="AB131" s="998"/>
      <c r="AC131" s="998"/>
      <c r="AD131" s="998"/>
      <c r="AE131" s="999"/>
      <c r="AF131" s="1000">
        <v>7659269</v>
      </c>
      <c r="AG131" s="998"/>
      <c r="AH131" s="998"/>
      <c r="AI131" s="998"/>
      <c r="AJ131" s="999"/>
      <c r="AK131" s="1000">
        <v>7384175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472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473</v>
      </c>
      <c r="W132" s="1101"/>
      <c r="X132" s="1101"/>
      <c r="Y132" s="1101"/>
      <c r="Z132" s="1102"/>
      <c r="AA132" s="1103">
        <v>8.1579638709999998</v>
      </c>
      <c r="AB132" s="1104"/>
      <c r="AC132" s="1104"/>
      <c r="AD132" s="1104"/>
      <c r="AE132" s="1105"/>
      <c r="AF132" s="1106">
        <v>7.6954080080000002</v>
      </c>
      <c r="AG132" s="1104"/>
      <c r="AH132" s="1104"/>
      <c r="AI132" s="1104"/>
      <c r="AJ132" s="1105"/>
      <c r="AK132" s="1106">
        <v>5.2223572709999999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474</v>
      </c>
      <c r="W133" s="1108"/>
      <c r="X133" s="1108"/>
      <c r="Y133" s="1108"/>
      <c r="Z133" s="1109"/>
      <c r="AA133" s="1110">
        <v>9</v>
      </c>
      <c r="AB133" s="1111"/>
      <c r="AC133" s="1111"/>
      <c r="AD133" s="1111"/>
      <c r="AE133" s="1112"/>
      <c r="AF133" s="1110">
        <v>8.3000000000000007</v>
      </c>
      <c r="AG133" s="1111"/>
      <c r="AH133" s="1111"/>
      <c r="AI133" s="1111"/>
      <c r="AJ133" s="1112"/>
      <c r="AK133" s="1110">
        <v>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28" zoomScale="75" zoomScaleNormal="85" zoomScaleSheetLayoutView="75" workbookViewId="0">
      <selection activeCell="R74" sqref="R74"/>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R25"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G22"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475</v>
      </c>
      <c r="B5" s="246"/>
      <c r="C5" s="246"/>
      <c r="D5" s="246"/>
      <c r="E5" s="246"/>
      <c r="F5" s="246"/>
      <c r="G5" s="246"/>
      <c r="H5" s="246"/>
      <c r="I5" s="246"/>
      <c r="J5" s="246"/>
      <c r="K5" s="246"/>
      <c r="L5" s="246"/>
      <c r="M5" s="246"/>
      <c r="N5" s="246"/>
      <c r="O5" s="247"/>
    </row>
    <row r="6" spans="1:16" x14ac:dyDescent="0.15">
      <c r="A6" s="248"/>
      <c r="B6" s="244"/>
      <c r="C6" s="244"/>
      <c r="D6" s="244"/>
      <c r="E6" s="244"/>
      <c r="F6" s="244"/>
      <c r="G6" s="249" t="s">
        <v>476</v>
      </c>
      <c r="H6" s="249"/>
      <c r="I6" s="249"/>
      <c r="J6" s="249"/>
      <c r="K6" s="244"/>
      <c r="L6" s="244"/>
      <c r="M6" s="244"/>
      <c r="N6" s="244"/>
    </row>
    <row r="7" spans="1:16" x14ac:dyDescent="0.15">
      <c r="A7" s="248"/>
      <c r="B7" s="244"/>
      <c r="C7" s="244"/>
      <c r="D7" s="244"/>
      <c r="E7" s="244"/>
      <c r="F7" s="244"/>
      <c r="G7" s="251"/>
      <c r="H7" s="252"/>
      <c r="I7" s="252"/>
      <c r="J7" s="253"/>
      <c r="K7" s="1117" t="s">
        <v>477</v>
      </c>
      <c r="L7" s="254"/>
      <c r="M7" s="255" t="s">
        <v>478</v>
      </c>
      <c r="N7" s="256"/>
    </row>
    <row r="8" spans="1:16" x14ac:dyDescent="0.15">
      <c r="A8" s="248"/>
      <c r="B8" s="244"/>
      <c r="C8" s="244"/>
      <c r="D8" s="244"/>
      <c r="E8" s="244"/>
      <c r="F8" s="244"/>
      <c r="G8" s="257"/>
      <c r="H8" s="258"/>
      <c r="I8" s="258"/>
      <c r="J8" s="259"/>
      <c r="K8" s="1118"/>
      <c r="L8" s="260" t="s">
        <v>479</v>
      </c>
      <c r="M8" s="261" t="s">
        <v>480</v>
      </c>
      <c r="N8" s="262" t="s">
        <v>481</v>
      </c>
    </row>
    <row r="9" spans="1:16" x14ac:dyDescent="0.15">
      <c r="A9" s="248"/>
      <c r="B9" s="244"/>
      <c r="C9" s="244"/>
      <c r="D9" s="244"/>
      <c r="E9" s="244"/>
      <c r="F9" s="244"/>
      <c r="G9" s="1119" t="s">
        <v>482</v>
      </c>
      <c r="H9" s="1120"/>
      <c r="I9" s="1120"/>
      <c r="J9" s="1121"/>
      <c r="K9" s="263">
        <v>2076563</v>
      </c>
      <c r="L9" s="264">
        <v>120520</v>
      </c>
      <c r="M9" s="265">
        <v>77799</v>
      </c>
      <c r="N9" s="266">
        <v>54.9</v>
      </c>
    </row>
    <row r="10" spans="1:16" x14ac:dyDescent="0.15">
      <c r="A10" s="248"/>
      <c r="B10" s="244"/>
      <c r="C10" s="244"/>
      <c r="D10" s="244"/>
      <c r="E10" s="244"/>
      <c r="F10" s="244"/>
      <c r="G10" s="1119" t="s">
        <v>483</v>
      </c>
      <c r="H10" s="1120"/>
      <c r="I10" s="1120"/>
      <c r="J10" s="1121"/>
      <c r="K10" s="267">
        <v>118462</v>
      </c>
      <c r="L10" s="268">
        <v>6875</v>
      </c>
      <c r="M10" s="269">
        <v>8141</v>
      </c>
      <c r="N10" s="270">
        <v>-15.6</v>
      </c>
    </row>
    <row r="11" spans="1:16" ht="13.5" customHeight="1" x14ac:dyDescent="0.15">
      <c r="A11" s="248"/>
      <c r="B11" s="244"/>
      <c r="C11" s="244"/>
      <c r="D11" s="244"/>
      <c r="E11" s="244"/>
      <c r="F11" s="244"/>
      <c r="G11" s="1119" t="s">
        <v>484</v>
      </c>
      <c r="H11" s="1120"/>
      <c r="I11" s="1120"/>
      <c r="J11" s="1121"/>
      <c r="K11" s="267">
        <v>523153</v>
      </c>
      <c r="L11" s="268">
        <v>30363</v>
      </c>
      <c r="M11" s="269">
        <v>11503</v>
      </c>
      <c r="N11" s="270">
        <v>164</v>
      </c>
    </row>
    <row r="12" spans="1:16" ht="13.5" customHeight="1" x14ac:dyDescent="0.15">
      <c r="A12" s="248"/>
      <c r="B12" s="244"/>
      <c r="C12" s="244"/>
      <c r="D12" s="244"/>
      <c r="E12" s="244"/>
      <c r="F12" s="244"/>
      <c r="G12" s="1119" t="s">
        <v>485</v>
      </c>
      <c r="H12" s="1120"/>
      <c r="I12" s="1120"/>
      <c r="J12" s="1121"/>
      <c r="K12" s="267" t="s">
        <v>486</v>
      </c>
      <c r="L12" s="268" t="s">
        <v>486</v>
      </c>
      <c r="M12" s="269">
        <v>578</v>
      </c>
      <c r="N12" s="270" t="s">
        <v>486</v>
      </c>
    </row>
    <row r="13" spans="1:16" ht="13.5" customHeight="1" x14ac:dyDescent="0.15">
      <c r="A13" s="248"/>
      <c r="B13" s="244"/>
      <c r="C13" s="244"/>
      <c r="D13" s="244"/>
      <c r="E13" s="244"/>
      <c r="F13" s="244"/>
      <c r="G13" s="1119" t="s">
        <v>487</v>
      </c>
      <c r="H13" s="1120"/>
      <c r="I13" s="1120"/>
      <c r="J13" s="1121"/>
      <c r="K13" s="267" t="s">
        <v>486</v>
      </c>
      <c r="L13" s="268" t="s">
        <v>486</v>
      </c>
      <c r="M13" s="269" t="s">
        <v>486</v>
      </c>
      <c r="N13" s="270" t="s">
        <v>486</v>
      </c>
    </row>
    <row r="14" spans="1:16" ht="13.5" customHeight="1" x14ac:dyDescent="0.15">
      <c r="A14" s="248"/>
      <c r="B14" s="244"/>
      <c r="C14" s="244"/>
      <c r="D14" s="244"/>
      <c r="E14" s="244"/>
      <c r="F14" s="244"/>
      <c r="G14" s="1119" t="s">
        <v>488</v>
      </c>
      <c r="H14" s="1120"/>
      <c r="I14" s="1120"/>
      <c r="J14" s="1121"/>
      <c r="K14" s="267">
        <v>77023</v>
      </c>
      <c r="L14" s="268">
        <v>4470</v>
      </c>
      <c r="M14" s="269">
        <v>3404</v>
      </c>
      <c r="N14" s="270">
        <v>31.3</v>
      </c>
    </row>
    <row r="15" spans="1:16" ht="13.5" customHeight="1" x14ac:dyDescent="0.15">
      <c r="A15" s="248"/>
      <c r="B15" s="244"/>
      <c r="C15" s="244"/>
      <c r="D15" s="244"/>
      <c r="E15" s="244"/>
      <c r="F15" s="244"/>
      <c r="G15" s="1119" t="s">
        <v>489</v>
      </c>
      <c r="H15" s="1120"/>
      <c r="I15" s="1120"/>
      <c r="J15" s="1121"/>
      <c r="K15" s="267">
        <v>86584</v>
      </c>
      <c r="L15" s="268">
        <v>5025</v>
      </c>
      <c r="M15" s="269">
        <v>1859</v>
      </c>
      <c r="N15" s="270">
        <v>170.3</v>
      </c>
    </row>
    <row r="16" spans="1:16" x14ac:dyDescent="0.15">
      <c r="A16" s="248"/>
      <c r="B16" s="244"/>
      <c r="C16" s="244"/>
      <c r="D16" s="244"/>
      <c r="E16" s="244"/>
      <c r="F16" s="244"/>
      <c r="G16" s="1122" t="s">
        <v>490</v>
      </c>
      <c r="H16" s="1123"/>
      <c r="I16" s="1123"/>
      <c r="J16" s="1124"/>
      <c r="K16" s="268">
        <v>-213653</v>
      </c>
      <c r="L16" s="268">
        <v>-12400</v>
      </c>
      <c r="M16" s="269">
        <v>-8484</v>
      </c>
      <c r="N16" s="270">
        <v>46.2</v>
      </c>
    </row>
    <row r="17" spans="1:16" x14ac:dyDescent="0.15">
      <c r="A17" s="248"/>
      <c r="B17" s="244"/>
      <c r="C17" s="244"/>
      <c r="D17" s="244"/>
      <c r="E17" s="244"/>
      <c r="F17" s="244"/>
      <c r="G17" s="1122" t="s">
        <v>170</v>
      </c>
      <c r="H17" s="1123"/>
      <c r="I17" s="1123"/>
      <c r="J17" s="1124"/>
      <c r="K17" s="268">
        <v>2668132</v>
      </c>
      <c r="L17" s="268">
        <v>154854</v>
      </c>
      <c r="M17" s="269">
        <v>94801</v>
      </c>
      <c r="N17" s="270">
        <v>63.3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491</v>
      </c>
      <c r="H19" s="244"/>
      <c r="I19" s="244"/>
      <c r="J19" s="244"/>
      <c r="K19" s="244"/>
      <c r="L19" s="244"/>
      <c r="M19" s="244"/>
      <c r="N19" s="244"/>
    </row>
    <row r="20" spans="1:16" x14ac:dyDescent="0.15">
      <c r="A20" s="248"/>
      <c r="B20" s="244"/>
      <c r="C20" s="244"/>
      <c r="D20" s="244"/>
      <c r="E20" s="244"/>
      <c r="F20" s="244"/>
      <c r="G20" s="272"/>
      <c r="H20" s="273"/>
      <c r="I20" s="273"/>
      <c r="J20" s="274"/>
      <c r="K20" s="275" t="s">
        <v>492</v>
      </c>
      <c r="L20" s="276" t="s">
        <v>493</v>
      </c>
      <c r="M20" s="277" t="s">
        <v>494</v>
      </c>
      <c r="N20" s="278"/>
    </row>
    <row r="21" spans="1:16" s="284" customFormat="1" x14ac:dyDescent="0.15">
      <c r="A21" s="279"/>
      <c r="B21" s="249"/>
      <c r="C21" s="249"/>
      <c r="D21" s="249"/>
      <c r="E21" s="249"/>
      <c r="F21" s="249"/>
      <c r="G21" s="1114" t="s">
        <v>495</v>
      </c>
      <c r="H21" s="1115"/>
      <c r="I21" s="1115"/>
      <c r="J21" s="1116"/>
      <c r="K21" s="280">
        <v>13.64</v>
      </c>
      <c r="L21" s="281">
        <v>8.7799999999999994</v>
      </c>
      <c r="M21" s="282">
        <v>4.8600000000000003</v>
      </c>
      <c r="N21" s="249"/>
      <c r="O21" s="283"/>
      <c r="P21" s="279"/>
    </row>
    <row r="22" spans="1:16" s="284" customFormat="1" x14ac:dyDescent="0.15">
      <c r="A22" s="279"/>
      <c r="B22" s="249"/>
      <c r="C22" s="249"/>
      <c r="D22" s="249"/>
      <c r="E22" s="249"/>
      <c r="F22" s="249"/>
      <c r="G22" s="1114" t="s">
        <v>496</v>
      </c>
      <c r="H22" s="1115"/>
      <c r="I22" s="1115"/>
      <c r="J22" s="1116"/>
      <c r="K22" s="285">
        <v>95.8</v>
      </c>
      <c r="L22" s="286">
        <v>96.7</v>
      </c>
      <c r="M22" s="287">
        <v>-0.9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498</v>
      </c>
      <c r="H29" s="249"/>
      <c r="I29" s="249"/>
      <c r="J29" s="249"/>
      <c r="K29" s="244"/>
      <c r="L29" s="244"/>
      <c r="M29" s="244"/>
      <c r="N29" s="244"/>
      <c r="O29" s="293"/>
    </row>
    <row r="30" spans="1:16" x14ac:dyDescent="0.15">
      <c r="A30" s="248"/>
      <c r="B30" s="244"/>
      <c r="C30" s="244"/>
      <c r="D30" s="244"/>
      <c r="E30" s="244"/>
      <c r="F30" s="244"/>
      <c r="G30" s="251"/>
      <c r="H30" s="252"/>
      <c r="I30" s="252"/>
      <c r="J30" s="253"/>
      <c r="K30" s="1117" t="s">
        <v>477</v>
      </c>
      <c r="L30" s="254"/>
      <c r="M30" s="255" t="s">
        <v>478</v>
      </c>
      <c r="N30" s="256"/>
    </row>
    <row r="31" spans="1:16" x14ac:dyDescent="0.15">
      <c r="A31" s="248"/>
      <c r="B31" s="244"/>
      <c r="C31" s="244"/>
      <c r="D31" s="244"/>
      <c r="E31" s="244"/>
      <c r="F31" s="244"/>
      <c r="G31" s="257"/>
      <c r="H31" s="258"/>
      <c r="I31" s="258"/>
      <c r="J31" s="259"/>
      <c r="K31" s="1118"/>
      <c r="L31" s="260" t="s">
        <v>479</v>
      </c>
      <c r="M31" s="261" t="s">
        <v>480</v>
      </c>
      <c r="N31" s="262" t="s">
        <v>481</v>
      </c>
    </row>
    <row r="32" spans="1:16" ht="27" customHeight="1" x14ac:dyDescent="0.15">
      <c r="A32" s="248"/>
      <c r="B32" s="244"/>
      <c r="C32" s="244"/>
      <c r="D32" s="244"/>
      <c r="E32" s="244"/>
      <c r="F32" s="244"/>
      <c r="G32" s="1130" t="s">
        <v>499</v>
      </c>
      <c r="H32" s="1131"/>
      <c r="I32" s="1131"/>
      <c r="J32" s="1132"/>
      <c r="K32" s="294">
        <v>1597027</v>
      </c>
      <c r="L32" s="294">
        <v>92689</v>
      </c>
      <c r="M32" s="295">
        <v>52939</v>
      </c>
      <c r="N32" s="296">
        <v>75.099999999999994</v>
      </c>
    </row>
    <row r="33" spans="1:16" ht="13.5" customHeight="1" x14ac:dyDescent="0.15">
      <c r="A33" s="248"/>
      <c r="B33" s="244"/>
      <c r="C33" s="244"/>
      <c r="D33" s="244"/>
      <c r="E33" s="244"/>
      <c r="F33" s="244"/>
      <c r="G33" s="1130" t="s">
        <v>500</v>
      </c>
      <c r="H33" s="1131"/>
      <c r="I33" s="1131"/>
      <c r="J33" s="1132"/>
      <c r="K33" s="294" t="s">
        <v>486</v>
      </c>
      <c r="L33" s="294" t="s">
        <v>486</v>
      </c>
      <c r="M33" s="295" t="s">
        <v>486</v>
      </c>
      <c r="N33" s="296" t="s">
        <v>486</v>
      </c>
    </row>
    <row r="34" spans="1:16" ht="27" customHeight="1" x14ac:dyDescent="0.15">
      <c r="A34" s="248"/>
      <c r="B34" s="244"/>
      <c r="C34" s="244"/>
      <c r="D34" s="244"/>
      <c r="E34" s="244"/>
      <c r="F34" s="244"/>
      <c r="G34" s="1130" t="s">
        <v>501</v>
      </c>
      <c r="H34" s="1131"/>
      <c r="I34" s="1131"/>
      <c r="J34" s="1132"/>
      <c r="K34" s="294" t="s">
        <v>486</v>
      </c>
      <c r="L34" s="294" t="s">
        <v>486</v>
      </c>
      <c r="M34" s="295">
        <v>6</v>
      </c>
      <c r="N34" s="296" t="s">
        <v>486</v>
      </c>
    </row>
    <row r="35" spans="1:16" ht="27" customHeight="1" x14ac:dyDescent="0.15">
      <c r="A35" s="248"/>
      <c r="B35" s="244"/>
      <c r="C35" s="244"/>
      <c r="D35" s="244"/>
      <c r="E35" s="244"/>
      <c r="F35" s="244"/>
      <c r="G35" s="1130" t="s">
        <v>502</v>
      </c>
      <c r="H35" s="1131"/>
      <c r="I35" s="1131"/>
      <c r="J35" s="1132"/>
      <c r="K35" s="294">
        <v>391833</v>
      </c>
      <c r="L35" s="294">
        <v>22741</v>
      </c>
      <c r="M35" s="295">
        <v>16218</v>
      </c>
      <c r="N35" s="296">
        <v>40.200000000000003</v>
      </c>
    </row>
    <row r="36" spans="1:16" ht="27" customHeight="1" x14ac:dyDescent="0.15">
      <c r="A36" s="248"/>
      <c r="B36" s="244"/>
      <c r="C36" s="244"/>
      <c r="D36" s="244"/>
      <c r="E36" s="244"/>
      <c r="F36" s="244"/>
      <c r="G36" s="1130" t="s">
        <v>503</v>
      </c>
      <c r="H36" s="1131"/>
      <c r="I36" s="1131"/>
      <c r="J36" s="1132"/>
      <c r="K36" s="294">
        <v>-10220</v>
      </c>
      <c r="L36" s="294">
        <v>-593</v>
      </c>
      <c r="M36" s="295">
        <v>3341</v>
      </c>
      <c r="N36" s="296">
        <v>-117.7</v>
      </c>
    </row>
    <row r="37" spans="1:16" ht="13.5" customHeight="1" x14ac:dyDescent="0.15">
      <c r="A37" s="248"/>
      <c r="B37" s="244"/>
      <c r="C37" s="244"/>
      <c r="D37" s="244"/>
      <c r="E37" s="244"/>
      <c r="F37" s="244"/>
      <c r="G37" s="1130" t="s">
        <v>504</v>
      </c>
      <c r="H37" s="1131"/>
      <c r="I37" s="1131"/>
      <c r="J37" s="1132"/>
      <c r="K37" s="294">
        <v>2251</v>
      </c>
      <c r="L37" s="294">
        <v>131</v>
      </c>
      <c r="M37" s="295">
        <v>1023</v>
      </c>
      <c r="N37" s="296">
        <v>-87.2</v>
      </c>
    </row>
    <row r="38" spans="1:16" ht="27" customHeight="1" x14ac:dyDescent="0.15">
      <c r="A38" s="248"/>
      <c r="B38" s="244"/>
      <c r="C38" s="244"/>
      <c r="D38" s="244"/>
      <c r="E38" s="244"/>
      <c r="F38" s="244"/>
      <c r="G38" s="1133" t="s">
        <v>505</v>
      </c>
      <c r="H38" s="1134"/>
      <c r="I38" s="1134"/>
      <c r="J38" s="1135"/>
      <c r="K38" s="297" t="s">
        <v>486</v>
      </c>
      <c r="L38" s="297" t="s">
        <v>486</v>
      </c>
      <c r="M38" s="298">
        <v>7</v>
      </c>
      <c r="N38" s="299" t="s">
        <v>486</v>
      </c>
      <c r="O38" s="293"/>
    </row>
    <row r="39" spans="1:16" x14ac:dyDescent="0.15">
      <c r="A39" s="248"/>
      <c r="B39" s="244"/>
      <c r="C39" s="244"/>
      <c r="D39" s="244"/>
      <c r="E39" s="244"/>
      <c r="F39" s="244"/>
      <c r="G39" s="1133" t="s">
        <v>506</v>
      </c>
      <c r="H39" s="1134"/>
      <c r="I39" s="1134"/>
      <c r="J39" s="1135"/>
      <c r="K39" s="300">
        <v>-23369</v>
      </c>
      <c r="L39" s="300">
        <v>-1356</v>
      </c>
      <c r="M39" s="301">
        <v>-3044</v>
      </c>
      <c r="N39" s="302">
        <v>-55.5</v>
      </c>
      <c r="O39" s="293"/>
    </row>
    <row r="40" spans="1:16" ht="27" customHeight="1" x14ac:dyDescent="0.15">
      <c r="A40" s="248"/>
      <c r="B40" s="244"/>
      <c r="C40" s="244"/>
      <c r="D40" s="244"/>
      <c r="E40" s="244"/>
      <c r="F40" s="244"/>
      <c r="G40" s="1130" t="s">
        <v>507</v>
      </c>
      <c r="H40" s="1131"/>
      <c r="I40" s="1131"/>
      <c r="J40" s="1132"/>
      <c r="K40" s="300">
        <v>-1571894</v>
      </c>
      <c r="L40" s="300">
        <v>-91230</v>
      </c>
      <c r="M40" s="301">
        <v>-47792</v>
      </c>
      <c r="N40" s="302">
        <v>90.9</v>
      </c>
      <c r="O40" s="293"/>
    </row>
    <row r="41" spans="1:16" x14ac:dyDescent="0.15">
      <c r="A41" s="248"/>
      <c r="B41" s="244"/>
      <c r="C41" s="244"/>
      <c r="D41" s="244"/>
      <c r="E41" s="244"/>
      <c r="F41" s="244"/>
      <c r="G41" s="1136" t="s">
        <v>280</v>
      </c>
      <c r="H41" s="1137"/>
      <c r="I41" s="1137"/>
      <c r="J41" s="1138"/>
      <c r="K41" s="294">
        <v>385628</v>
      </c>
      <c r="L41" s="300">
        <v>22381</v>
      </c>
      <c r="M41" s="301">
        <v>22698</v>
      </c>
      <c r="N41" s="302">
        <v>-1.4</v>
      </c>
      <c r="O41" s="293"/>
    </row>
    <row r="42" spans="1:16" x14ac:dyDescent="0.15">
      <c r="A42" s="248"/>
      <c r="B42" s="244"/>
      <c r="C42" s="244"/>
      <c r="D42" s="244"/>
      <c r="E42" s="244"/>
      <c r="F42" s="244"/>
      <c r="G42" s="303" t="s">
        <v>508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510</v>
      </c>
      <c r="H48" s="308"/>
      <c r="I48" s="308"/>
      <c r="J48" s="308"/>
      <c r="K48" s="308"/>
      <c r="L48" s="308"/>
      <c r="M48" s="309"/>
      <c r="N48" s="308"/>
    </row>
    <row r="49" spans="1:14" ht="13.5" customHeight="1" x14ac:dyDescent="0.15">
      <c r="A49" s="248"/>
      <c r="B49" s="244"/>
      <c r="C49" s="244"/>
      <c r="D49" s="244"/>
      <c r="E49" s="244"/>
      <c r="F49" s="244"/>
      <c r="G49" s="310"/>
      <c r="H49" s="311"/>
      <c r="I49" s="1125" t="s">
        <v>477</v>
      </c>
      <c r="J49" s="1127" t="s">
        <v>511</v>
      </c>
      <c r="K49" s="1128"/>
      <c r="L49" s="1128"/>
      <c r="M49" s="1128"/>
      <c r="N49" s="1129"/>
    </row>
    <row r="50" spans="1:14" x14ac:dyDescent="0.15">
      <c r="A50" s="248"/>
      <c r="B50" s="244"/>
      <c r="C50" s="244"/>
      <c r="D50" s="244"/>
      <c r="E50" s="244"/>
      <c r="F50" s="244"/>
      <c r="G50" s="312"/>
      <c r="H50" s="313"/>
      <c r="I50" s="1126"/>
      <c r="J50" s="314" t="s">
        <v>512</v>
      </c>
      <c r="K50" s="315" t="s">
        <v>513</v>
      </c>
      <c r="L50" s="316" t="s">
        <v>514</v>
      </c>
      <c r="M50" s="317" t="s">
        <v>515</v>
      </c>
      <c r="N50" s="318" t="s">
        <v>516</v>
      </c>
    </row>
    <row r="51" spans="1:14" x14ac:dyDescent="0.15">
      <c r="A51" s="248"/>
      <c r="B51" s="244"/>
      <c r="C51" s="244"/>
      <c r="D51" s="244"/>
      <c r="E51" s="244"/>
      <c r="F51" s="244"/>
      <c r="G51" s="310" t="s">
        <v>517</v>
      </c>
      <c r="H51" s="311"/>
      <c r="I51" s="319">
        <v>1959269</v>
      </c>
      <c r="J51" s="320">
        <v>106557</v>
      </c>
      <c r="K51" s="321">
        <v>-4.5999999999999996</v>
      </c>
      <c r="L51" s="322">
        <v>71812</v>
      </c>
      <c r="M51" s="323">
        <v>25</v>
      </c>
      <c r="N51" s="324">
        <v>-29.6</v>
      </c>
    </row>
    <row r="52" spans="1:14" x14ac:dyDescent="0.15">
      <c r="A52" s="248"/>
      <c r="B52" s="244"/>
      <c r="C52" s="244"/>
      <c r="D52" s="244"/>
      <c r="E52" s="244"/>
      <c r="F52" s="244"/>
      <c r="G52" s="325"/>
      <c r="H52" s="326" t="s">
        <v>518</v>
      </c>
      <c r="I52" s="327">
        <v>1141929</v>
      </c>
      <c r="J52" s="328">
        <v>62105</v>
      </c>
      <c r="K52" s="329">
        <v>-25.5</v>
      </c>
      <c r="L52" s="330">
        <v>35025</v>
      </c>
      <c r="M52" s="331">
        <v>3.1</v>
      </c>
      <c r="N52" s="332">
        <v>-28.6</v>
      </c>
    </row>
    <row r="53" spans="1:14" x14ac:dyDescent="0.15">
      <c r="A53" s="248"/>
      <c r="B53" s="244"/>
      <c r="C53" s="244"/>
      <c r="D53" s="244"/>
      <c r="E53" s="244"/>
      <c r="F53" s="244"/>
      <c r="G53" s="310" t="s">
        <v>519</v>
      </c>
      <c r="H53" s="311"/>
      <c r="I53" s="319">
        <v>2436171</v>
      </c>
      <c r="J53" s="320">
        <v>135050</v>
      </c>
      <c r="K53" s="321">
        <v>26.7</v>
      </c>
      <c r="L53" s="322">
        <v>61557</v>
      </c>
      <c r="M53" s="323">
        <v>-14.3</v>
      </c>
      <c r="N53" s="324">
        <v>41</v>
      </c>
    </row>
    <row r="54" spans="1:14" x14ac:dyDescent="0.15">
      <c r="A54" s="248"/>
      <c r="B54" s="244"/>
      <c r="C54" s="244"/>
      <c r="D54" s="244"/>
      <c r="E54" s="244"/>
      <c r="F54" s="244"/>
      <c r="G54" s="325"/>
      <c r="H54" s="326" t="s">
        <v>518</v>
      </c>
      <c r="I54" s="327">
        <v>720785</v>
      </c>
      <c r="J54" s="328">
        <v>39957</v>
      </c>
      <c r="K54" s="329">
        <v>-35.700000000000003</v>
      </c>
      <c r="L54" s="330">
        <v>32497</v>
      </c>
      <c r="M54" s="331">
        <v>-7.2</v>
      </c>
      <c r="N54" s="332">
        <v>-28.5</v>
      </c>
    </row>
    <row r="55" spans="1:14" x14ac:dyDescent="0.15">
      <c r="A55" s="248"/>
      <c r="B55" s="244"/>
      <c r="C55" s="244"/>
      <c r="D55" s="244"/>
      <c r="E55" s="244"/>
      <c r="F55" s="244"/>
      <c r="G55" s="310" t="s">
        <v>520</v>
      </c>
      <c r="H55" s="311"/>
      <c r="I55" s="319">
        <v>1980353</v>
      </c>
      <c r="J55" s="320">
        <v>111733</v>
      </c>
      <c r="K55" s="321">
        <v>-17.3</v>
      </c>
      <c r="L55" s="322">
        <v>69806</v>
      </c>
      <c r="M55" s="323">
        <v>13.4</v>
      </c>
      <c r="N55" s="324">
        <v>-30.7</v>
      </c>
    </row>
    <row r="56" spans="1:14" x14ac:dyDescent="0.15">
      <c r="A56" s="248"/>
      <c r="B56" s="244"/>
      <c r="C56" s="244"/>
      <c r="D56" s="244"/>
      <c r="E56" s="244"/>
      <c r="F56" s="244"/>
      <c r="G56" s="325"/>
      <c r="H56" s="326" t="s">
        <v>518</v>
      </c>
      <c r="I56" s="327">
        <v>578187</v>
      </c>
      <c r="J56" s="328">
        <v>32622</v>
      </c>
      <c r="K56" s="329">
        <v>-18.399999999999999</v>
      </c>
      <c r="L56" s="330">
        <v>32823</v>
      </c>
      <c r="M56" s="331">
        <v>1</v>
      </c>
      <c r="N56" s="332">
        <v>-19.399999999999999</v>
      </c>
    </row>
    <row r="57" spans="1:14" x14ac:dyDescent="0.15">
      <c r="A57" s="248"/>
      <c r="B57" s="244"/>
      <c r="C57" s="244"/>
      <c r="D57" s="244"/>
      <c r="E57" s="244"/>
      <c r="F57" s="244"/>
      <c r="G57" s="310" t="s">
        <v>521</v>
      </c>
      <c r="H57" s="311"/>
      <c r="I57" s="319">
        <v>2362450</v>
      </c>
      <c r="J57" s="320">
        <v>134299</v>
      </c>
      <c r="K57" s="321">
        <v>20.2</v>
      </c>
      <c r="L57" s="322">
        <v>74444</v>
      </c>
      <c r="M57" s="323">
        <v>6.6</v>
      </c>
      <c r="N57" s="324">
        <v>13.6</v>
      </c>
    </row>
    <row r="58" spans="1:14" x14ac:dyDescent="0.15">
      <c r="A58" s="248"/>
      <c r="B58" s="244"/>
      <c r="C58" s="244"/>
      <c r="D58" s="244"/>
      <c r="E58" s="244"/>
      <c r="F58" s="244"/>
      <c r="G58" s="325"/>
      <c r="H58" s="326" t="s">
        <v>518</v>
      </c>
      <c r="I58" s="327">
        <v>1038825</v>
      </c>
      <c r="J58" s="328">
        <v>59054</v>
      </c>
      <c r="K58" s="329">
        <v>81</v>
      </c>
      <c r="L58" s="330">
        <v>34175</v>
      </c>
      <c r="M58" s="331">
        <v>4.0999999999999996</v>
      </c>
      <c r="N58" s="332">
        <v>76.900000000000006</v>
      </c>
    </row>
    <row r="59" spans="1:14" x14ac:dyDescent="0.15">
      <c r="A59" s="248"/>
      <c r="B59" s="244"/>
      <c r="C59" s="244"/>
      <c r="D59" s="244"/>
      <c r="E59" s="244"/>
      <c r="F59" s="244"/>
      <c r="G59" s="310" t="s">
        <v>522</v>
      </c>
      <c r="H59" s="311"/>
      <c r="I59" s="319">
        <v>2536180</v>
      </c>
      <c r="J59" s="320">
        <v>147196</v>
      </c>
      <c r="K59" s="321">
        <v>9.6</v>
      </c>
      <c r="L59" s="322">
        <v>85205</v>
      </c>
      <c r="M59" s="323">
        <v>14.5</v>
      </c>
      <c r="N59" s="324">
        <v>-4.9000000000000004</v>
      </c>
    </row>
    <row r="60" spans="1:14" x14ac:dyDescent="0.15">
      <c r="A60" s="248"/>
      <c r="B60" s="244"/>
      <c r="C60" s="244"/>
      <c r="D60" s="244"/>
      <c r="E60" s="244"/>
      <c r="F60" s="244"/>
      <c r="G60" s="325"/>
      <c r="H60" s="326" t="s">
        <v>518</v>
      </c>
      <c r="I60" s="333">
        <v>1362244</v>
      </c>
      <c r="J60" s="328">
        <v>79062</v>
      </c>
      <c r="K60" s="329">
        <v>33.9</v>
      </c>
      <c r="L60" s="330">
        <v>38847</v>
      </c>
      <c r="M60" s="331">
        <v>13.7</v>
      </c>
      <c r="N60" s="332">
        <v>20.2</v>
      </c>
    </row>
    <row r="61" spans="1:14" x14ac:dyDescent="0.15">
      <c r="A61" s="248"/>
      <c r="B61" s="244"/>
      <c r="C61" s="244"/>
      <c r="D61" s="244"/>
      <c r="E61" s="244"/>
      <c r="F61" s="244"/>
      <c r="G61" s="310" t="s">
        <v>523</v>
      </c>
      <c r="H61" s="334"/>
      <c r="I61" s="335">
        <v>2254885</v>
      </c>
      <c r="J61" s="336">
        <v>126967</v>
      </c>
      <c r="K61" s="337">
        <v>6.9</v>
      </c>
      <c r="L61" s="338">
        <v>72565</v>
      </c>
      <c r="M61" s="339">
        <v>9</v>
      </c>
      <c r="N61" s="324">
        <v>-2.1</v>
      </c>
    </row>
    <row r="62" spans="1:14" x14ac:dyDescent="0.15">
      <c r="A62" s="248"/>
      <c r="B62" s="244"/>
      <c r="C62" s="244"/>
      <c r="D62" s="244"/>
      <c r="E62" s="244"/>
      <c r="F62" s="244"/>
      <c r="G62" s="325"/>
      <c r="H62" s="326" t="s">
        <v>518</v>
      </c>
      <c r="I62" s="327">
        <v>968394</v>
      </c>
      <c r="J62" s="328">
        <v>54560</v>
      </c>
      <c r="K62" s="329">
        <v>7.1</v>
      </c>
      <c r="L62" s="330">
        <v>34673</v>
      </c>
      <c r="M62" s="331">
        <v>2.9</v>
      </c>
      <c r="N62" s="332">
        <v>4.2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34"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13.12</v>
      </c>
      <c r="G47" s="12">
        <v>18.02</v>
      </c>
      <c r="H47" s="12">
        <v>22.49</v>
      </c>
      <c r="I47" s="12">
        <v>24.38</v>
      </c>
      <c r="J47" s="13">
        <v>23.75</v>
      </c>
    </row>
    <row r="48" spans="2:10" ht="57.75" customHeight="1" x14ac:dyDescent="0.15">
      <c r="B48" s="14"/>
      <c r="C48" s="1141" t="s">
        <v>4</v>
      </c>
      <c r="D48" s="1141"/>
      <c r="E48" s="1142"/>
      <c r="F48" s="15">
        <v>3.17</v>
      </c>
      <c r="G48" s="16">
        <v>4.74</v>
      </c>
      <c r="H48" s="16">
        <v>4.59</v>
      </c>
      <c r="I48" s="16">
        <v>3.79</v>
      </c>
      <c r="J48" s="17">
        <v>4.18</v>
      </c>
    </row>
    <row r="49" spans="2:10" ht="57.75" customHeight="1" thickBot="1" x14ac:dyDescent="0.2">
      <c r="B49" s="18"/>
      <c r="C49" s="1143" t="s">
        <v>5</v>
      </c>
      <c r="D49" s="1143"/>
      <c r="E49" s="1144"/>
      <c r="F49" s="19">
        <v>6.22</v>
      </c>
      <c r="G49" s="20">
        <v>5.89</v>
      </c>
      <c r="H49" s="20">
        <v>4.9000000000000004</v>
      </c>
      <c r="I49" s="20">
        <v>0.85</v>
      </c>
      <c r="J49" s="21" t="s">
        <v>530</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I28"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531</v>
      </c>
      <c r="D34" s="1151"/>
      <c r="E34" s="1152"/>
      <c r="F34" s="32">
        <v>3.16</v>
      </c>
      <c r="G34" s="33">
        <v>4.5</v>
      </c>
      <c r="H34" s="33">
        <v>4.59</v>
      </c>
      <c r="I34" s="33">
        <v>3.79</v>
      </c>
      <c r="J34" s="34">
        <v>4.17</v>
      </c>
      <c r="K34" s="22"/>
      <c r="L34" s="22"/>
      <c r="M34" s="22"/>
      <c r="N34" s="22"/>
      <c r="O34" s="22"/>
      <c r="P34" s="22"/>
    </row>
    <row r="35" spans="1:16" ht="39" customHeight="1" x14ac:dyDescent="0.15">
      <c r="A35" s="22"/>
      <c r="B35" s="35"/>
      <c r="C35" s="1145" t="s">
        <v>532</v>
      </c>
      <c r="D35" s="1146"/>
      <c r="E35" s="1147"/>
      <c r="F35" s="36">
        <v>2.73</v>
      </c>
      <c r="G35" s="37">
        <v>2.79</v>
      </c>
      <c r="H35" s="37">
        <v>2.61</v>
      </c>
      <c r="I35" s="37">
        <v>2.58</v>
      </c>
      <c r="J35" s="38">
        <v>2.52</v>
      </c>
      <c r="K35" s="22"/>
      <c r="L35" s="22"/>
      <c r="M35" s="22"/>
      <c r="N35" s="22"/>
      <c r="O35" s="22"/>
      <c r="P35" s="22"/>
    </row>
    <row r="36" spans="1:16" ht="39" customHeight="1" x14ac:dyDescent="0.15">
      <c r="A36" s="22"/>
      <c r="B36" s="35"/>
      <c r="C36" s="1145" t="s">
        <v>533</v>
      </c>
      <c r="D36" s="1146"/>
      <c r="E36" s="1147"/>
      <c r="F36" s="36">
        <v>1.69</v>
      </c>
      <c r="G36" s="37">
        <v>1.62</v>
      </c>
      <c r="H36" s="37">
        <v>0.88</v>
      </c>
      <c r="I36" s="37">
        <v>0.89</v>
      </c>
      <c r="J36" s="38">
        <v>0.43</v>
      </c>
      <c r="K36" s="22"/>
      <c r="L36" s="22"/>
      <c r="M36" s="22"/>
      <c r="N36" s="22"/>
      <c r="O36" s="22"/>
      <c r="P36" s="22"/>
    </row>
    <row r="37" spans="1:16" ht="39" customHeight="1" x14ac:dyDescent="0.15">
      <c r="A37" s="22"/>
      <c r="B37" s="35"/>
      <c r="C37" s="1145" t="s">
        <v>534</v>
      </c>
      <c r="D37" s="1146"/>
      <c r="E37" s="1147"/>
      <c r="F37" s="36">
        <v>0.49</v>
      </c>
      <c r="G37" s="37">
        <v>0.05</v>
      </c>
      <c r="H37" s="37">
        <v>7.0000000000000007E-2</v>
      </c>
      <c r="I37" s="37">
        <v>0.18</v>
      </c>
      <c r="J37" s="38">
        <v>0.28000000000000003</v>
      </c>
      <c r="K37" s="22"/>
      <c r="L37" s="22"/>
      <c r="M37" s="22"/>
      <c r="N37" s="22"/>
      <c r="O37" s="22"/>
      <c r="P37" s="22"/>
    </row>
    <row r="38" spans="1:16" ht="39" customHeight="1" x14ac:dyDescent="0.15">
      <c r="A38" s="22"/>
      <c r="B38" s="35"/>
      <c r="C38" s="1145" t="s">
        <v>535</v>
      </c>
      <c r="D38" s="1146"/>
      <c r="E38" s="1147"/>
      <c r="F38" s="36">
        <v>0.04</v>
      </c>
      <c r="G38" s="37">
        <v>0.01</v>
      </c>
      <c r="H38" s="37">
        <v>7.0000000000000007E-2</v>
      </c>
      <c r="I38" s="37">
        <v>0.04</v>
      </c>
      <c r="J38" s="38">
        <v>0.16</v>
      </c>
      <c r="K38" s="22"/>
      <c r="L38" s="22"/>
      <c r="M38" s="22"/>
      <c r="N38" s="22"/>
      <c r="O38" s="22"/>
      <c r="P38" s="22"/>
    </row>
    <row r="39" spans="1:16" ht="39" customHeight="1" x14ac:dyDescent="0.15">
      <c r="A39" s="22"/>
      <c r="B39" s="35"/>
      <c r="C39" s="1145" t="s">
        <v>536</v>
      </c>
      <c r="D39" s="1146"/>
      <c r="E39" s="1147"/>
      <c r="F39" s="36">
        <v>0.04</v>
      </c>
      <c r="G39" s="37">
        <v>0.04</v>
      </c>
      <c r="H39" s="37">
        <v>0.16</v>
      </c>
      <c r="I39" s="37">
        <v>0.02</v>
      </c>
      <c r="J39" s="38">
        <v>0.04</v>
      </c>
      <c r="K39" s="22"/>
      <c r="L39" s="22"/>
      <c r="M39" s="22"/>
      <c r="N39" s="22"/>
      <c r="O39" s="22"/>
      <c r="P39" s="22"/>
    </row>
    <row r="40" spans="1:16" ht="39" customHeight="1" x14ac:dyDescent="0.15">
      <c r="A40" s="22"/>
      <c r="B40" s="35"/>
      <c r="C40" s="1145" t="s">
        <v>537</v>
      </c>
      <c r="D40" s="1146"/>
      <c r="E40" s="1147"/>
      <c r="F40" s="36">
        <v>0.04</v>
      </c>
      <c r="G40" s="37">
        <v>0.03</v>
      </c>
      <c r="H40" s="37">
        <v>0</v>
      </c>
      <c r="I40" s="37">
        <v>0</v>
      </c>
      <c r="J40" s="38">
        <v>0</v>
      </c>
      <c r="K40" s="22"/>
      <c r="L40" s="22"/>
      <c r="M40" s="22"/>
      <c r="N40" s="22"/>
      <c r="O40" s="22"/>
      <c r="P40" s="22"/>
    </row>
    <row r="41" spans="1:16" ht="39" customHeight="1" x14ac:dyDescent="0.15">
      <c r="A41" s="22"/>
      <c r="B41" s="35"/>
      <c r="C41" s="1145" t="s">
        <v>538</v>
      </c>
      <c r="D41" s="1146"/>
      <c r="E41" s="1147"/>
      <c r="F41" s="36">
        <v>0.04</v>
      </c>
      <c r="G41" s="37">
        <v>0.05</v>
      </c>
      <c r="H41" s="37">
        <v>0.04</v>
      </c>
      <c r="I41" s="37">
        <v>0</v>
      </c>
      <c r="J41" s="38">
        <v>0</v>
      </c>
      <c r="K41" s="22"/>
      <c r="L41" s="22"/>
      <c r="M41" s="22"/>
      <c r="N41" s="22"/>
      <c r="O41" s="22"/>
      <c r="P41" s="22"/>
    </row>
    <row r="42" spans="1:16" ht="39" customHeight="1" x14ac:dyDescent="0.15">
      <c r="A42" s="22"/>
      <c r="B42" s="39"/>
      <c r="C42" s="1145" t="s">
        <v>539</v>
      </c>
      <c r="D42" s="1146"/>
      <c r="E42" s="1147"/>
      <c r="F42" s="36" t="s">
        <v>486</v>
      </c>
      <c r="G42" s="37" t="s">
        <v>486</v>
      </c>
      <c r="H42" s="37" t="s">
        <v>486</v>
      </c>
      <c r="I42" s="37" t="s">
        <v>486</v>
      </c>
      <c r="J42" s="38" t="s">
        <v>486</v>
      </c>
      <c r="K42" s="22"/>
      <c r="L42" s="22"/>
      <c r="M42" s="22"/>
      <c r="N42" s="22"/>
      <c r="O42" s="22"/>
      <c r="P42" s="22"/>
    </row>
    <row r="43" spans="1:16" ht="39" customHeight="1" thickBot="1" x14ac:dyDescent="0.2">
      <c r="A43" s="22"/>
      <c r="B43" s="40"/>
      <c r="C43" s="1148" t="s">
        <v>540</v>
      </c>
      <c r="D43" s="1149"/>
      <c r="E43" s="1150"/>
      <c r="F43" s="41">
        <v>0</v>
      </c>
      <c r="G43" s="42" t="s">
        <v>486</v>
      </c>
      <c r="H43" s="42" t="s">
        <v>486</v>
      </c>
      <c r="I43" s="42" t="s">
        <v>486</v>
      </c>
      <c r="J43" s="43" t="s">
        <v>486</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4"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1923</v>
      </c>
      <c r="L45" s="60">
        <v>1843</v>
      </c>
      <c r="M45" s="60">
        <v>1751</v>
      </c>
      <c r="N45" s="60">
        <v>1674</v>
      </c>
      <c r="O45" s="61">
        <v>1597</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486</v>
      </c>
      <c r="L46" s="64" t="s">
        <v>486</v>
      </c>
      <c r="M46" s="64" t="s">
        <v>486</v>
      </c>
      <c r="N46" s="64" t="s">
        <v>486</v>
      </c>
      <c r="O46" s="65" t="s">
        <v>486</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486</v>
      </c>
      <c r="L47" s="64" t="s">
        <v>486</v>
      </c>
      <c r="M47" s="64" t="s">
        <v>486</v>
      </c>
      <c r="N47" s="64" t="s">
        <v>486</v>
      </c>
      <c r="O47" s="65" t="s">
        <v>486</v>
      </c>
      <c r="P47" s="48"/>
      <c r="Q47" s="48"/>
      <c r="R47" s="48"/>
      <c r="S47" s="48"/>
      <c r="T47" s="48"/>
      <c r="U47" s="48"/>
    </row>
    <row r="48" spans="1:21" ht="30.75" customHeight="1" x14ac:dyDescent="0.15">
      <c r="A48" s="48"/>
      <c r="B48" s="1163"/>
      <c r="C48" s="1164"/>
      <c r="D48" s="62"/>
      <c r="E48" s="1155" t="s">
        <v>15</v>
      </c>
      <c r="F48" s="1155"/>
      <c r="G48" s="1155"/>
      <c r="H48" s="1155"/>
      <c r="I48" s="1155"/>
      <c r="J48" s="1156"/>
      <c r="K48" s="63">
        <v>406</v>
      </c>
      <c r="L48" s="64">
        <v>392</v>
      </c>
      <c r="M48" s="64">
        <v>383</v>
      </c>
      <c r="N48" s="64">
        <v>401</v>
      </c>
      <c r="O48" s="65">
        <v>392</v>
      </c>
      <c r="P48" s="48"/>
      <c r="Q48" s="48"/>
      <c r="R48" s="48"/>
      <c r="S48" s="48"/>
      <c r="T48" s="48"/>
      <c r="U48" s="48"/>
    </row>
    <row r="49" spans="1:21" ht="30.75" customHeight="1" x14ac:dyDescent="0.15">
      <c r="A49" s="48"/>
      <c r="B49" s="1163"/>
      <c r="C49" s="1164"/>
      <c r="D49" s="62"/>
      <c r="E49" s="1155" t="s">
        <v>16</v>
      </c>
      <c r="F49" s="1155"/>
      <c r="G49" s="1155"/>
      <c r="H49" s="1155"/>
      <c r="I49" s="1155"/>
      <c r="J49" s="1156"/>
      <c r="K49" s="63">
        <v>9</v>
      </c>
      <c r="L49" s="64">
        <v>-9</v>
      </c>
      <c r="M49" s="64">
        <v>-10</v>
      </c>
      <c r="N49" s="64">
        <v>-10</v>
      </c>
      <c r="O49" s="65">
        <v>-10</v>
      </c>
      <c r="P49" s="48"/>
      <c r="Q49" s="48"/>
      <c r="R49" s="48"/>
      <c r="S49" s="48"/>
      <c r="T49" s="48"/>
      <c r="U49" s="48"/>
    </row>
    <row r="50" spans="1:21" ht="30.75" customHeight="1" x14ac:dyDescent="0.15">
      <c r="A50" s="48"/>
      <c r="B50" s="1163"/>
      <c r="C50" s="1164"/>
      <c r="D50" s="62"/>
      <c r="E50" s="1155" t="s">
        <v>17</v>
      </c>
      <c r="F50" s="1155"/>
      <c r="G50" s="1155"/>
      <c r="H50" s="1155"/>
      <c r="I50" s="1155"/>
      <c r="J50" s="1156"/>
      <c r="K50" s="63">
        <v>8</v>
      </c>
      <c r="L50" s="64">
        <v>8</v>
      </c>
      <c r="M50" s="64">
        <v>2</v>
      </c>
      <c r="N50" s="64">
        <v>2</v>
      </c>
      <c r="O50" s="65">
        <v>2</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486</v>
      </c>
      <c r="L51" s="64" t="s">
        <v>486</v>
      </c>
      <c r="M51" s="64" t="s">
        <v>486</v>
      </c>
      <c r="N51" s="64" t="s">
        <v>486</v>
      </c>
      <c r="O51" s="65" t="s">
        <v>486</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1585</v>
      </c>
      <c r="L52" s="64">
        <v>1545</v>
      </c>
      <c r="M52" s="64">
        <v>1495</v>
      </c>
      <c r="N52" s="64">
        <v>1476</v>
      </c>
      <c r="O52" s="65">
        <v>1595</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761</v>
      </c>
      <c r="L53" s="69">
        <v>689</v>
      </c>
      <c r="M53" s="69">
        <v>631</v>
      </c>
      <c r="N53" s="69">
        <v>591</v>
      </c>
      <c r="O53" s="70">
        <v>386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2016-04-14T09:25:14Z</cp:lastPrinted>
  <dcterms:created xsi:type="dcterms:W3CDTF">2016-02-15T00:45:51Z</dcterms:created>
  <dcterms:modified xsi:type="dcterms:W3CDTF">2016-05-02T01:25:38Z</dcterms:modified>
</cp:coreProperties>
</file>