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5" yWindow="210" windowWidth="20520" windowHeight="4275" tabRatio="838"/>
  </bookViews>
  <sheets>
    <sheet name="Ⅰ水稲の部" sheetId="38" r:id="rId1"/>
    <sheet name="1標高別銘柄品種" sheetId="4" r:id="rId2"/>
    <sheet name="2米の検査状況" sheetId="30" r:id="rId3"/>
    <sheet name="3水稲種子注文数量" sheetId="37" r:id="rId4"/>
    <sheet name="4地力・土改材" sheetId="11" r:id="rId5"/>
    <sheet name="5-1稲わら利用" sheetId="17" r:id="rId6"/>
    <sheet name="5-2もみがら利用" sheetId="26" r:id="rId7"/>
    <sheet name="5-3もみがら利用(CE等)" sheetId="27" r:id="rId8"/>
    <sheet name="6(1)田植機・収穫機" sheetId="12" r:id="rId9"/>
    <sheet name="6(2)育苗施設" sheetId="23" r:id="rId10"/>
    <sheet name="6(3)共乾施設" sheetId="14" r:id="rId11"/>
    <sheet name="7直播普及状況" sheetId="15" r:id="rId12"/>
    <sheet name="8環境に配慮した" sheetId="28" r:id="rId13"/>
    <sheet name="9大規模稲作経営体" sheetId="21" r:id="rId14"/>
    <sheet name="10産地生産力強化" sheetId="34" r:id="rId15"/>
  </sheets>
  <externalReferences>
    <externalReference r:id="rId16"/>
  </externalReferences>
  <definedNames>
    <definedName name="_xlnm._FilterDatabase" localSheetId="11" hidden="1">'7直播普及状況'!$A$3:$Y$89</definedName>
    <definedName name="P_A">'[1]1標高別銘柄品種'!$A$2:$Y$10</definedName>
    <definedName name="_xlnm.Print_Area" localSheetId="14">'10産地生産力強化'!$A$1:$M$28</definedName>
    <definedName name="_xlnm.Print_Area" localSheetId="1">'1標高別銘柄品種'!$A$1:$K$87</definedName>
    <definedName name="_xlnm.Print_Area" localSheetId="2">'2米の検査状況'!$A$1:$J$55</definedName>
    <definedName name="_xlnm.Print_Area" localSheetId="3">'3水稲種子注文数量'!$A$1:$Q$85</definedName>
    <definedName name="_xlnm.Print_Area" localSheetId="4">'4地力・土改材'!$A$1:$Y$32</definedName>
    <definedName name="_xlnm.Print_Area" localSheetId="5">'5-1稲わら利用'!$A$1:$P$33</definedName>
    <definedName name="_xlnm.Print_Area" localSheetId="6">'5-2もみがら利用'!$A$1:$P$33</definedName>
    <definedName name="_xlnm.Print_Area" localSheetId="7">'5-3もみがら利用(CE等)'!$A$1:$O$33</definedName>
    <definedName name="_xlnm.Print_Area" localSheetId="8">'6(1)田植機・収穫機'!$A$1:$V$89</definedName>
    <definedName name="_xlnm.Print_Area" localSheetId="9">'6(2)育苗施設'!$A$1:$AA$90</definedName>
    <definedName name="_xlnm.Print_Area" localSheetId="10">'6(3)共乾施設'!$A$1:$AB$90</definedName>
    <definedName name="_xlnm.Print_Area" localSheetId="11">'7直播普及状況'!$A$1:$Y$90</definedName>
    <definedName name="_xlnm.Print_Area" localSheetId="12">'8環境に配慮した'!$A$1:$J$18</definedName>
    <definedName name="_xlnm.Print_Area" localSheetId="13">'9大規模稲作経営体'!$A$1:$J$87</definedName>
    <definedName name="_xlnm.Print_Area" localSheetId="0">Ⅰ水稲の部!$A$1:$G$43</definedName>
    <definedName name="_xlnm.Print_Area">'1標高別銘柄品種'!$A$1:$L$6</definedName>
    <definedName name="_xlnm.Print_Titles" localSheetId="1">'1標高別銘柄品種'!$1:$6</definedName>
    <definedName name="_xlnm.Print_Titles" localSheetId="3">'3水稲種子注文数量'!$1:$3</definedName>
    <definedName name="_xlnm.Print_Titles" localSheetId="4">'4地力・土改材'!$1:$7</definedName>
    <definedName name="_xlnm.Print_Titles" localSheetId="5">'5-1稲わら利用'!$1:$8</definedName>
    <definedName name="_xlnm.Print_Titles" localSheetId="6">'5-2もみがら利用'!$3:$8</definedName>
    <definedName name="_xlnm.Print_Titles" localSheetId="7">'5-3もみがら利用(CE等)'!$3:$8</definedName>
    <definedName name="_xlnm.Print_Titles" localSheetId="8">'6(1)田植機・収穫機'!$1:$8</definedName>
    <definedName name="_xlnm.Print_Titles" localSheetId="9">'6(2)育苗施設'!$1:$8</definedName>
    <definedName name="_xlnm.Print_Titles" localSheetId="10">'6(3)共乾施設'!$1:$8</definedName>
    <definedName name="_xlnm.Print_Titles" localSheetId="11">'7直播普及状況'!$1:$7</definedName>
    <definedName name="_xlnm.Print_Titles" localSheetId="12">'8環境に配慮した'!$1:$6</definedName>
    <definedName name="_xlnm.Print_Titles" localSheetId="13">'9大規模稲作経営体'!$1:$4</definedName>
  </definedNames>
  <calcPr calcId="145621"/>
</workbook>
</file>

<file path=xl/calcChain.xml><?xml version="1.0" encoding="utf-8"?>
<calcChain xmlns="http://schemas.openxmlformats.org/spreadsheetml/2006/main">
  <c r="L18" i="11" l="1"/>
  <c r="N18" i="11" s="1"/>
  <c r="F18" i="11"/>
  <c r="AA16" i="14" l="1"/>
  <c r="AA70" i="23"/>
  <c r="Z70" i="23"/>
  <c r="W70" i="23"/>
  <c r="V70" i="23"/>
  <c r="S70" i="23"/>
  <c r="R70" i="23"/>
  <c r="Q70" i="23"/>
  <c r="P70" i="23"/>
  <c r="L70" i="23"/>
  <c r="K70" i="23"/>
  <c r="J70" i="23"/>
  <c r="G70" i="23"/>
  <c r="F70" i="23"/>
  <c r="E70" i="23"/>
  <c r="I69" i="23"/>
  <c r="D69" i="23"/>
  <c r="I68" i="23"/>
  <c r="D68" i="23"/>
  <c r="I67" i="23"/>
  <c r="D67" i="23"/>
  <c r="I66" i="23"/>
  <c r="D66" i="23"/>
  <c r="I64" i="23"/>
  <c r="D64" i="23"/>
  <c r="I63" i="23"/>
  <c r="I70" i="23" s="1"/>
  <c r="D63" i="23"/>
  <c r="D70" i="23" s="1"/>
  <c r="O69" i="12"/>
  <c r="V70" i="12"/>
  <c r="U70" i="12"/>
  <c r="T70" i="12"/>
  <c r="S70" i="12"/>
  <c r="R70" i="12"/>
  <c r="Q70" i="12"/>
  <c r="P70" i="12"/>
  <c r="N70" i="12"/>
  <c r="M70" i="12"/>
  <c r="L70" i="12"/>
  <c r="K70" i="12"/>
  <c r="J70" i="12"/>
  <c r="I70" i="12"/>
  <c r="H70" i="12"/>
  <c r="F70" i="12"/>
  <c r="E70" i="12"/>
  <c r="D70" i="12"/>
  <c r="G69" i="12"/>
  <c r="O68" i="12"/>
  <c r="G68" i="12"/>
  <c r="O67" i="12"/>
  <c r="G67" i="12"/>
  <c r="O66" i="12"/>
  <c r="G66" i="12"/>
  <c r="O65" i="12"/>
  <c r="G65" i="12"/>
  <c r="O64" i="12"/>
  <c r="G64" i="12"/>
  <c r="O63" i="12"/>
  <c r="O70" i="12" s="1"/>
  <c r="G63" i="12"/>
  <c r="G70" i="12" s="1"/>
  <c r="J40" i="21" l="1"/>
  <c r="I40" i="21"/>
  <c r="H40" i="21"/>
  <c r="G40" i="21"/>
  <c r="E40" i="21"/>
  <c r="D40" i="21"/>
  <c r="C40" i="21"/>
  <c r="J66" i="21" l="1"/>
  <c r="I66" i="21"/>
  <c r="H66" i="21"/>
  <c r="G66" i="21"/>
  <c r="F66" i="21"/>
  <c r="E66" i="21"/>
  <c r="D66" i="21"/>
  <c r="C66" i="21"/>
  <c r="C6" i="30" l="1"/>
  <c r="G7" i="30"/>
  <c r="E7" i="30"/>
  <c r="E51" i="15" l="1"/>
  <c r="E54" i="15" s="1"/>
  <c r="E52" i="15"/>
  <c r="E50" i="15"/>
  <c r="G12" i="15"/>
  <c r="F12" i="15"/>
  <c r="D58" i="15"/>
  <c r="Y28" i="11"/>
  <c r="W28" i="11"/>
  <c r="T28" i="11"/>
  <c r="Q28" i="11"/>
  <c r="N28" i="11"/>
  <c r="K28" i="11"/>
  <c r="G28" i="11"/>
  <c r="S46" i="15" l="1"/>
  <c r="K34" i="15"/>
  <c r="K33" i="15"/>
  <c r="S37" i="15" l="1"/>
  <c r="S36" i="15"/>
  <c r="S29" i="15"/>
  <c r="S28" i="15"/>
  <c r="S27" i="15"/>
  <c r="S26" i="15"/>
  <c r="Y13" i="15" l="1"/>
  <c r="Y9" i="15"/>
  <c r="D74" i="15"/>
  <c r="E74" i="15"/>
  <c r="G74" i="15"/>
  <c r="P74" i="15"/>
  <c r="Q74" i="15"/>
  <c r="R74" i="15"/>
  <c r="S74" i="15"/>
  <c r="U74" i="15"/>
  <c r="C74" i="15"/>
  <c r="U70" i="15"/>
  <c r="T70" i="15"/>
  <c r="S70" i="15"/>
  <c r="R70" i="15"/>
  <c r="Q70" i="15"/>
  <c r="P70" i="15"/>
  <c r="G70" i="15"/>
  <c r="F70" i="15"/>
  <c r="E70" i="15"/>
  <c r="D70" i="15"/>
  <c r="C70" i="15"/>
  <c r="U43" i="15" l="1"/>
  <c r="S43" i="15"/>
  <c r="R43" i="15"/>
  <c r="Q43" i="15"/>
  <c r="P43" i="15"/>
  <c r="M43" i="15"/>
  <c r="L43" i="15"/>
  <c r="K43" i="15"/>
  <c r="G43" i="15"/>
  <c r="E43" i="15"/>
  <c r="D43" i="15"/>
  <c r="C43" i="15"/>
  <c r="D36" i="23" l="1"/>
  <c r="D44" i="23" s="1"/>
  <c r="I36" i="23"/>
  <c r="I44" i="23" s="1"/>
  <c r="D39" i="23"/>
  <c r="I39" i="23"/>
  <c r="D42" i="23"/>
  <c r="I42" i="23"/>
  <c r="E44" i="23"/>
  <c r="F44" i="23"/>
  <c r="G44" i="23"/>
  <c r="H44" i="23"/>
  <c r="J44" i="23"/>
  <c r="K44" i="23"/>
  <c r="L44" i="23"/>
  <c r="M44" i="23"/>
  <c r="P44" i="23"/>
  <c r="Q44" i="23"/>
  <c r="V44" i="23"/>
  <c r="W44" i="23"/>
  <c r="Z44" i="23"/>
  <c r="AA44" i="23"/>
  <c r="V44" i="12"/>
  <c r="U44" i="12"/>
  <c r="T44" i="12"/>
  <c r="S44" i="12"/>
  <c r="R44" i="12"/>
  <c r="Q44" i="12"/>
  <c r="P44" i="12"/>
  <c r="O44" i="12"/>
  <c r="N44" i="12"/>
  <c r="M44" i="12"/>
  <c r="L44" i="12"/>
  <c r="K44" i="12"/>
  <c r="J44" i="12"/>
  <c r="I44" i="12"/>
  <c r="H44" i="12"/>
  <c r="G44" i="12"/>
  <c r="F44" i="12"/>
  <c r="E44" i="12"/>
  <c r="D44" i="12"/>
  <c r="O43" i="12"/>
  <c r="G43" i="12"/>
  <c r="O42" i="12"/>
  <c r="G42" i="12"/>
  <c r="O41" i="12"/>
  <c r="G41" i="12"/>
  <c r="O40" i="12"/>
  <c r="G40" i="12"/>
  <c r="O39" i="12"/>
  <c r="G39" i="12"/>
  <c r="O38" i="12"/>
  <c r="G38" i="12"/>
  <c r="O37" i="12"/>
  <c r="G37" i="12"/>
  <c r="O36" i="12"/>
  <c r="G36" i="12"/>
  <c r="V44" i="14" l="1"/>
  <c r="U44" i="14"/>
  <c r="T44" i="14"/>
  <c r="S44" i="14"/>
  <c r="R44" i="14"/>
  <c r="Q44" i="14"/>
  <c r="L44" i="14"/>
  <c r="K44" i="14"/>
  <c r="J44" i="14"/>
  <c r="I44" i="14"/>
  <c r="H44" i="14"/>
  <c r="G44" i="14"/>
  <c r="F44" i="14"/>
  <c r="E44" i="14"/>
  <c r="D44" i="14"/>
  <c r="C44" i="14"/>
  <c r="Y24" i="11" l="1"/>
  <c r="W24" i="11"/>
  <c r="T24" i="11"/>
  <c r="Q24" i="11"/>
  <c r="N24" i="11"/>
  <c r="K24" i="11"/>
  <c r="G24" i="11"/>
  <c r="AA35" i="23" l="1"/>
  <c r="Q35" i="23"/>
  <c r="P35" i="23"/>
  <c r="K35" i="23"/>
  <c r="J35" i="23"/>
  <c r="G35" i="23"/>
  <c r="F35" i="23"/>
  <c r="E35" i="23"/>
  <c r="I34" i="23"/>
  <c r="D34" i="23"/>
  <c r="I33" i="23"/>
  <c r="I32" i="23"/>
  <c r="I35" i="23" s="1"/>
  <c r="D32" i="23"/>
  <c r="D35" i="23" s="1"/>
  <c r="K14" i="14" l="1"/>
  <c r="Y62" i="14" l="1"/>
  <c r="Z62" i="14"/>
  <c r="T62" i="14"/>
  <c r="S62" i="14"/>
  <c r="R62" i="14"/>
  <c r="Q62" i="14"/>
  <c r="P62" i="14"/>
  <c r="O62" i="14"/>
  <c r="N62" i="14"/>
  <c r="M62" i="14"/>
  <c r="I62" i="14"/>
  <c r="H62" i="14"/>
  <c r="G62" i="14"/>
  <c r="F62" i="14"/>
  <c r="D62" i="14"/>
  <c r="C62" i="14"/>
  <c r="E59" i="14"/>
  <c r="E62" i="14" s="1"/>
  <c r="D59" i="14"/>
  <c r="AB70" i="14" l="1"/>
  <c r="AA70" i="14"/>
  <c r="Z70" i="14"/>
  <c r="Y70" i="14"/>
  <c r="V70" i="14"/>
  <c r="U70" i="14"/>
  <c r="T70" i="14"/>
  <c r="S70" i="14"/>
  <c r="R70" i="14"/>
  <c r="Q70" i="14"/>
  <c r="P70" i="14"/>
  <c r="O70" i="14"/>
  <c r="N70" i="14"/>
  <c r="M70" i="14"/>
  <c r="I70" i="14"/>
  <c r="H70" i="14"/>
  <c r="G70" i="14"/>
  <c r="F70" i="14"/>
  <c r="E70" i="14"/>
  <c r="D70" i="14"/>
  <c r="C70" i="14"/>
  <c r="I28" i="34" l="1"/>
  <c r="J28" i="34"/>
  <c r="L28" i="34"/>
  <c r="H28" i="34"/>
  <c r="H27" i="34"/>
  <c r="H21" i="34"/>
  <c r="E22" i="34"/>
  <c r="D22" i="34"/>
  <c r="E20" i="34"/>
  <c r="D20" i="34"/>
  <c r="E17" i="34"/>
  <c r="D17" i="34"/>
  <c r="H19" i="34"/>
  <c r="H18" i="34"/>
  <c r="H16" i="34"/>
  <c r="H15" i="34"/>
  <c r="H13" i="34"/>
  <c r="H12" i="34"/>
  <c r="H14" i="34" s="1"/>
  <c r="E14" i="34"/>
  <c r="D14" i="34"/>
  <c r="H10" i="34"/>
  <c r="H9" i="34"/>
  <c r="E11" i="34"/>
  <c r="D11" i="34"/>
  <c r="H7" i="34"/>
  <c r="H6" i="34"/>
  <c r="E8" i="34"/>
  <c r="D8" i="34"/>
  <c r="K14" i="34"/>
  <c r="J14" i="34"/>
  <c r="I14" i="34"/>
  <c r="L8" i="34"/>
  <c r="J8" i="34"/>
  <c r="I8" i="34"/>
  <c r="L11" i="34"/>
  <c r="J11" i="34"/>
  <c r="I11" i="34"/>
  <c r="H8" i="34" l="1"/>
  <c r="H11" i="34"/>
  <c r="J10" i="28"/>
  <c r="I10" i="28"/>
  <c r="J9" i="28"/>
  <c r="I9" i="28"/>
  <c r="J8" i="28"/>
  <c r="J7" i="28" s="1"/>
  <c r="I8" i="28"/>
  <c r="I7" i="28" s="1"/>
  <c r="G87" i="12" l="1"/>
  <c r="O87" i="12"/>
  <c r="Q88" i="12"/>
  <c r="U35" i="12"/>
  <c r="T35" i="12"/>
  <c r="S35" i="12"/>
  <c r="R35" i="12"/>
  <c r="Q35" i="12"/>
  <c r="P35" i="12"/>
  <c r="N35" i="12"/>
  <c r="M35" i="12"/>
  <c r="L35" i="12"/>
  <c r="I35" i="12"/>
  <c r="H35" i="12"/>
  <c r="F35" i="12"/>
  <c r="E35" i="12"/>
  <c r="D35" i="12"/>
  <c r="O34" i="12"/>
  <c r="G34" i="12"/>
  <c r="O33" i="12"/>
  <c r="G33" i="12"/>
  <c r="O32" i="12"/>
  <c r="G32" i="12"/>
  <c r="G35" i="12" s="1"/>
  <c r="O35" i="12" l="1"/>
  <c r="U22" i="12"/>
  <c r="T22" i="12"/>
  <c r="S22" i="12"/>
  <c r="R22" i="12"/>
  <c r="Q22" i="12"/>
  <c r="P22" i="12"/>
  <c r="N22" i="12"/>
  <c r="M22" i="12"/>
  <c r="L22" i="12"/>
  <c r="I22" i="12"/>
  <c r="H22" i="12"/>
  <c r="F22" i="12"/>
  <c r="E22" i="12"/>
  <c r="D22" i="12"/>
  <c r="O21" i="12"/>
  <c r="G21" i="12"/>
  <c r="G22" i="12" s="1"/>
  <c r="O20" i="12"/>
  <c r="G20" i="12"/>
  <c r="O22" i="12" l="1"/>
  <c r="J26" i="21"/>
  <c r="I26" i="21"/>
  <c r="H26" i="21"/>
  <c r="G26" i="21"/>
  <c r="F26" i="21"/>
  <c r="E26" i="21"/>
  <c r="D26" i="21"/>
  <c r="C26" i="21"/>
  <c r="U29" i="15"/>
  <c r="T29" i="15"/>
  <c r="R29" i="15"/>
  <c r="Q29" i="15"/>
  <c r="P29" i="15"/>
  <c r="M29" i="15"/>
  <c r="K29" i="15"/>
  <c r="G29" i="15"/>
  <c r="E29" i="15"/>
  <c r="D29" i="15"/>
  <c r="C29" i="15"/>
  <c r="X30" i="14"/>
  <c r="W30" i="14"/>
  <c r="V30" i="14"/>
  <c r="U30" i="14"/>
  <c r="T30" i="14"/>
  <c r="S30" i="14"/>
  <c r="R30" i="14"/>
  <c r="Q30" i="14"/>
  <c r="L30" i="14"/>
  <c r="K30" i="14"/>
  <c r="J30" i="14"/>
  <c r="I30" i="14"/>
  <c r="H30" i="14"/>
  <c r="G30" i="14"/>
  <c r="F30" i="14"/>
  <c r="E30" i="14"/>
  <c r="D30" i="14"/>
  <c r="C30" i="14"/>
  <c r="AA30" i="23"/>
  <c r="Z30" i="23"/>
  <c r="Y30" i="23"/>
  <c r="X30" i="23"/>
  <c r="W30" i="23"/>
  <c r="V30" i="23"/>
  <c r="Q30" i="23"/>
  <c r="P30" i="23"/>
  <c r="M30" i="23"/>
  <c r="L30" i="23"/>
  <c r="K30" i="23"/>
  <c r="J30" i="23"/>
  <c r="H30" i="23"/>
  <c r="G30" i="23"/>
  <c r="F30" i="23"/>
  <c r="E30" i="23"/>
  <c r="I29" i="23"/>
  <c r="D29" i="23"/>
  <c r="I28" i="23"/>
  <c r="D28" i="23"/>
  <c r="I27" i="23"/>
  <c r="I30" i="23" s="1"/>
  <c r="D27" i="23"/>
  <c r="D30" i="23" s="1"/>
  <c r="T30" i="12"/>
  <c r="S30" i="12"/>
  <c r="R30" i="12"/>
  <c r="Q30" i="12"/>
  <c r="P30" i="12"/>
  <c r="N30" i="12"/>
  <c r="L30" i="12"/>
  <c r="I30" i="12"/>
  <c r="H30" i="12"/>
  <c r="F30" i="12"/>
  <c r="E30" i="12"/>
  <c r="D30" i="12"/>
  <c r="O29" i="12"/>
  <c r="G29" i="12"/>
  <c r="O28" i="12"/>
  <c r="G28" i="12"/>
  <c r="O27" i="12"/>
  <c r="G27" i="12"/>
  <c r="G30" i="12" s="1"/>
  <c r="Y21" i="11"/>
  <c r="Q21" i="11"/>
  <c r="N21" i="11"/>
  <c r="K21" i="11"/>
  <c r="G21" i="11"/>
  <c r="O30" i="12" l="1"/>
  <c r="P65" i="37"/>
  <c r="I10" i="21" l="1"/>
  <c r="I84" i="21"/>
  <c r="H84" i="21"/>
  <c r="G84" i="21"/>
  <c r="D84" i="21"/>
  <c r="C84" i="21"/>
  <c r="J75" i="21" l="1"/>
  <c r="I75" i="21"/>
  <c r="H75" i="21"/>
  <c r="G75" i="21"/>
  <c r="F75" i="21"/>
  <c r="E75" i="21"/>
  <c r="D75" i="21"/>
  <c r="C75" i="21"/>
  <c r="J70" i="21" l="1"/>
  <c r="I70" i="21"/>
  <c r="H70" i="21"/>
  <c r="G70" i="21"/>
  <c r="E70" i="21"/>
  <c r="D70" i="21"/>
  <c r="C70" i="21"/>
  <c r="I58" i="21" l="1"/>
  <c r="H58" i="21"/>
  <c r="G58" i="21"/>
  <c r="F58" i="21"/>
  <c r="E58" i="21"/>
  <c r="D58" i="21"/>
  <c r="C58" i="21"/>
  <c r="J54" i="21" l="1"/>
  <c r="I54" i="21"/>
  <c r="H54" i="21"/>
  <c r="G54" i="21"/>
  <c r="F54" i="21"/>
  <c r="E54" i="21"/>
  <c r="D54" i="21"/>
  <c r="C51" i="21"/>
  <c r="C54" i="21" s="1"/>
  <c r="J50" i="21" l="1"/>
  <c r="I50" i="21"/>
  <c r="H50" i="21"/>
  <c r="G50" i="21"/>
  <c r="F50" i="21"/>
  <c r="E50" i="21"/>
  <c r="D50" i="21"/>
  <c r="C50" i="21"/>
  <c r="J31" i="21" l="1"/>
  <c r="J10" i="21" s="1"/>
  <c r="H31" i="21"/>
  <c r="H10" i="21" s="1"/>
  <c r="G31" i="21"/>
  <c r="G10" i="21" s="1"/>
  <c r="F31" i="21"/>
  <c r="F10" i="21" s="1"/>
  <c r="E31" i="21"/>
  <c r="E10" i="21" s="1"/>
  <c r="D31" i="21"/>
  <c r="D10" i="21" s="1"/>
  <c r="C31" i="21"/>
  <c r="C10" i="21" s="1"/>
  <c r="J22" i="21" l="1"/>
  <c r="I22" i="21"/>
  <c r="H22" i="21"/>
  <c r="G22" i="21"/>
  <c r="E22" i="21"/>
  <c r="D22" i="21"/>
  <c r="D9" i="21" s="1"/>
  <c r="C22" i="21"/>
  <c r="J18" i="21" l="1"/>
  <c r="I18" i="21"/>
  <c r="H18" i="21"/>
  <c r="G18" i="21"/>
  <c r="E18" i="21"/>
  <c r="C18" i="21"/>
  <c r="C8" i="28" l="1"/>
  <c r="C10" i="28"/>
  <c r="D17" i="28"/>
  <c r="D16" i="28"/>
  <c r="D15" i="28"/>
  <c r="D9" i="28" s="1"/>
  <c r="D14" i="28"/>
  <c r="D13" i="28"/>
  <c r="D12" i="28"/>
  <c r="D11" i="28"/>
  <c r="H10" i="28"/>
  <c r="G10" i="28"/>
  <c r="E10" i="28"/>
  <c r="H9" i="28"/>
  <c r="G9" i="28"/>
  <c r="E9" i="28"/>
  <c r="C9" i="28"/>
  <c r="C7" i="28" s="1"/>
  <c r="H8" i="28"/>
  <c r="G8" i="28"/>
  <c r="G7" i="28" s="1"/>
  <c r="E8" i="28"/>
  <c r="E7" i="28" s="1"/>
  <c r="H7" i="28"/>
  <c r="D8" i="28" l="1"/>
  <c r="D10" i="28"/>
  <c r="G88" i="15"/>
  <c r="E88" i="15"/>
  <c r="D88" i="15"/>
  <c r="C83" i="15"/>
  <c r="C80" i="15"/>
  <c r="C88" i="15" s="1"/>
  <c r="D7" i="28" l="1"/>
  <c r="Y79" i="15"/>
  <c r="X79" i="15"/>
  <c r="W79" i="15"/>
  <c r="V79" i="15"/>
  <c r="U79" i="15"/>
  <c r="S79" i="15"/>
  <c r="R79" i="15"/>
  <c r="Q79" i="15"/>
  <c r="P79" i="15"/>
  <c r="M79" i="15"/>
  <c r="K79" i="15"/>
  <c r="I79" i="15"/>
  <c r="G79" i="15"/>
  <c r="F79" i="15"/>
  <c r="E79" i="15"/>
  <c r="D79" i="15"/>
  <c r="C79" i="15"/>
  <c r="D73" i="15" l="1"/>
  <c r="C73" i="15"/>
  <c r="D71" i="15"/>
  <c r="C71" i="15" s="1"/>
  <c r="T62" i="15" l="1"/>
  <c r="S62" i="15"/>
  <c r="R62" i="15"/>
  <c r="Q62" i="15"/>
  <c r="P62" i="15"/>
  <c r="M62" i="15"/>
  <c r="K62" i="15"/>
  <c r="G62" i="15"/>
  <c r="E62" i="15"/>
  <c r="D62" i="15"/>
  <c r="C62" i="15"/>
  <c r="U58" i="15" l="1"/>
  <c r="T58" i="15"/>
  <c r="S58" i="15"/>
  <c r="R58" i="15"/>
  <c r="Q58" i="15"/>
  <c r="P58" i="15"/>
  <c r="H58" i="15"/>
  <c r="G58" i="15"/>
  <c r="F58" i="15"/>
  <c r="C58" i="15"/>
  <c r="E57" i="15"/>
  <c r="E55" i="15"/>
  <c r="E58" i="15" s="1"/>
  <c r="U54" i="15" l="1"/>
  <c r="R54" i="15"/>
  <c r="P54" i="15"/>
  <c r="N54" i="15"/>
  <c r="M54" i="15"/>
  <c r="L54" i="15"/>
  <c r="G54" i="15"/>
  <c r="F54" i="15"/>
  <c r="C54" i="15"/>
  <c r="T50" i="15"/>
  <c r="T54" i="15" s="1"/>
  <c r="S50" i="15"/>
  <c r="Q50" i="15"/>
  <c r="Q54" i="15" s="1"/>
  <c r="Q46" i="15"/>
  <c r="K46" i="15"/>
  <c r="E46" i="15"/>
  <c r="S45" i="15"/>
  <c r="Q45" i="15"/>
  <c r="K45" i="15"/>
  <c r="K54" i="15" s="1"/>
  <c r="E45" i="15"/>
  <c r="D45" i="15" s="1"/>
  <c r="D54" i="15" s="1"/>
  <c r="S54" i="15" l="1"/>
  <c r="M25" i="15" l="1"/>
  <c r="L25" i="15"/>
  <c r="K25" i="15"/>
  <c r="G25" i="15"/>
  <c r="F25" i="15"/>
  <c r="E25" i="15"/>
  <c r="D25" i="15"/>
  <c r="C25" i="15"/>
  <c r="U21" i="15" l="1"/>
  <c r="T21" i="15"/>
  <c r="S21" i="15"/>
  <c r="R21" i="15"/>
  <c r="Q21" i="15"/>
  <c r="P21" i="15"/>
  <c r="N21" i="15"/>
  <c r="K21" i="15"/>
  <c r="G21" i="15"/>
  <c r="E21" i="15"/>
  <c r="E12" i="15" s="1"/>
  <c r="D21" i="15"/>
  <c r="C21" i="15"/>
  <c r="T88" i="14" l="1"/>
  <c r="R88" i="14"/>
  <c r="H88" i="14"/>
  <c r="G88" i="14"/>
  <c r="E88" i="14"/>
  <c r="D88" i="14"/>
  <c r="Z79" i="14" l="1"/>
  <c r="X79" i="14"/>
  <c r="W79" i="14"/>
  <c r="P79" i="14"/>
  <c r="O79" i="14"/>
  <c r="N79" i="14"/>
  <c r="I79" i="14"/>
  <c r="H79" i="14"/>
  <c r="G79" i="14"/>
  <c r="F79" i="14"/>
  <c r="E79" i="14"/>
  <c r="D79" i="14"/>
  <c r="T74" i="14" l="1"/>
  <c r="S74" i="14"/>
  <c r="R74" i="14"/>
  <c r="Q74" i="14"/>
  <c r="I74" i="14"/>
  <c r="H74" i="14"/>
  <c r="G74" i="14"/>
  <c r="F74" i="14"/>
  <c r="E74" i="14"/>
  <c r="D74" i="14"/>
  <c r="C74" i="14"/>
  <c r="Z58" i="14" l="1"/>
  <c r="Y58" i="14"/>
  <c r="X58" i="14"/>
  <c r="W58" i="14"/>
  <c r="V58" i="14"/>
  <c r="U58" i="14"/>
  <c r="T58" i="14"/>
  <c r="S58" i="14"/>
  <c r="P58" i="14"/>
  <c r="O58" i="14"/>
  <c r="N58" i="14"/>
  <c r="M58" i="14"/>
  <c r="H58" i="14"/>
  <c r="G58" i="14"/>
  <c r="F58" i="14"/>
  <c r="E58" i="14"/>
  <c r="D58" i="14"/>
  <c r="C58" i="14"/>
  <c r="AB54" i="14" l="1"/>
  <c r="AA54" i="14"/>
  <c r="Z54" i="14"/>
  <c r="Y54" i="14"/>
  <c r="X54" i="14"/>
  <c r="W54" i="14"/>
  <c r="T54" i="14"/>
  <c r="S54" i="14"/>
  <c r="R54" i="14"/>
  <c r="Q54" i="14"/>
  <c r="P54" i="14"/>
  <c r="O54" i="14"/>
  <c r="N54" i="14"/>
  <c r="M54" i="14"/>
  <c r="L54" i="14"/>
  <c r="K54" i="14"/>
  <c r="J54" i="14"/>
  <c r="I54" i="14"/>
  <c r="H54" i="14"/>
  <c r="G54" i="14"/>
  <c r="F54" i="14"/>
  <c r="E54" i="14"/>
  <c r="D54" i="14"/>
  <c r="C54" i="14"/>
  <c r="R35" i="14" l="1"/>
  <c r="Q35" i="14"/>
  <c r="X26" i="14" l="1"/>
  <c r="W26" i="14"/>
  <c r="V26" i="14"/>
  <c r="U26" i="14"/>
  <c r="T26" i="14"/>
  <c r="S26" i="14"/>
  <c r="R26" i="14"/>
  <c r="Q26" i="14"/>
  <c r="L26" i="14"/>
  <c r="K26" i="14"/>
  <c r="J26" i="14"/>
  <c r="I26" i="14"/>
  <c r="H26" i="14"/>
  <c r="G26" i="14"/>
  <c r="F26" i="14"/>
  <c r="E26" i="14"/>
  <c r="D26" i="14"/>
  <c r="C26" i="14"/>
  <c r="V22" i="14" l="1"/>
  <c r="U22" i="14"/>
  <c r="T22" i="14"/>
  <c r="S22" i="14"/>
  <c r="R22" i="14"/>
  <c r="Q22" i="14"/>
  <c r="I22" i="14"/>
  <c r="H22" i="14"/>
  <c r="G22" i="14"/>
  <c r="F22" i="14"/>
  <c r="E22" i="14"/>
  <c r="D22" i="14"/>
  <c r="C22" i="14"/>
  <c r="AA88" i="23" l="1"/>
  <c r="Z88" i="23"/>
  <c r="Q88" i="23"/>
  <c r="P88" i="23"/>
  <c r="J88" i="23"/>
  <c r="F88" i="23"/>
  <c r="E88" i="23"/>
  <c r="I83" i="23"/>
  <c r="D83" i="23"/>
  <c r="I80" i="23"/>
  <c r="I88" i="23" s="1"/>
  <c r="D80" i="23"/>
  <c r="D88" i="23" s="1"/>
  <c r="AA79" i="23" l="1"/>
  <c r="Z79" i="23"/>
  <c r="W79" i="23"/>
  <c r="V79" i="23"/>
  <c r="Q79" i="23"/>
  <c r="P79" i="23"/>
  <c r="L79" i="23"/>
  <c r="J79" i="23"/>
  <c r="G79" i="23"/>
  <c r="E79" i="23"/>
  <c r="I77" i="23"/>
  <c r="D77" i="23"/>
  <c r="I76" i="23"/>
  <c r="D76" i="23"/>
  <c r="I79" i="23"/>
  <c r="D79" i="23"/>
  <c r="AA74" i="23" l="1"/>
  <c r="Z74" i="23"/>
  <c r="W74" i="23"/>
  <c r="V74" i="23"/>
  <c r="U74" i="23"/>
  <c r="T74" i="23"/>
  <c r="S74" i="23"/>
  <c r="R74" i="23"/>
  <c r="Q74" i="23"/>
  <c r="P74" i="23"/>
  <c r="M74" i="23"/>
  <c r="L74" i="23"/>
  <c r="K74" i="23"/>
  <c r="J74" i="23"/>
  <c r="H74" i="23"/>
  <c r="G74" i="23"/>
  <c r="F74" i="23"/>
  <c r="E74" i="23"/>
  <c r="I73" i="23"/>
  <c r="D73" i="23"/>
  <c r="I72" i="23"/>
  <c r="I74" i="23" s="1"/>
  <c r="D72" i="23"/>
  <c r="I71" i="23"/>
  <c r="D71" i="23"/>
  <c r="D74" i="23" s="1"/>
  <c r="AA62" i="23" l="1"/>
  <c r="Z62" i="23"/>
  <c r="W62" i="23"/>
  <c r="V62" i="23"/>
  <c r="S62" i="23"/>
  <c r="R62" i="23"/>
  <c r="M62" i="23"/>
  <c r="I62" i="23"/>
  <c r="J62" i="23"/>
  <c r="H62" i="23"/>
  <c r="E62" i="23"/>
  <c r="I61" i="23"/>
  <c r="D61" i="23"/>
  <c r="D62" i="23"/>
  <c r="I59" i="23"/>
  <c r="D59" i="23"/>
  <c r="AA54" i="23" l="1"/>
  <c r="Z54" i="23"/>
  <c r="Y54" i="23"/>
  <c r="X54" i="23"/>
  <c r="W54" i="23"/>
  <c r="V54" i="23"/>
  <c r="S54" i="23"/>
  <c r="R54" i="23"/>
  <c r="Q54" i="23"/>
  <c r="P54" i="23"/>
  <c r="L54" i="23"/>
  <c r="K54" i="23"/>
  <c r="I54" i="23"/>
  <c r="G54" i="23"/>
  <c r="F54" i="23"/>
  <c r="D53" i="23"/>
  <c r="D48" i="23"/>
  <c r="D47" i="23"/>
  <c r="D54" i="23"/>
  <c r="D45" i="23"/>
  <c r="I31" i="23" l="1"/>
  <c r="D31" i="23"/>
  <c r="AA26" i="23" l="1"/>
  <c r="Z26" i="23"/>
  <c r="Y26" i="23"/>
  <c r="X26" i="23"/>
  <c r="W26" i="23"/>
  <c r="V26" i="23"/>
  <c r="Q26" i="23"/>
  <c r="P26" i="23"/>
  <c r="L26" i="23"/>
  <c r="K26" i="23"/>
  <c r="J26" i="23"/>
  <c r="I26" i="23"/>
  <c r="G26" i="23"/>
  <c r="F26" i="23"/>
  <c r="E26" i="23"/>
  <c r="D26" i="23"/>
  <c r="AA22" i="23" l="1"/>
  <c r="Z22" i="23"/>
  <c r="Y22" i="23"/>
  <c r="X22" i="23"/>
  <c r="Q22" i="23"/>
  <c r="P22" i="23"/>
  <c r="M22" i="23"/>
  <c r="L22" i="23"/>
  <c r="K22" i="23"/>
  <c r="J22" i="23"/>
  <c r="I22" i="23"/>
  <c r="H22" i="23"/>
  <c r="G22" i="23"/>
  <c r="F22" i="23"/>
  <c r="E22" i="23"/>
  <c r="D22" i="23"/>
  <c r="T88" i="12" l="1"/>
  <c r="S88" i="12"/>
  <c r="R88" i="12"/>
  <c r="P88" i="12"/>
  <c r="L88" i="12"/>
  <c r="F88" i="12"/>
  <c r="E88" i="12"/>
  <c r="D88" i="12"/>
  <c r="O83" i="12"/>
  <c r="G83" i="12"/>
  <c r="O81" i="12"/>
  <c r="G81" i="12"/>
  <c r="O80" i="12"/>
  <c r="G80" i="12"/>
  <c r="O88" i="12" l="1"/>
  <c r="G88" i="12"/>
  <c r="T79" i="12"/>
  <c r="S79" i="12"/>
  <c r="R79" i="12"/>
  <c r="Q79" i="12"/>
  <c r="P79" i="12"/>
  <c r="N79" i="12"/>
  <c r="M79" i="12"/>
  <c r="L79" i="12"/>
  <c r="I79" i="12"/>
  <c r="H79" i="12"/>
  <c r="F79" i="12"/>
  <c r="E79" i="12"/>
  <c r="D79" i="12"/>
  <c r="O78" i="12"/>
  <c r="G78" i="12"/>
  <c r="O77" i="12"/>
  <c r="G77" i="12"/>
  <c r="O76" i="12"/>
  <c r="G76" i="12"/>
  <c r="O75" i="12"/>
  <c r="G75" i="12"/>
  <c r="O79" i="12" l="1"/>
  <c r="G79" i="12"/>
  <c r="V74" i="12"/>
  <c r="U74" i="12"/>
  <c r="T74" i="12"/>
  <c r="S74" i="12"/>
  <c r="R74" i="12"/>
  <c r="Q74" i="12"/>
  <c r="P74" i="12"/>
  <c r="N74" i="12"/>
  <c r="M74" i="12"/>
  <c r="L74" i="12"/>
  <c r="I74" i="12"/>
  <c r="H74" i="12"/>
  <c r="F74" i="12"/>
  <c r="E74" i="12"/>
  <c r="D74" i="12"/>
  <c r="O73" i="12"/>
  <c r="G73" i="12"/>
  <c r="O72" i="12"/>
  <c r="G72" i="12"/>
  <c r="O71" i="12"/>
  <c r="G71" i="12"/>
  <c r="G74" i="12" l="1"/>
  <c r="O74" i="12"/>
  <c r="T62" i="12"/>
  <c r="S62" i="12"/>
  <c r="R62" i="12"/>
  <c r="Q62" i="12"/>
  <c r="P62" i="12"/>
  <c r="N62" i="12"/>
  <c r="M62" i="12"/>
  <c r="L62" i="12"/>
  <c r="I62" i="12"/>
  <c r="H62" i="12"/>
  <c r="F62" i="12"/>
  <c r="E62" i="12"/>
  <c r="D62" i="12"/>
  <c r="O61" i="12"/>
  <c r="G61" i="12"/>
  <c r="O60" i="12"/>
  <c r="G60" i="12"/>
  <c r="O59" i="12"/>
  <c r="O62" i="12" s="1"/>
  <c r="G59" i="12"/>
  <c r="G62" i="12" l="1"/>
  <c r="T58" i="12"/>
  <c r="S58" i="12"/>
  <c r="R58" i="12"/>
  <c r="Q58" i="12"/>
  <c r="P58" i="12"/>
  <c r="O58" i="12"/>
  <c r="N58" i="12"/>
  <c r="M58" i="12"/>
  <c r="L58" i="12"/>
  <c r="I58" i="12"/>
  <c r="H58" i="12"/>
  <c r="G58" i="12"/>
  <c r="F58" i="12"/>
  <c r="E58" i="12"/>
  <c r="D58" i="12"/>
  <c r="T54" i="12" l="1"/>
  <c r="S54" i="12"/>
  <c r="R54" i="12"/>
  <c r="Q54" i="12"/>
  <c r="P54" i="12"/>
  <c r="O54" i="12"/>
  <c r="N54" i="12"/>
  <c r="M54" i="12"/>
  <c r="L54" i="12"/>
  <c r="I54" i="12"/>
  <c r="H54" i="12"/>
  <c r="G54" i="12"/>
  <c r="F54" i="12"/>
  <c r="E54" i="12"/>
  <c r="D54" i="12"/>
  <c r="T26" i="12" l="1"/>
  <c r="S26" i="12"/>
  <c r="R26" i="12"/>
  <c r="Q26" i="12"/>
  <c r="P26" i="12"/>
  <c r="N26" i="12"/>
  <c r="L26" i="12"/>
  <c r="I26" i="12"/>
  <c r="H26" i="12"/>
  <c r="F26" i="12"/>
  <c r="E26" i="12"/>
  <c r="D26" i="12"/>
  <c r="O25" i="12"/>
  <c r="G25" i="12"/>
  <c r="O24" i="12"/>
  <c r="G24" i="12"/>
  <c r="O23" i="12"/>
  <c r="G23" i="12"/>
  <c r="G26" i="12" l="1"/>
  <c r="O26" i="12"/>
  <c r="D36" i="30" l="1"/>
  <c r="I7" i="30"/>
  <c r="C84" i="37"/>
  <c r="C14" i="37" s="1"/>
  <c r="P83" i="37"/>
  <c r="O83" i="37"/>
  <c r="K83" i="37"/>
  <c r="H83" i="37"/>
  <c r="F83" i="37"/>
  <c r="E83" i="37"/>
  <c r="D83" i="37"/>
  <c r="C78" i="37"/>
  <c r="C76" i="37"/>
  <c r="C75" i="37"/>
  <c r="P74" i="37"/>
  <c r="O74" i="37"/>
  <c r="O13" i="37" s="1"/>
  <c r="O7" i="37" s="1"/>
  <c r="L74" i="37"/>
  <c r="L13" i="37" s="1"/>
  <c r="L7" i="37" s="1"/>
  <c r="H74" i="37"/>
  <c r="F74" i="37"/>
  <c r="E74" i="37"/>
  <c r="D74" i="37"/>
  <c r="C73" i="37"/>
  <c r="C72" i="37"/>
  <c r="C71" i="37"/>
  <c r="C70" i="37"/>
  <c r="P69" i="37"/>
  <c r="P12" i="37" s="1"/>
  <c r="O69" i="37"/>
  <c r="O12" i="37" s="1"/>
  <c r="M69" i="37"/>
  <c r="M12" i="37" s="1"/>
  <c r="L69" i="37"/>
  <c r="L12" i="37" s="1"/>
  <c r="K69" i="37"/>
  <c r="K12" i="37" s="1"/>
  <c r="J69" i="37"/>
  <c r="I69" i="37"/>
  <c r="I12" i="37" s="1"/>
  <c r="H69" i="37"/>
  <c r="H12" i="37" s="1"/>
  <c r="F69" i="37"/>
  <c r="F12" i="37" s="1"/>
  <c r="E69" i="37"/>
  <c r="E12" i="37" s="1"/>
  <c r="D69" i="37"/>
  <c r="D12" i="37" s="1"/>
  <c r="C68" i="37"/>
  <c r="C67" i="37"/>
  <c r="C66" i="37"/>
  <c r="O65" i="37"/>
  <c r="M65" i="37"/>
  <c r="L65" i="37"/>
  <c r="K65" i="37"/>
  <c r="J65" i="37"/>
  <c r="I65" i="37"/>
  <c r="H65" i="37"/>
  <c r="F65" i="37"/>
  <c r="E65" i="37"/>
  <c r="D65" i="37"/>
  <c r="C64" i="37"/>
  <c r="C63" i="37"/>
  <c r="C62" i="37"/>
  <c r="C61" i="37"/>
  <c r="C60" i="37"/>
  <c r="C59" i="37"/>
  <c r="C58" i="37"/>
  <c r="O57" i="37"/>
  <c r="N57" i="37"/>
  <c r="M57" i="37"/>
  <c r="L57" i="37"/>
  <c r="J57" i="37"/>
  <c r="I57" i="37"/>
  <c r="H57" i="37"/>
  <c r="F57" i="37"/>
  <c r="E57" i="37"/>
  <c r="D57" i="37"/>
  <c r="C56" i="37"/>
  <c r="C57" i="37" s="1"/>
  <c r="C54" i="37"/>
  <c r="P53" i="37"/>
  <c r="P11" i="37" s="1"/>
  <c r="O53" i="37"/>
  <c r="M53" i="37"/>
  <c r="M11" i="37" s="1"/>
  <c r="L53" i="37"/>
  <c r="K53" i="37"/>
  <c r="K11" i="37" s="1"/>
  <c r="J53" i="37"/>
  <c r="I53" i="37"/>
  <c r="I11" i="37" s="1"/>
  <c r="H53" i="37"/>
  <c r="F53" i="37"/>
  <c r="E53" i="37"/>
  <c r="D53" i="37"/>
  <c r="D11" i="37" s="1"/>
  <c r="D6" i="37" s="1"/>
  <c r="C52" i="37"/>
  <c r="C50" i="37"/>
  <c r="C53" i="37" s="1"/>
  <c r="P49" i="37"/>
  <c r="P10" i="37" s="1"/>
  <c r="O49" i="37"/>
  <c r="O10" i="37" s="1"/>
  <c r="L49" i="37"/>
  <c r="K49" i="37"/>
  <c r="J49" i="37"/>
  <c r="J10" i="37" s="1"/>
  <c r="I49" i="37"/>
  <c r="I10" i="37" s="1"/>
  <c r="H49" i="37"/>
  <c r="F49" i="37"/>
  <c r="F10" i="37" s="1"/>
  <c r="E49" i="37"/>
  <c r="E10" i="37" s="1"/>
  <c r="D49" i="37"/>
  <c r="D10" i="37" s="1"/>
  <c r="C48" i="37"/>
  <c r="C47" i="37"/>
  <c r="C46" i="37"/>
  <c r="C45" i="37"/>
  <c r="C44" i="37"/>
  <c r="C43" i="37"/>
  <c r="C42" i="37"/>
  <c r="C41" i="37"/>
  <c r="C40" i="37"/>
  <c r="P39" i="37"/>
  <c r="O39" i="37"/>
  <c r="O9" i="37" s="1"/>
  <c r="M39" i="37"/>
  <c r="M9" i="37" s="1"/>
  <c r="L39" i="37"/>
  <c r="K39" i="37"/>
  <c r="J9" i="37"/>
  <c r="I39" i="37"/>
  <c r="H39" i="37"/>
  <c r="F39" i="37"/>
  <c r="E39" i="37"/>
  <c r="D39" i="37"/>
  <c r="C38" i="37"/>
  <c r="C37" i="37"/>
  <c r="C36" i="37"/>
  <c r="C35" i="37"/>
  <c r="C34" i="37"/>
  <c r="C33" i="37"/>
  <c r="C32" i="37"/>
  <c r="C31" i="37"/>
  <c r="C39" i="37" s="1"/>
  <c r="P30" i="37"/>
  <c r="O30" i="37"/>
  <c r="L9" i="37"/>
  <c r="K30" i="37"/>
  <c r="J30" i="37"/>
  <c r="I30" i="37"/>
  <c r="H30" i="37"/>
  <c r="H9" i="37" s="1"/>
  <c r="F30" i="37"/>
  <c r="E30" i="37"/>
  <c r="D30" i="37"/>
  <c r="C29" i="37"/>
  <c r="C28" i="37"/>
  <c r="C27" i="37"/>
  <c r="C26" i="37"/>
  <c r="P25" i="37"/>
  <c r="O25" i="37"/>
  <c r="I25" i="37"/>
  <c r="H25" i="37"/>
  <c r="F25" i="37"/>
  <c r="E25" i="37"/>
  <c r="D25" i="37"/>
  <c r="C24" i="37"/>
  <c r="C23" i="37"/>
  <c r="C22" i="37"/>
  <c r="O21" i="37"/>
  <c r="L21" i="37"/>
  <c r="L8" i="37" s="1"/>
  <c r="H21" i="37"/>
  <c r="F21" i="37"/>
  <c r="E21" i="37"/>
  <c r="D21" i="37"/>
  <c r="C20" i="37"/>
  <c r="C19" i="37"/>
  <c r="C18" i="37"/>
  <c r="P17" i="37"/>
  <c r="O17" i="37"/>
  <c r="I17" i="37"/>
  <c r="I8" i="37" s="1"/>
  <c r="H17" i="37"/>
  <c r="F17" i="37"/>
  <c r="E17" i="37"/>
  <c r="D17" i="37"/>
  <c r="C16" i="37"/>
  <c r="C15" i="37"/>
  <c r="C17" i="37" s="1"/>
  <c r="P14" i="37"/>
  <c r="O14" i="37"/>
  <c r="K14" i="37"/>
  <c r="J14" i="37"/>
  <c r="J7" i="37" s="1"/>
  <c r="I14" i="37"/>
  <c r="I7" i="37" s="1"/>
  <c r="H14" i="37"/>
  <c r="F14" i="37"/>
  <c r="E14" i="37"/>
  <c r="D14" i="37"/>
  <c r="K13" i="37"/>
  <c r="K7" i="37" s="1"/>
  <c r="J12" i="37"/>
  <c r="N11" i="37"/>
  <c r="J11" i="37"/>
  <c r="J6" i="37" s="1"/>
  <c r="L10" i="37"/>
  <c r="K10" i="37"/>
  <c r="H10" i="37"/>
  <c r="K9" i="37"/>
  <c r="K5" i="37" s="1"/>
  <c r="I6" i="37" l="1"/>
  <c r="M6" i="37"/>
  <c r="F13" i="37"/>
  <c r="C25" i="37"/>
  <c r="F9" i="37"/>
  <c r="H13" i="37"/>
  <c r="H7" i="37" s="1"/>
  <c r="P13" i="37"/>
  <c r="P7" i="37" s="1"/>
  <c r="C8" i="37"/>
  <c r="E11" i="37"/>
  <c r="E6" i="37" s="1"/>
  <c r="C21" i="37"/>
  <c r="F11" i="37"/>
  <c r="O11" i="37"/>
  <c r="O6" i="37" s="1"/>
  <c r="C69" i="37"/>
  <c r="C12" i="37" s="1"/>
  <c r="C83" i="37"/>
  <c r="F8" i="37"/>
  <c r="F5" i="37" s="1"/>
  <c r="F6" i="37"/>
  <c r="E8" i="37"/>
  <c r="I9" i="37"/>
  <c r="I5" i="37" s="1"/>
  <c r="I4" i="37" s="1"/>
  <c r="D13" i="37"/>
  <c r="D7" i="37" s="1"/>
  <c r="H8" i="37"/>
  <c r="H5" i="37" s="1"/>
  <c r="H4" i="37" s="1"/>
  <c r="D8" i="37"/>
  <c r="P8" i="37"/>
  <c r="P9" i="37"/>
  <c r="C49" i="37"/>
  <c r="C10" i="37" s="1"/>
  <c r="H11" i="37"/>
  <c r="H6" i="37" s="1"/>
  <c r="L11" i="37"/>
  <c r="L6" i="37" s="1"/>
  <c r="D9" i="37"/>
  <c r="C65" i="37"/>
  <c r="C11" i="37" s="1"/>
  <c r="C6" i="37" s="1"/>
  <c r="C74" i="37"/>
  <c r="C13" i="37" s="1"/>
  <c r="C7" i="37" s="1"/>
  <c r="O8" i="37"/>
  <c r="O5" i="37" s="1"/>
  <c r="C30" i="37"/>
  <c r="E9" i="37"/>
  <c r="P6" i="37"/>
  <c r="E13" i="37"/>
  <c r="E7" i="37" s="1"/>
  <c r="F7" i="37"/>
  <c r="N6" i="37"/>
  <c r="J5" i="37"/>
  <c r="J4" i="37" s="1"/>
  <c r="M5" i="37"/>
  <c r="M4" i="37" s="1"/>
  <c r="C9" i="37"/>
  <c r="K6" i="37"/>
  <c r="K4" i="37" s="1"/>
  <c r="L5" i="37"/>
  <c r="L4" i="37" s="1"/>
  <c r="F4" i="37" l="1"/>
  <c r="O4" i="37"/>
  <c r="P5" i="37"/>
  <c r="P4" i="37" s="1"/>
  <c r="C5" i="37"/>
  <c r="C4" i="37" s="1"/>
  <c r="D5" i="37"/>
  <c r="D4" i="37" s="1"/>
  <c r="E5" i="37"/>
  <c r="E4" i="37" s="1"/>
  <c r="N4" i="37"/>
  <c r="D53" i="30" l="1"/>
  <c r="D44" i="30"/>
  <c r="C7" i="30"/>
  <c r="G32" i="11" l="1"/>
  <c r="Y32" i="11"/>
  <c r="W32" i="11"/>
  <c r="T32" i="11"/>
  <c r="Q32" i="11"/>
  <c r="N32" i="11"/>
  <c r="K32" i="11"/>
  <c r="Y31" i="11" l="1"/>
  <c r="W31" i="11"/>
  <c r="T31" i="11"/>
  <c r="Q31" i="11"/>
  <c r="N31" i="11"/>
  <c r="G31" i="11"/>
  <c r="Y30" i="11" l="1"/>
  <c r="W30" i="11"/>
  <c r="T30" i="11"/>
  <c r="Q30" i="11"/>
  <c r="N30" i="11"/>
  <c r="K30" i="11"/>
  <c r="G30" i="11"/>
  <c r="Y29" i="11" l="1"/>
  <c r="W29" i="11"/>
  <c r="T29" i="11"/>
  <c r="Q29" i="11"/>
  <c r="N29" i="11"/>
  <c r="K29" i="11"/>
  <c r="G29" i="11"/>
  <c r="Y27" i="11" l="1"/>
  <c r="W27" i="11"/>
  <c r="T27" i="11"/>
  <c r="Q27" i="11"/>
  <c r="N27" i="11"/>
  <c r="K27" i="11"/>
  <c r="G27" i="11"/>
  <c r="K26" i="11" l="1"/>
  <c r="Y26" i="11"/>
  <c r="W26" i="11"/>
  <c r="T26" i="11"/>
  <c r="Q26" i="11"/>
  <c r="N26" i="11"/>
  <c r="G26" i="11"/>
  <c r="Y25" i="11" l="1"/>
  <c r="W25" i="11"/>
  <c r="T25" i="11"/>
  <c r="Q25" i="11"/>
  <c r="N25" i="11"/>
  <c r="K25" i="11"/>
  <c r="G25" i="11"/>
  <c r="Y23" i="11" l="1"/>
  <c r="W22" i="11"/>
  <c r="T23" i="11"/>
  <c r="Q23" i="11"/>
  <c r="N23" i="11"/>
  <c r="K23" i="11"/>
  <c r="G23" i="11"/>
  <c r="Y22" i="11" l="1"/>
  <c r="T22" i="11"/>
  <c r="Q22" i="11"/>
  <c r="N22" i="11"/>
  <c r="K22" i="11"/>
  <c r="G22" i="11"/>
  <c r="Y20" i="11" l="1"/>
  <c r="W20" i="11"/>
  <c r="T20" i="11"/>
  <c r="Q20" i="11"/>
  <c r="N20" i="11"/>
  <c r="K20" i="11"/>
  <c r="G20" i="11"/>
  <c r="C12" i="11" l="1"/>
  <c r="Y19" i="11"/>
  <c r="W19" i="11"/>
  <c r="T19" i="11"/>
  <c r="Q19" i="11"/>
  <c r="N19" i="11"/>
  <c r="K19" i="11"/>
  <c r="G19" i="11"/>
  <c r="Y17" i="15" l="1"/>
  <c r="V17" i="15"/>
  <c r="R17" i="15"/>
  <c r="Q17" i="15"/>
  <c r="F17" i="15"/>
  <c r="W17" i="15"/>
  <c r="W11" i="15" s="1"/>
  <c r="S17" i="15"/>
  <c r="K17" i="15"/>
  <c r="G17" i="15"/>
  <c r="G11" i="15" s="1"/>
  <c r="S16" i="15"/>
  <c r="R16" i="15"/>
  <c r="P16" i="15"/>
  <c r="G16" i="15"/>
  <c r="D16" i="15"/>
  <c r="C16" i="15"/>
  <c r="M15" i="15"/>
  <c r="S15" i="15"/>
  <c r="S10" i="15" s="1"/>
  <c r="K15" i="15"/>
  <c r="G15" i="15"/>
  <c r="G10" i="15" s="1"/>
  <c r="C15" i="15"/>
  <c r="C10" i="15" s="1"/>
  <c r="T14" i="15"/>
  <c r="S14" i="15"/>
  <c r="R14" i="15"/>
  <c r="N14" i="15"/>
  <c r="K14" i="15"/>
  <c r="G14" i="15"/>
  <c r="F14" i="15"/>
  <c r="C14" i="15"/>
  <c r="W13" i="15"/>
  <c r="M13" i="15"/>
  <c r="C13" i="15"/>
  <c r="X13" i="15"/>
  <c r="T13" i="15"/>
  <c r="P13" i="15"/>
  <c r="L13" i="15"/>
  <c r="D13" i="15"/>
  <c r="T12" i="15"/>
  <c r="S12" i="15"/>
  <c r="L12" i="15"/>
  <c r="D12" i="15"/>
  <c r="U12" i="15"/>
  <c r="Q12" i="15"/>
  <c r="M12" i="15"/>
  <c r="U18" i="15"/>
  <c r="T18" i="15"/>
  <c r="S18" i="15"/>
  <c r="R18" i="15"/>
  <c r="Q18" i="15"/>
  <c r="P18" i="15"/>
  <c r="M18" i="15"/>
  <c r="K18" i="15"/>
  <c r="G18" i="15"/>
  <c r="E18" i="15"/>
  <c r="D18" i="15"/>
  <c r="C18" i="15"/>
  <c r="C17" i="15"/>
  <c r="U16" i="15"/>
  <c r="Q16" i="15"/>
  <c r="E16" i="15"/>
  <c r="U14" i="15"/>
  <c r="Q14" i="15"/>
  <c r="P14" i="15"/>
  <c r="M14" i="15"/>
  <c r="L14" i="15"/>
  <c r="E14" i="15"/>
  <c r="D14" i="15"/>
  <c r="S13" i="15"/>
  <c r="K13" i="15"/>
  <c r="G13" i="15"/>
  <c r="Z18" i="14"/>
  <c r="R18" i="14"/>
  <c r="I18" i="14"/>
  <c r="E18" i="14"/>
  <c r="X18" i="14"/>
  <c r="X12" i="14" s="1"/>
  <c r="T18" i="14"/>
  <c r="O18" i="14"/>
  <c r="H18" i="14"/>
  <c r="H12" i="14" s="1"/>
  <c r="D18" i="14"/>
  <c r="R17" i="14"/>
  <c r="F17" i="14"/>
  <c r="Z16" i="14"/>
  <c r="Y16" i="14"/>
  <c r="U16" i="14"/>
  <c r="R16" i="14"/>
  <c r="R11" i="14" s="1"/>
  <c r="Q16" i="14"/>
  <c r="Q11" i="14" s="1"/>
  <c r="M16" i="14"/>
  <c r="I16" i="14"/>
  <c r="F16" i="14"/>
  <c r="F11" i="14" s="1"/>
  <c r="E16" i="14"/>
  <c r="AB16" i="14"/>
  <c r="AB11" i="14" s="1"/>
  <c r="X16" i="14"/>
  <c r="W16" i="14"/>
  <c r="P16" i="14"/>
  <c r="H16" i="14"/>
  <c r="G16" i="14"/>
  <c r="J15" i="14"/>
  <c r="F15" i="14"/>
  <c r="AB14" i="14"/>
  <c r="T14" i="14"/>
  <c r="P14" i="14"/>
  <c r="O14" i="14"/>
  <c r="L14" i="14"/>
  <c r="H14" i="14"/>
  <c r="D14" i="14"/>
  <c r="Z14" i="14"/>
  <c r="Y14" i="14"/>
  <c r="U14" i="14"/>
  <c r="R14" i="14"/>
  <c r="Q14" i="14"/>
  <c r="M14" i="14"/>
  <c r="J14" i="14"/>
  <c r="I14" i="14"/>
  <c r="F14" i="14"/>
  <c r="E14" i="14"/>
  <c r="V13" i="14"/>
  <c r="J13" i="14"/>
  <c r="I13" i="14"/>
  <c r="F13" i="14"/>
  <c r="X13" i="14"/>
  <c r="W13" i="14"/>
  <c r="T13" i="14"/>
  <c r="S13" i="14"/>
  <c r="K13" i="14"/>
  <c r="H13" i="14"/>
  <c r="G13" i="14"/>
  <c r="D13" i="14"/>
  <c r="C13" i="14"/>
  <c r="Z19" i="14"/>
  <c r="Y19" i="14"/>
  <c r="V19" i="14"/>
  <c r="U19" i="14"/>
  <c r="T19" i="14"/>
  <c r="S19" i="14"/>
  <c r="R19" i="14"/>
  <c r="R12" i="14" s="1"/>
  <c r="Q19" i="14"/>
  <c r="O19" i="14"/>
  <c r="N19" i="14"/>
  <c r="M19" i="14"/>
  <c r="I19" i="14"/>
  <c r="H19" i="14"/>
  <c r="G19" i="14"/>
  <c r="F19" i="14"/>
  <c r="E19" i="14"/>
  <c r="D19" i="14"/>
  <c r="C19" i="14"/>
  <c r="W18" i="14"/>
  <c r="P18" i="14"/>
  <c r="P12" i="14" s="1"/>
  <c r="N18" i="14"/>
  <c r="G18" i="14"/>
  <c r="G12" i="14" s="1"/>
  <c r="U11" i="14"/>
  <c r="T17" i="14"/>
  <c r="S17" i="14"/>
  <c r="Q17" i="14"/>
  <c r="I17" i="14"/>
  <c r="H17" i="14"/>
  <c r="G17" i="14"/>
  <c r="E17" i="14"/>
  <c r="D17" i="14"/>
  <c r="C17" i="14"/>
  <c r="AA11" i="14"/>
  <c r="V16" i="14"/>
  <c r="V11" i="14" s="1"/>
  <c r="T16" i="14"/>
  <c r="T11" i="14" s="1"/>
  <c r="S16" i="14"/>
  <c r="S11" i="14" s="1"/>
  <c r="O16" i="14"/>
  <c r="O11" i="14" s="1"/>
  <c r="N16" i="14"/>
  <c r="N11" i="14" s="1"/>
  <c r="D16" i="14"/>
  <c r="C16" i="14"/>
  <c r="C11" i="14" s="1"/>
  <c r="AB15" i="14"/>
  <c r="AA15" i="14"/>
  <c r="Z15" i="14"/>
  <c r="Y15" i="14"/>
  <c r="X15" i="14"/>
  <c r="W15" i="14"/>
  <c r="T15" i="14"/>
  <c r="S15" i="14"/>
  <c r="R15" i="14"/>
  <c r="Q15" i="14"/>
  <c r="P15" i="14"/>
  <c r="O15" i="14"/>
  <c r="N15" i="14"/>
  <c r="M15" i="14"/>
  <c r="L15" i="14"/>
  <c r="K15" i="14"/>
  <c r="I15" i="14"/>
  <c r="H15" i="14"/>
  <c r="G15" i="14"/>
  <c r="E15" i="14"/>
  <c r="D15" i="14"/>
  <c r="C15" i="14"/>
  <c r="AA14" i="14"/>
  <c r="W10" i="14"/>
  <c r="V14" i="14"/>
  <c r="S14" i="14"/>
  <c r="N14" i="14"/>
  <c r="G14" i="14"/>
  <c r="C14" i="14"/>
  <c r="C10" i="14" s="1"/>
  <c r="U13" i="14"/>
  <c r="R13" i="14"/>
  <c r="Q13" i="14"/>
  <c r="Q10" i="14" s="1"/>
  <c r="L13" i="14"/>
  <c r="E13" i="14"/>
  <c r="E10" i="14" s="1"/>
  <c r="T12" i="14"/>
  <c r="D12" i="14"/>
  <c r="G11" i="14"/>
  <c r="E11" i="14"/>
  <c r="D11" i="14"/>
  <c r="S10" i="14"/>
  <c r="Z18" i="23"/>
  <c r="X12" i="23"/>
  <c r="AA18" i="23"/>
  <c r="W18" i="23"/>
  <c r="W12" i="23" s="1"/>
  <c r="AA17" i="23"/>
  <c r="Z17" i="23"/>
  <c r="W17" i="23"/>
  <c r="T17" i="23"/>
  <c r="S17" i="23"/>
  <c r="R17" i="23"/>
  <c r="P17" i="23"/>
  <c r="K17" i="23"/>
  <c r="J17" i="23"/>
  <c r="G17" i="23"/>
  <c r="AA16" i="23"/>
  <c r="AA11" i="23" s="1"/>
  <c r="W16" i="23"/>
  <c r="S16" i="23"/>
  <c r="S11" i="23" s="1"/>
  <c r="P16" i="23"/>
  <c r="L16" i="23"/>
  <c r="K16" i="23"/>
  <c r="K11" i="23" s="1"/>
  <c r="G16" i="23"/>
  <c r="G11" i="23" s="1"/>
  <c r="Z16" i="23"/>
  <c r="Z11" i="23" s="1"/>
  <c r="V16" i="23"/>
  <c r="R16" i="23"/>
  <c r="R11" i="23" s="1"/>
  <c r="Q16" i="23"/>
  <c r="Q11" i="23" s="1"/>
  <c r="M16" i="23"/>
  <c r="J16" i="23"/>
  <c r="J11" i="23" s="1"/>
  <c r="AA15" i="23"/>
  <c r="Z15" i="23"/>
  <c r="X15" i="23"/>
  <c r="W15" i="23"/>
  <c r="S15" i="23"/>
  <c r="P15" i="23"/>
  <c r="L15" i="23"/>
  <c r="K15" i="23"/>
  <c r="G15" i="23"/>
  <c r="F15" i="23"/>
  <c r="D15" i="23"/>
  <c r="Q14" i="23"/>
  <c r="M14" i="23"/>
  <c r="H14" i="23"/>
  <c r="E14" i="23"/>
  <c r="M13" i="23"/>
  <c r="L13" i="23"/>
  <c r="AA13" i="23"/>
  <c r="Z13" i="23"/>
  <c r="W13" i="23"/>
  <c r="K13" i="23"/>
  <c r="G13" i="23"/>
  <c r="P13" i="23"/>
  <c r="F13" i="23"/>
  <c r="AA19" i="23"/>
  <c r="Z19" i="23"/>
  <c r="Y19" i="23"/>
  <c r="X19" i="23"/>
  <c r="U19" i="23"/>
  <c r="T19" i="23"/>
  <c r="Q19" i="23"/>
  <c r="P19" i="23"/>
  <c r="M19" i="23"/>
  <c r="L19" i="23"/>
  <c r="I19" i="23"/>
  <c r="H19" i="23"/>
  <c r="G19" i="23"/>
  <c r="D19" i="23"/>
  <c r="V18" i="23"/>
  <c r="V12" i="23" s="1"/>
  <c r="U12" i="23"/>
  <c r="T12" i="23"/>
  <c r="Q18" i="23"/>
  <c r="P18" i="23"/>
  <c r="P12" i="23" s="1"/>
  <c r="M12" i="23"/>
  <c r="L12" i="23"/>
  <c r="J18" i="23"/>
  <c r="E18" i="23"/>
  <c r="D18" i="23"/>
  <c r="D12" i="23" s="1"/>
  <c r="V17" i="23"/>
  <c r="U17" i="23"/>
  <c r="Q17" i="23"/>
  <c r="M17" i="23"/>
  <c r="L17" i="23"/>
  <c r="I17" i="23"/>
  <c r="H17" i="23"/>
  <c r="F17" i="23"/>
  <c r="E17" i="23"/>
  <c r="D17" i="23"/>
  <c r="F16" i="23"/>
  <c r="F11" i="23" s="1"/>
  <c r="E16" i="23"/>
  <c r="Y15" i="23"/>
  <c r="V15" i="23"/>
  <c r="R15" i="23"/>
  <c r="Q15" i="23"/>
  <c r="I15" i="23"/>
  <c r="AA14" i="23"/>
  <c r="Z14" i="23"/>
  <c r="W14" i="23"/>
  <c r="V14" i="23"/>
  <c r="L14" i="23"/>
  <c r="L10" i="23" s="1"/>
  <c r="K14" i="23"/>
  <c r="J14" i="23"/>
  <c r="G14" i="23"/>
  <c r="F14" i="23"/>
  <c r="Y13" i="23"/>
  <c r="Y10" i="23" s="1"/>
  <c r="Q13" i="23"/>
  <c r="E13" i="23"/>
  <c r="H12" i="23"/>
  <c r="X18" i="11"/>
  <c r="V18" i="11"/>
  <c r="U18" i="11"/>
  <c r="S18" i="11"/>
  <c r="R18" i="11"/>
  <c r="P18" i="11"/>
  <c r="Q18" i="11" s="1"/>
  <c r="O18" i="11"/>
  <c r="O11" i="11" s="1"/>
  <c r="M18" i="11"/>
  <c r="J18" i="11"/>
  <c r="H18" i="11"/>
  <c r="D18" i="11"/>
  <c r="E18" i="11" s="1"/>
  <c r="C18" i="11"/>
  <c r="X17" i="11"/>
  <c r="V17" i="11"/>
  <c r="U17" i="11"/>
  <c r="S17" i="11"/>
  <c r="R17" i="11"/>
  <c r="P17" i="11"/>
  <c r="O17" i="11"/>
  <c r="M17" i="11"/>
  <c r="L17" i="11"/>
  <c r="J17" i="11"/>
  <c r="H17" i="11"/>
  <c r="K17" i="11" s="1"/>
  <c r="F17" i="11"/>
  <c r="D17" i="11"/>
  <c r="C17" i="11"/>
  <c r="X16" i="11"/>
  <c r="V16" i="11"/>
  <c r="W16" i="11" s="1"/>
  <c r="U16" i="11"/>
  <c r="S16" i="11"/>
  <c r="R16" i="11"/>
  <c r="P16" i="11"/>
  <c r="O16" i="11"/>
  <c r="N16" i="11"/>
  <c r="M16" i="11"/>
  <c r="L16" i="11"/>
  <c r="J16" i="11"/>
  <c r="K16" i="11" s="1"/>
  <c r="H16" i="11"/>
  <c r="F16" i="11"/>
  <c r="D16" i="11"/>
  <c r="C16" i="11"/>
  <c r="X15" i="11"/>
  <c r="Y15" i="11" s="1"/>
  <c r="V15" i="11"/>
  <c r="U15" i="11"/>
  <c r="S15" i="11"/>
  <c r="R15" i="11"/>
  <c r="R10" i="11" s="1"/>
  <c r="P15" i="11"/>
  <c r="Q15" i="11" s="1"/>
  <c r="O15" i="11"/>
  <c r="O10" i="11" s="1"/>
  <c r="M15" i="11"/>
  <c r="M10" i="11" s="1"/>
  <c r="L15" i="11"/>
  <c r="J15" i="11"/>
  <c r="H15" i="11"/>
  <c r="I15" i="11" s="1"/>
  <c r="F15" i="11"/>
  <c r="D15" i="11"/>
  <c r="E15" i="11" s="1"/>
  <c r="C15" i="11"/>
  <c r="X14" i="11"/>
  <c r="Y14" i="11" s="1"/>
  <c r="V14" i="11"/>
  <c r="U14" i="11"/>
  <c r="S14" i="11"/>
  <c r="R14" i="11"/>
  <c r="T14" i="11" s="1"/>
  <c r="P14" i="11"/>
  <c r="O14" i="11"/>
  <c r="M14" i="11"/>
  <c r="L14" i="11"/>
  <c r="N14" i="11" s="1"/>
  <c r="J14" i="11"/>
  <c r="K14" i="11" s="1"/>
  <c r="I14" i="11"/>
  <c r="H14" i="11"/>
  <c r="F14" i="11"/>
  <c r="G14" i="11" s="1"/>
  <c r="D14" i="11"/>
  <c r="E14" i="11" s="1"/>
  <c r="C14" i="11"/>
  <c r="X13" i="11"/>
  <c r="V13" i="11"/>
  <c r="U13" i="11"/>
  <c r="S13" i="11"/>
  <c r="R13" i="11"/>
  <c r="P13" i="11"/>
  <c r="O13" i="11"/>
  <c r="Q13" i="11" s="1"/>
  <c r="M13" i="11"/>
  <c r="L13" i="11"/>
  <c r="J13" i="11"/>
  <c r="H13" i="11"/>
  <c r="G13" i="11"/>
  <c r="F13" i="11"/>
  <c r="D13" i="11"/>
  <c r="C13" i="11"/>
  <c r="C9" i="11" s="1"/>
  <c r="X12" i="11"/>
  <c r="Y12" i="11" s="1"/>
  <c r="V12" i="11"/>
  <c r="U12" i="11"/>
  <c r="S12" i="11"/>
  <c r="T12" i="11" s="1"/>
  <c r="R12" i="11"/>
  <c r="P12" i="11"/>
  <c r="O12" i="11"/>
  <c r="M12" i="11"/>
  <c r="L12" i="11"/>
  <c r="J12" i="11"/>
  <c r="H12" i="11"/>
  <c r="F12" i="11"/>
  <c r="G12" i="11" s="1"/>
  <c r="D12" i="11"/>
  <c r="E12" i="11" s="1"/>
  <c r="V11" i="11"/>
  <c r="J11" i="11"/>
  <c r="H11" i="11"/>
  <c r="U10" i="11"/>
  <c r="F10" i="11"/>
  <c r="R9" i="11"/>
  <c r="J9" i="11"/>
  <c r="D9" i="11"/>
  <c r="Q18" i="12"/>
  <c r="M18" i="12"/>
  <c r="M12" i="12" s="1"/>
  <c r="I18" i="12"/>
  <c r="E18" i="12"/>
  <c r="T18" i="12"/>
  <c r="S18" i="12"/>
  <c r="P18" i="12"/>
  <c r="H18" i="12"/>
  <c r="G18" i="12"/>
  <c r="G12" i="12" s="1"/>
  <c r="O18" i="12"/>
  <c r="V17" i="12"/>
  <c r="R17" i="12"/>
  <c r="N17" i="12"/>
  <c r="F17" i="12"/>
  <c r="O17" i="12"/>
  <c r="G17" i="12"/>
  <c r="V16" i="12"/>
  <c r="S16" i="12"/>
  <c r="R16" i="12"/>
  <c r="R11" i="12" s="1"/>
  <c r="P16" i="12"/>
  <c r="N16" i="12"/>
  <c r="M16" i="12"/>
  <c r="L16" i="12"/>
  <c r="K16" i="12"/>
  <c r="K11" i="12" s="1"/>
  <c r="J16" i="12"/>
  <c r="I16" i="12"/>
  <c r="F16" i="12"/>
  <c r="T16" i="12"/>
  <c r="Q15" i="12"/>
  <c r="M15" i="12"/>
  <c r="I15" i="12"/>
  <c r="E15" i="12"/>
  <c r="G15" i="12"/>
  <c r="V14" i="12"/>
  <c r="R14" i="12"/>
  <c r="Q14" i="12"/>
  <c r="N14" i="12"/>
  <c r="M14" i="12"/>
  <c r="J14" i="12"/>
  <c r="I14" i="12"/>
  <c r="E14" i="12"/>
  <c r="D14" i="12"/>
  <c r="U14" i="12"/>
  <c r="E13" i="12"/>
  <c r="T13" i="12"/>
  <c r="S13" i="12"/>
  <c r="P13" i="12"/>
  <c r="H13" i="12"/>
  <c r="D13" i="12"/>
  <c r="T19" i="12"/>
  <c r="S19" i="12"/>
  <c r="R19" i="12"/>
  <c r="Q19" i="12"/>
  <c r="P19" i="12"/>
  <c r="O19" i="12"/>
  <c r="N19" i="12"/>
  <c r="M19" i="12"/>
  <c r="L19" i="12"/>
  <c r="I19" i="12"/>
  <c r="H19" i="12"/>
  <c r="G19" i="12"/>
  <c r="F19" i="12"/>
  <c r="E19" i="12"/>
  <c r="D19" i="12"/>
  <c r="R18" i="12"/>
  <c r="N18" i="12"/>
  <c r="U17" i="12"/>
  <c r="T17" i="12"/>
  <c r="S17" i="12"/>
  <c r="Q17" i="12"/>
  <c r="P17" i="12"/>
  <c r="M17" i="12"/>
  <c r="L17" i="12"/>
  <c r="I17" i="12"/>
  <c r="H17" i="12"/>
  <c r="E17" i="12"/>
  <c r="D17" i="12"/>
  <c r="T15" i="12"/>
  <c r="S15" i="12"/>
  <c r="R15" i="12"/>
  <c r="P15" i="12"/>
  <c r="N15" i="12"/>
  <c r="L15" i="12"/>
  <c r="H15" i="12"/>
  <c r="F15" i="12"/>
  <c r="D15" i="12"/>
  <c r="T14" i="12"/>
  <c r="P14" i="12"/>
  <c r="L14" i="12"/>
  <c r="H14" i="12"/>
  <c r="U13" i="12"/>
  <c r="Q13" i="12"/>
  <c r="M13" i="12"/>
  <c r="L13" i="12"/>
  <c r="I13" i="12"/>
  <c r="C11" i="11" l="1"/>
  <c r="E11" i="11" s="1"/>
  <c r="X10" i="11"/>
  <c r="K15" i="11"/>
  <c r="C10" i="11"/>
  <c r="Y10" i="11" s="1"/>
  <c r="G15" i="11"/>
  <c r="W15" i="11"/>
  <c r="L10" i="11"/>
  <c r="N10" i="11" s="1"/>
  <c r="C11" i="15"/>
  <c r="R10" i="14"/>
  <c r="T10" i="14"/>
  <c r="M9" i="11"/>
  <c r="O9" i="11"/>
  <c r="F12" i="23"/>
  <c r="P11" i="23"/>
  <c r="K10" i="14"/>
  <c r="Z11" i="14"/>
  <c r="O12" i="14"/>
  <c r="M11" i="14"/>
  <c r="I11" i="14"/>
  <c r="Y11" i="14"/>
  <c r="H12" i="12"/>
  <c r="P10" i="12"/>
  <c r="G16" i="12"/>
  <c r="G11" i="12" s="1"/>
  <c r="D10" i="12"/>
  <c r="N12" i="12"/>
  <c r="G14" i="12"/>
  <c r="Q10" i="12"/>
  <c r="F12" i="12"/>
  <c r="O14" i="12"/>
  <c r="L11" i="12"/>
  <c r="P12" i="12"/>
  <c r="I12" i="12"/>
  <c r="J10" i="14"/>
  <c r="S9" i="11"/>
  <c r="T9" i="11" s="1"/>
  <c r="O8" i="11"/>
  <c r="N12" i="11"/>
  <c r="W12" i="11"/>
  <c r="K11" i="15"/>
  <c r="F11" i="15"/>
  <c r="V11" i="15"/>
  <c r="S11" i="15"/>
  <c r="Y11" i="15"/>
  <c r="K10" i="15"/>
  <c r="M10" i="15"/>
  <c r="M9" i="15"/>
  <c r="L9" i="15"/>
  <c r="S9" i="15"/>
  <c r="S8" i="15" s="1"/>
  <c r="T9" i="15"/>
  <c r="N12" i="14"/>
  <c r="W12" i="14"/>
  <c r="V12" i="14"/>
  <c r="W11" i="14"/>
  <c r="P11" i="14"/>
  <c r="O10" i="14"/>
  <c r="O9" i="14" s="1"/>
  <c r="I10" i="14"/>
  <c r="Y10" i="14"/>
  <c r="U10" i="14"/>
  <c r="M10" i="14"/>
  <c r="D10" i="14"/>
  <c r="AB10" i="14"/>
  <c r="AB9" i="14" s="1"/>
  <c r="P10" i="14"/>
  <c r="X10" i="14"/>
  <c r="Z10" i="14"/>
  <c r="L10" i="14"/>
  <c r="H10" i="14"/>
  <c r="AA10" i="14"/>
  <c r="AA9" i="14" s="1"/>
  <c r="G10" i="14"/>
  <c r="G9" i="14" s="1"/>
  <c r="Q12" i="23"/>
  <c r="Y12" i="23"/>
  <c r="Y9" i="23" s="1"/>
  <c r="AA12" i="23"/>
  <c r="E12" i="23"/>
  <c r="U11" i="23"/>
  <c r="V11" i="23"/>
  <c r="L11" i="23"/>
  <c r="L9" i="23" s="1"/>
  <c r="W11" i="23"/>
  <c r="M11" i="23"/>
  <c r="E11" i="23"/>
  <c r="E10" i="23"/>
  <c r="M10" i="23"/>
  <c r="Q10" i="23"/>
  <c r="Q9" i="23" s="1"/>
  <c r="Z10" i="23"/>
  <c r="F10" i="23"/>
  <c r="F9" i="23" s="1"/>
  <c r="T12" i="12"/>
  <c r="Q12" i="12"/>
  <c r="S12" i="12"/>
  <c r="O12" i="12"/>
  <c r="L12" i="12"/>
  <c r="E12" i="12"/>
  <c r="J11" i="12"/>
  <c r="P11" i="12"/>
  <c r="P9" i="12" s="1"/>
  <c r="M11" i="12"/>
  <c r="T11" i="12"/>
  <c r="N11" i="12"/>
  <c r="V11" i="12"/>
  <c r="T10" i="12"/>
  <c r="H10" i="12"/>
  <c r="L10" i="12"/>
  <c r="E10" i="12"/>
  <c r="I10" i="12"/>
  <c r="T18" i="11"/>
  <c r="R11" i="11"/>
  <c r="Y18" i="11"/>
  <c r="D11" i="11"/>
  <c r="X11" i="11"/>
  <c r="Y11" i="11" s="1"/>
  <c r="I18" i="11"/>
  <c r="G17" i="11"/>
  <c r="T17" i="11"/>
  <c r="S11" i="11"/>
  <c r="T11" i="11" s="1"/>
  <c r="I11" i="11"/>
  <c r="E17" i="11"/>
  <c r="Y17" i="11"/>
  <c r="O13" i="12"/>
  <c r="U10" i="12"/>
  <c r="S11" i="12"/>
  <c r="I13" i="11"/>
  <c r="K13" i="11"/>
  <c r="Y13" i="11"/>
  <c r="G18" i="11"/>
  <c r="F11" i="11"/>
  <c r="G11" i="11" s="1"/>
  <c r="R12" i="15"/>
  <c r="D9" i="15"/>
  <c r="I13" i="15"/>
  <c r="I9" i="15" s="1"/>
  <c r="U13" i="15"/>
  <c r="U9" i="15" s="1"/>
  <c r="D15" i="15"/>
  <c r="D10" i="15" s="1"/>
  <c r="H15" i="15"/>
  <c r="H10" i="15" s="1"/>
  <c r="P15" i="15"/>
  <c r="P10" i="15" s="1"/>
  <c r="P17" i="15"/>
  <c r="P11" i="15" s="1"/>
  <c r="X17" i="15"/>
  <c r="X11" i="15" s="1"/>
  <c r="Q11" i="15"/>
  <c r="D18" i="12"/>
  <c r="D12" i="12" s="1"/>
  <c r="V10" i="11"/>
  <c r="W10" i="11" s="1"/>
  <c r="W13" i="11"/>
  <c r="U9" i="11"/>
  <c r="N15" i="11"/>
  <c r="E16" i="11"/>
  <c r="D10" i="11"/>
  <c r="G10" i="11" s="1"/>
  <c r="G16" i="11"/>
  <c r="Q17" i="11"/>
  <c r="P11" i="11"/>
  <c r="Q11" i="11" s="1"/>
  <c r="T11" i="23"/>
  <c r="I16" i="23"/>
  <c r="I11" i="23" s="1"/>
  <c r="G13" i="12"/>
  <c r="I12" i="11"/>
  <c r="K12" i="11"/>
  <c r="H9" i="11"/>
  <c r="I13" i="23"/>
  <c r="N12" i="15"/>
  <c r="W9" i="15"/>
  <c r="W8" i="15" s="1"/>
  <c r="E13" i="15"/>
  <c r="E9" i="15" s="1"/>
  <c r="Q13" i="15"/>
  <c r="Q9" i="15" s="1"/>
  <c r="T15" i="15"/>
  <c r="T10" i="15" s="1"/>
  <c r="E15" i="15"/>
  <c r="E10" i="15" s="1"/>
  <c r="U15" i="15"/>
  <c r="U10" i="15" s="1"/>
  <c r="D17" i="15"/>
  <c r="D11" i="15" s="1"/>
  <c r="L11" i="15"/>
  <c r="T11" i="15"/>
  <c r="F11" i="12"/>
  <c r="R8" i="11"/>
  <c r="J13" i="23"/>
  <c r="J10" i="23" s="1"/>
  <c r="D16" i="23"/>
  <c r="D11" i="23" s="1"/>
  <c r="M10" i="12"/>
  <c r="F14" i="12"/>
  <c r="O16" i="12"/>
  <c r="O11" i="12" s="1"/>
  <c r="H16" i="12"/>
  <c r="H11" i="12" s="1"/>
  <c r="H9" i="12" s="1"/>
  <c r="Q16" i="12"/>
  <c r="Q11" i="12" s="1"/>
  <c r="U16" i="12"/>
  <c r="U11" i="12" s="1"/>
  <c r="E9" i="11"/>
  <c r="X9" i="11"/>
  <c r="K11" i="11"/>
  <c r="L9" i="11"/>
  <c r="Q14" i="11"/>
  <c r="P9" i="11"/>
  <c r="W14" i="11"/>
  <c r="V9" i="11"/>
  <c r="L11" i="11"/>
  <c r="J12" i="23"/>
  <c r="P14" i="23"/>
  <c r="P10" i="23" s="1"/>
  <c r="Z12" i="23"/>
  <c r="G9" i="15"/>
  <c r="G8" i="15" s="1"/>
  <c r="I17" i="15"/>
  <c r="I11" i="15" s="1"/>
  <c r="R12" i="12"/>
  <c r="O15" i="12"/>
  <c r="D16" i="12"/>
  <c r="D11" i="12" s="1"/>
  <c r="I11" i="12"/>
  <c r="I16" i="11"/>
  <c r="H10" i="11"/>
  <c r="T16" i="11"/>
  <c r="S10" i="11"/>
  <c r="T10" i="11" s="1"/>
  <c r="I17" i="11"/>
  <c r="D13" i="23"/>
  <c r="R10" i="23"/>
  <c r="V13" i="23"/>
  <c r="V10" i="23" s="1"/>
  <c r="V9" i="23" s="1"/>
  <c r="D14" i="23"/>
  <c r="R9" i="14"/>
  <c r="D9" i="14"/>
  <c r="T9" i="14"/>
  <c r="F10" i="14"/>
  <c r="N10" i="14"/>
  <c r="N9" i="14" s="1"/>
  <c r="V10" i="14"/>
  <c r="H11" i="14"/>
  <c r="H9" i="14" s="1"/>
  <c r="X11" i="14"/>
  <c r="Z12" i="14"/>
  <c r="Q12" i="11"/>
  <c r="Q16" i="11"/>
  <c r="P10" i="11"/>
  <c r="Q10" i="11" s="1"/>
  <c r="W17" i="11"/>
  <c r="U11" i="11"/>
  <c r="W11" i="11" s="1"/>
  <c r="K10" i="23"/>
  <c r="S10" i="23"/>
  <c r="S9" i="23" s="1"/>
  <c r="AA10" i="23"/>
  <c r="AA9" i="23" s="1"/>
  <c r="I14" i="23"/>
  <c r="C12" i="15"/>
  <c r="C9" i="15" s="1"/>
  <c r="K12" i="15"/>
  <c r="K9" i="15" s="1"/>
  <c r="P12" i="15"/>
  <c r="P9" i="15" s="1"/>
  <c r="X9" i="15"/>
  <c r="F13" i="15"/>
  <c r="N13" i="15"/>
  <c r="R13" i="15"/>
  <c r="V13" i="15"/>
  <c r="Q15" i="15"/>
  <c r="Q10" i="15" s="1"/>
  <c r="F15" i="15"/>
  <c r="F10" i="15" s="1"/>
  <c r="R15" i="15"/>
  <c r="R10" i="15" s="1"/>
  <c r="E17" i="15"/>
  <c r="E11" i="15" s="1"/>
  <c r="M17" i="15"/>
  <c r="M11" i="15" s="1"/>
  <c r="U17" i="15"/>
  <c r="U11" i="15" s="1"/>
  <c r="R11" i="15"/>
  <c r="E16" i="12"/>
  <c r="E11" i="12" s="1"/>
  <c r="K9" i="11"/>
  <c r="E13" i="11"/>
  <c r="X13" i="23"/>
  <c r="X10" i="23" s="1"/>
  <c r="W10" i="23"/>
  <c r="I18" i="23"/>
  <c r="I12" i="23" s="1"/>
  <c r="F13" i="12"/>
  <c r="F10" i="12" s="1"/>
  <c r="J10" i="12"/>
  <c r="N13" i="12"/>
  <c r="N10" i="12" s="1"/>
  <c r="R13" i="12"/>
  <c r="R10" i="12" s="1"/>
  <c r="V13" i="12"/>
  <c r="V10" i="12" s="1"/>
  <c r="V9" i="12" s="1"/>
  <c r="K14" i="12"/>
  <c r="K10" i="12" s="1"/>
  <c r="S14" i="12"/>
  <c r="S10" i="12" s="1"/>
  <c r="F9" i="11"/>
  <c r="J10" i="11"/>
  <c r="T13" i="11"/>
  <c r="N17" i="11"/>
  <c r="M11" i="11"/>
  <c r="M8" i="11" s="1"/>
  <c r="K18" i="11"/>
  <c r="H13" i="23"/>
  <c r="H10" i="23" s="1"/>
  <c r="H16" i="23"/>
  <c r="H11" i="23" s="1"/>
  <c r="N13" i="11"/>
  <c r="T15" i="11"/>
  <c r="Y16" i="11"/>
  <c r="W18" i="11"/>
  <c r="G10" i="23"/>
  <c r="G18" i="23"/>
  <c r="G12" i="23" s="1"/>
  <c r="E12" i="14"/>
  <c r="E9" i="14" s="1"/>
  <c r="I12" i="14"/>
  <c r="U9" i="23" l="1"/>
  <c r="P9" i="23"/>
  <c r="I10" i="11"/>
  <c r="C8" i="11"/>
  <c r="K10" i="11"/>
  <c r="C8" i="15"/>
  <c r="Y8" i="15"/>
  <c r="K8" i="15"/>
  <c r="M8" i="15"/>
  <c r="I9" i="14"/>
  <c r="W9" i="23"/>
  <c r="K9" i="14"/>
  <c r="J9" i="14"/>
  <c r="L9" i="14"/>
  <c r="W9" i="14"/>
  <c r="P9" i="14"/>
  <c r="N9" i="12"/>
  <c r="D9" i="12"/>
  <c r="E9" i="23"/>
  <c r="L9" i="12"/>
  <c r="K9" i="12"/>
  <c r="J9" i="12"/>
  <c r="X9" i="14"/>
  <c r="T8" i="15"/>
  <c r="P8" i="15"/>
  <c r="Q8" i="15"/>
  <c r="U8" i="15"/>
  <c r="L8" i="15"/>
  <c r="R9" i="15"/>
  <c r="R8" i="15" s="1"/>
  <c r="V9" i="15"/>
  <c r="V8" i="15" s="1"/>
  <c r="N9" i="15"/>
  <c r="N8" i="15" s="1"/>
  <c r="V9" i="14"/>
  <c r="Z9" i="14"/>
  <c r="K9" i="23"/>
  <c r="J9" i="23"/>
  <c r="M9" i="23"/>
  <c r="T9" i="23"/>
  <c r="Z9" i="23"/>
  <c r="D10" i="23"/>
  <c r="D9" i="23" s="1"/>
  <c r="I10" i="23"/>
  <c r="I9" i="23" s="1"/>
  <c r="S9" i="12"/>
  <c r="Q9" i="12"/>
  <c r="T9" i="12"/>
  <c r="M9" i="12"/>
  <c r="F9" i="12"/>
  <c r="E9" i="12"/>
  <c r="G10" i="12"/>
  <c r="G9" i="12" s="1"/>
  <c r="I9" i="12"/>
  <c r="J8" i="11"/>
  <c r="E8" i="15"/>
  <c r="G9" i="11"/>
  <c r="F8" i="11"/>
  <c r="X9" i="23"/>
  <c r="I8" i="15"/>
  <c r="R9" i="12"/>
  <c r="X8" i="15"/>
  <c r="H8" i="15"/>
  <c r="F9" i="15"/>
  <c r="F8" i="15" s="1"/>
  <c r="H8" i="11"/>
  <c r="I9" i="11"/>
  <c r="S8" i="11"/>
  <c r="T8" i="11" s="1"/>
  <c r="E10" i="11"/>
  <c r="D8" i="11"/>
  <c r="O10" i="12"/>
  <c r="O9" i="12" s="1"/>
  <c r="N11" i="11"/>
  <c r="W9" i="11"/>
  <c r="V8" i="11"/>
  <c r="L8" i="11"/>
  <c r="N8" i="11" s="1"/>
  <c r="N9" i="11"/>
  <c r="G9" i="23"/>
  <c r="H9" i="23"/>
  <c r="R9" i="23"/>
  <c r="Q9" i="11"/>
  <c r="P8" i="11"/>
  <c r="Q8" i="11" s="1"/>
  <c r="X8" i="11"/>
  <c r="Y8" i="11" s="1"/>
  <c r="Y9" i="11"/>
  <c r="U8" i="11"/>
  <c r="D8" i="15"/>
  <c r="U9" i="12"/>
  <c r="E8" i="11" l="1"/>
  <c r="I8" i="11"/>
  <c r="G8" i="11"/>
  <c r="W8" i="11"/>
  <c r="K8" i="11"/>
  <c r="I14" i="21" l="1"/>
  <c r="F14" i="21"/>
  <c r="C14" i="21"/>
  <c r="C8" i="21" s="1"/>
  <c r="G13" i="21"/>
  <c r="E13" i="21"/>
  <c r="D13" i="21"/>
  <c r="C13" i="21"/>
  <c r="D12" i="21"/>
  <c r="J11" i="21"/>
  <c r="I11" i="21"/>
  <c r="F11" i="21"/>
  <c r="E11" i="21"/>
  <c r="C11" i="21"/>
  <c r="G9" i="21"/>
  <c r="F9" i="21"/>
  <c r="C9" i="21"/>
  <c r="J9" i="21"/>
  <c r="I9" i="21"/>
  <c r="E9" i="21"/>
  <c r="I13" i="21"/>
  <c r="L20" i="34"/>
  <c r="J20" i="34"/>
  <c r="I20" i="34"/>
  <c r="H20" i="34"/>
  <c r="L22" i="34"/>
  <c r="K23" i="34"/>
  <c r="J22" i="34"/>
  <c r="I22" i="34"/>
  <c r="H22" i="34"/>
  <c r="J13" i="21"/>
  <c r="I17" i="34"/>
  <c r="L17" i="34"/>
  <c r="H17" i="34"/>
  <c r="J15" i="21"/>
  <c r="F15" i="21"/>
  <c r="E15" i="21"/>
  <c r="J14" i="21"/>
  <c r="I15" i="21"/>
  <c r="H15" i="21"/>
  <c r="G15" i="21"/>
  <c r="G11" i="21"/>
  <c r="D15" i="21"/>
  <c r="D11" i="21"/>
  <c r="C15" i="21"/>
  <c r="J8" i="21" l="1"/>
  <c r="I23" i="34"/>
  <c r="J23" i="34"/>
  <c r="L23" i="34"/>
  <c r="H23" i="34"/>
  <c r="D7" i="21"/>
  <c r="G14" i="21"/>
  <c r="F8" i="21"/>
  <c r="H13" i="21"/>
  <c r="I12" i="21"/>
  <c r="I7" i="21" s="1"/>
  <c r="E14" i="21"/>
  <c r="E8" i="21" s="1"/>
  <c r="F12" i="21"/>
  <c r="F7" i="21" s="1"/>
  <c r="J12" i="21"/>
  <c r="E6" i="21"/>
  <c r="J6" i="21"/>
  <c r="G8" i="21"/>
  <c r="H14" i="21"/>
  <c r="H8" i="21" s="1"/>
  <c r="C12" i="21"/>
  <c r="C7" i="21" s="1"/>
  <c r="D14" i="21"/>
  <c r="D8" i="21" s="1"/>
  <c r="E12" i="21"/>
  <c r="E7" i="21" s="1"/>
  <c r="F6" i="21"/>
  <c r="H12" i="21"/>
  <c r="G12" i="21"/>
  <c r="G7" i="21" s="1"/>
  <c r="H9" i="21"/>
  <c r="H11" i="21"/>
  <c r="G6" i="21"/>
  <c r="I6" i="21"/>
  <c r="D6" i="21"/>
  <c r="I8" i="21"/>
  <c r="J7" i="21"/>
  <c r="J5" i="21" s="1"/>
  <c r="C6" i="21"/>
  <c r="E5" i="21" l="1"/>
  <c r="F5" i="21"/>
  <c r="H7" i="21"/>
  <c r="C5" i="21"/>
  <c r="D5" i="21"/>
  <c r="I5" i="21"/>
  <c r="G5" i="21"/>
  <c r="H6" i="21"/>
  <c r="H5" i="21" l="1"/>
</calcChain>
</file>

<file path=xl/sharedStrings.xml><?xml version="1.0" encoding="utf-8"?>
<sst xmlns="http://schemas.openxmlformats.org/spreadsheetml/2006/main" count="1619" uniqueCount="767">
  <si>
    <t>水稲</t>
  </si>
  <si>
    <t>作付</t>
  </si>
  <si>
    <t>　</t>
  </si>
  <si>
    <t>面積</t>
  </si>
  <si>
    <t xml:space="preserve"> </t>
  </si>
  <si>
    <t>小計</t>
  </si>
  <si>
    <t>合計</t>
  </si>
  <si>
    <t>同左</t>
  </si>
  <si>
    <t>有　機　物　の　施　用</t>
  </si>
  <si>
    <t>ケ　イ　カ　リ　ン</t>
  </si>
  <si>
    <t>施用</t>
  </si>
  <si>
    <t>施用量</t>
  </si>
  <si>
    <t>同左10ａ</t>
  </si>
  <si>
    <t>割合</t>
  </si>
  <si>
    <t>(風乾)</t>
  </si>
  <si>
    <t>比率</t>
  </si>
  <si>
    <t>収　　穫　　機</t>
  </si>
  <si>
    <t>植え</t>
  </si>
  <si>
    <t>湛　水</t>
  </si>
  <si>
    <t>乾　田</t>
  </si>
  <si>
    <t>以上</t>
  </si>
  <si>
    <t>直　播</t>
  </si>
  <si>
    <t>５条刈</t>
  </si>
  <si>
    <t>苗の種類別</t>
  </si>
  <si>
    <t>出荷段階別</t>
  </si>
  <si>
    <t>共同育苗施設数</t>
  </si>
  <si>
    <t>面　積</t>
  </si>
  <si>
    <t>50ha</t>
  </si>
  <si>
    <t>方式別箇所数及び処理面積、出荷数量</t>
  </si>
  <si>
    <t>処　理</t>
  </si>
  <si>
    <t>数</t>
  </si>
  <si>
    <t>(ha)</t>
  </si>
  <si>
    <t>不耕起</t>
  </si>
  <si>
    <t>乗　用</t>
  </si>
  <si>
    <t>播　種</t>
  </si>
  <si>
    <t>播種機</t>
  </si>
  <si>
    <t>条播</t>
  </si>
  <si>
    <t>点播</t>
  </si>
  <si>
    <t>ﾄﾞﾘﾙ播</t>
  </si>
  <si>
    <t>未満</t>
    <rPh sb="0" eb="2">
      <t>ミマン</t>
    </rPh>
    <phoneticPr fontId="3"/>
  </si>
  <si>
    <t>経営規模別内訳</t>
    <rPh sb="0" eb="2">
      <t>ケイエイ</t>
    </rPh>
    <rPh sb="2" eb="4">
      <t>キボ</t>
    </rPh>
    <rPh sb="4" eb="5">
      <t>ベツ</t>
    </rPh>
    <rPh sb="5" eb="7">
      <t>ウチワケ</t>
    </rPh>
    <phoneticPr fontId="8"/>
  </si>
  <si>
    <t>30ha以上</t>
    <rPh sb="4" eb="6">
      <t>イジョウ</t>
    </rPh>
    <phoneticPr fontId="8"/>
  </si>
  <si>
    <t>導入計画面積</t>
    <rPh sb="0" eb="2">
      <t>ドウニュウ</t>
    </rPh>
    <rPh sb="2" eb="4">
      <t>ケイカク</t>
    </rPh>
    <rPh sb="4" eb="6">
      <t>メンセキ</t>
    </rPh>
    <phoneticPr fontId="8"/>
  </si>
  <si>
    <t>認定者数</t>
    <rPh sb="0" eb="3">
      <t>ニンテイシャ</t>
    </rPh>
    <rPh sb="3" eb="4">
      <t>スウ</t>
    </rPh>
    <phoneticPr fontId="8"/>
  </si>
  <si>
    <t>汎用型ｺﾝﾊﾞｲﾝ</t>
    <rPh sb="0" eb="1">
      <t>ハン</t>
    </rPh>
    <rPh sb="1" eb="2">
      <t>ヨウ</t>
    </rPh>
    <rPh sb="2" eb="3">
      <t>カタ</t>
    </rPh>
    <phoneticPr fontId="3"/>
  </si>
  <si>
    <t>(人)</t>
    <rPh sb="1" eb="2">
      <t>ニン</t>
    </rPh>
    <phoneticPr fontId="8"/>
  </si>
  <si>
    <t>小計</t>
    <rPh sb="0" eb="2">
      <t>ショウケイ</t>
    </rPh>
    <phoneticPr fontId="3"/>
  </si>
  <si>
    <t>地域区分</t>
    <rPh sb="0" eb="2">
      <t>チイキ</t>
    </rPh>
    <rPh sb="2" eb="4">
      <t>クブン</t>
    </rPh>
    <phoneticPr fontId="4"/>
  </si>
  <si>
    <t>標高別水稲作付面積(ha)</t>
    <rPh sb="3" eb="5">
      <t>スイトウ</t>
    </rPh>
    <rPh sb="5" eb="7">
      <t>サクツケ</t>
    </rPh>
    <phoneticPr fontId="4"/>
  </si>
  <si>
    <t>300m
未満</t>
    <rPh sb="5" eb="7">
      <t>ミマン</t>
    </rPh>
    <phoneticPr fontId="4"/>
  </si>
  <si>
    <t>600m
以上</t>
    <rPh sb="5" eb="7">
      <t>イジョウ</t>
    </rPh>
    <phoneticPr fontId="4"/>
  </si>
  <si>
    <t>中 通 り</t>
    <rPh sb="0" eb="1">
      <t>チュウ</t>
    </rPh>
    <rPh sb="2" eb="3">
      <t>ツウ</t>
    </rPh>
    <phoneticPr fontId="4"/>
  </si>
  <si>
    <t>浜 通 り</t>
    <rPh sb="0" eb="1">
      <t>ハマ</t>
    </rPh>
    <rPh sb="2" eb="3">
      <t>ツウ</t>
    </rPh>
    <phoneticPr fontId="4"/>
  </si>
  <si>
    <t>南 会 津</t>
    <rPh sb="0" eb="1">
      <t>ミナミ</t>
    </rPh>
    <rPh sb="2" eb="3">
      <t>カイ</t>
    </rPh>
    <rPh sb="4" eb="5">
      <t>ツ</t>
    </rPh>
    <phoneticPr fontId="4"/>
  </si>
  <si>
    <t>農林事務所</t>
    <rPh sb="0" eb="1">
      <t>ノウ</t>
    </rPh>
    <rPh sb="1" eb="2">
      <t>ハヤシ</t>
    </rPh>
    <rPh sb="2" eb="3">
      <t>コト</t>
    </rPh>
    <rPh sb="3" eb="4">
      <t>ツトム</t>
    </rPh>
    <rPh sb="4" eb="5">
      <t>ショ</t>
    </rPh>
    <phoneticPr fontId="4"/>
  </si>
  <si>
    <t>い わ き</t>
    <phoneticPr fontId="4"/>
  </si>
  <si>
    <t>玄米</t>
    <rPh sb="0" eb="2">
      <t>ゲンマイ</t>
    </rPh>
    <phoneticPr fontId="3"/>
  </si>
  <si>
    <t>利用量</t>
    <rPh sb="0" eb="2">
      <t>リヨウ</t>
    </rPh>
    <rPh sb="2" eb="3">
      <t>リョウ</t>
    </rPh>
    <phoneticPr fontId="3"/>
  </si>
  <si>
    <t>その他</t>
    <rPh sb="0" eb="3">
      <t>ソノタ</t>
    </rPh>
    <phoneticPr fontId="3"/>
  </si>
  <si>
    <t>収穫量</t>
    <rPh sb="0" eb="2">
      <t>シュウカク</t>
    </rPh>
    <rPh sb="2" eb="3">
      <t>リョウ</t>
    </rPh>
    <phoneticPr fontId="3"/>
  </si>
  <si>
    <t>発生量</t>
    <rPh sb="0" eb="2">
      <t>ハッセイ</t>
    </rPh>
    <rPh sb="2" eb="3">
      <t>リョウ</t>
    </rPh>
    <phoneticPr fontId="3"/>
  </si>
  <si>
    <t>合計</t>
    <rPh sb="0" eb="2">
      <t>ゴウケイ</t>
    </rPh>
    <phoneticPr fontId="3"/>
  </si>
  <si>
    <t>利用率</t>
    <rPh sb="0" eb="2">
      <t>リヨウ</t>
    </rPh>
    <rPh sb="2" eb="3">
      <t>リツ</t>
    </rPh>
    <phoneticPr fontId="3"/>
  </si>
  <si>
    <t>(廃棄等）</t>
    <rPh sb="1" eb="3">
      <t>ハイキ</t>
    </rPh>
    <rPh sb="3" eb="4">
      <t>トウ</t>
    </rPh>
    <phoneticPr fontId="3"/>
  </si>
  <si>
    <t>堆肥</t>
    <rPh sb="0" eb="2">
      <t>タイヒ</t>
    </rPh>
    <phoneticPr fontId="3"/>
  </si>
  <si>
    <t>耕　　　種</t>
    <rPh sb="0" eb="1">
      <t>コウ</t>
    </rPh>
    <rPh sb="4" eb="5">
      <t>シュ</t>
    </rPh>
    <phoneticPr fontId="3"/>
  </si>
  <si>
    <t>畜産</t>
    <rPh sb="0" eb="2">
      <t>チクサン</t>
    </rPh>
    <phoneticPr fontId="3"/>
  </si>
  <si>
    <t>くん炭</t>
    <rPh sb="2" eb="3">
      <t>スミ</t>
    </rPh>
    <phoneticPr fontId="3"/>
  </si>
  <si>
    <t>燃料</t>
    <rPh sb="0" eb="2">
      <t>ネンリョウ</t>
    </rPh>
    <phoneticPr fontId="3"/>
  </si>
  <si>
    <t>暗渠</t>
    <rPh sb="0" eb="2">
      <t>アンキョ</t>
    </rPh>
    <phoneticPr fontId="3"/>
  </si>
  <si>
    <t>県中</t>
    <rPh sb="0" eb="2">
      <t>ケンチュウ</t>
    </rPh>
    <phoneticPr fontId="3"/>
  </si>
  <si>
    <t>南会津</t>
    <rPh sb="0" eb="3">
      <t>ミナミアイヅ</t>
    </rPh>
    <phoneticPr fontId="3"/>
  </si>
  <si>
    <t>地域区分</t>
    <rPh sb="0" eb="2">
      <t>チイキ</t>
    </rPh>
    <rPh sb="2" eb="4">
      <t>クブン</t>
    </rPh>
    <phoneticPr fontId="3"/>
  </si>
  <si>
    <t>中 通 り</t>
    <rPh sb="0" eb="1">
      <t>チュウ</t>
    </rPh>
    <rPh sb="2" eb="3">
      <t>ツウ</t>
    </rPh>
    <phoneticPr fontId="3"/>
  </si>
  <si>
    <t>浜 通 り</t>
    <rPh sb="0" eb="1">
      <t>ハマ</t>
    </rPh>
    <rPh sb="2" eb="3">
      <t>ツウ</t>
    </rPh>
    <phoneticPr fontId="3"/>
  </si>
  <si>
    <t>農 林 事 務 所</t>
    <rPh sb="0" eb="1">
      <t>ノウ</t>
    </rPh>
    <rPh sb="2" eb="3">
      <t>ハヤシ</t>
    </rPh>
    <rPh sb="4" eb="5">
      <t>コト</t>
    </rPh>
    <rPh sb="6" eb="7">
      <t>ツトム</t>
    </rPh>
    <rPh sb="8" eb="9">
      <t>ショ</t>
    </rPh>
    <phoneticPr fontId="3"/>
  </si>
  <si>
    <t>南 会 津</t>
    <rPh sb="0" eb="1">
      <t>ミナミ</t>
    </rPh>
    <rPh sb="2" eb="3">
      <t>カイ</t>
    </rPh>
    <rPh sb="4" eb="5">
      <t>ツ</t>
    </rPh>
    <phoneticPr fontId="3"/>
  </si>
  <si>
    <t>須 賀 川</t>
    <rPh sb="0" eb="1">
      <t>ス</t>
    </rPh>
    <rPh sb="2" eb="3">
      <t>ガ</t>
    </rPh>
    <rPh sb="4" eb="5">
      <t>カワ</t>
    </rPh>
    <phoneticPr fontId="3"/>
  </si>
  <si>
    <t>喜 多 方</t>
    <rPh sb="0" eb="1">
      <t>キ</t>
    </rPh>
    <rPh sb="2" eb="3">
      <t>タ</t>
    </rPh>
    <rPh sb="4" eb="5">
      <t>カタ</t>
    </rPh>
    <phoneticPr fontId="3"/>
  </si>
  <si>
    <t>会津坂下</t>
    <rPh sb="0" eb="4">
      <t>アイヅバンゲ</t>
    </rPh>
    <phoneticPr fontId="3"/>
  </si>
  <si>
    <t>資材</t>
    <rPh sb="0" eb="2">
      <t>シザイ</t>
    </rPh>
    <phoneticPr fontId="3"/>
  </si>
  <si>
    <t>暗渠</t>
  </si>
  <si>
    <t>代替</t>
    <rPh sb="0" eb="2">
      <t>ダイタイ</t>
    </rPh>
    <phoneticPr fontId="3"/>
  </si>
  <si>
    <t>床土</t>
    <rPh sb="0" eb="1">
      <t>トコ</t>
    </rPh>
    <rPh sb="1" eb="2">
      <t>ツチ</t>
    </rPh>
    <phoneticPr fontId="3"/>
  </si>
  <si>
    <t>共乾施設</t>
  </si>
  <si>
    <t>における</t>
  </si>
  <si>
    <t>利用量</t>
  </si>
  <si>
    <t>その他</t>
  </si>
  <si>
    <t>利用率</t>
  </si>
  <si>
    <t>耕　　　種</t>
  </si>
  <si>
    <t>畜産</t>
  </si>
  <si>
    <t>くん炭</t>
  </si>
  <si>
    <t>燃料</t>
  </si>
  <si>
    <t>(廃棄等）</t>
  </si>
  <si>
    <t>発生量</t>
  </si>
  <si>
    <t>堆肥</t>
  </si>
  <si>
    <t>マルチ</t>
  </si>
  <si>
    <t>(t)</t>
  </si>
  <si>
    <t>(%)</t>
  </si>
  <si>
    <t>籾がらの</t>
    <rPh sb="0" eb="1">
      <t>モミ</t>
    </rPh>
    <phoneticPr fontId="3"/>
  </si>
  <si>
    <t>処理量</t>
    <rPh sb="0" eb="2">
      <t>ショリ</t>
    </rPh>
    <rPh sb="2" eb="3">
      <t>リョウ</t>
    </rPh>
    <phoneticPr fontId="3"/>
  </si>
  <si>
    <t>個所</t>
    <rPh sb="0" eb="2">
      <t>カショ</t>
    </rPh>
    <phoneticPr fontId="3"/>
  </si>
  <si>
    <t>数</t>
    <rPh sb="0" eb="1">
      <t>スウ</t>
    </rPh>
    <phoneticPr fontId="3"/>
  </si>
  <si>
    <t>面積</t>
    <rPh sb="0" eb="2">
      <t>メンセキ</t>
    </rPh>
    <phoneticPr fontId="3"/>
  </si>
  <si>
    <t>出芽苗</t>
    <rPh sb="0" eb="1">
      <t>デ</t>
    </rPh>
    <phoneticPr fontId="3"/>
  </si>
  <si>
    <t>5ha以上
経営体数
合計</t>
    <rPh sb="3" eb="5">
      <t>イジョウ</t>
    </rPh>
    <rPh sb="6" eb="8">
      <t>ケイエイ</t>
    </rPh>
    <rPh sb="8" eb="9">
      <t>タイ</t>
    </rPh>
    <rPh sb="9" eb="10">
      <t>スウ</t>
    </rPh>
    <rPh sb="11" eb="13">
      <t>ゴウケイ</t>
    </rPh>
    <phoneticPr fontId="8"/>
  </si>
  <si>
    <t>利　用　量　の　内　訳　(％)</t>
    <rPh sb="0" eb="1">
      <t>リ</t>
    </rPh>
    <rPh sb="2" eb="3">
      <t>ヨウ</t>
    </rPh>
    <rPh sb="4" eb="5">
      <t>リョウ</t>
    </rPh>
    <rPh sb="8" eb="9">
      <t>ウチ</t>
    </rPh>
    <rPh sb="10" eb="11">
      <t>ヤク</t>
    </rPh>
    <phoneticPr fontId="3"/>
  </si>
  <si>
    <t>300～
400m</t>
    <phoneticPr fontId="4"/>
  </si>
  <si>
    <t>400～
500m</t>
    <phoneticPr fontId="4"/>
  </si>
  <si>
    <t>500～
600m</t>
    <phoneticPr fontId="4"/>
  </si>
  <si>
    <t>床土</t>
    <phoneticPr fontId="3"/>
  </si>
  <si>
    <t>田 村 市</t>
    <rPh sb="0" eb="1">
      <t>タ</t>
    </rPh>
    <rPh sb="2" eb="3">
      <t>ムラ</t>
    </rPh>
    <rPh sb="4" eb="5">
      <t>シ</t>
    </rPh>
    <phoneticPr fontId="20"/>
  </si>
  <si>
    <t>三 春 町</t>
  </si>
  <si>
    <t>小 野 町</t>
  </si>
  <si>
    <t>鏡 石 町</t>
  </si>
  <si>
    <t>天 栄 村</t>
  </si>
  <si>
    <t>石 川 町</t>
  </si>
  <si>
    <t>玉 川 村</t>
  </si>
  <si>
    <t>平 田 村</t>
  </si>
  <si>
    <t>浅 川 町</t>
  </si>
  <si>
    <t>古 殿 町</t>
  </si>
  <si>
    <t>会津美里町</t>
    <rPh sb="0" eb="2">
      <t>アイヅ</t>
    </rPh>
    <rPh sb="2" eb="3">
      <t>ビ</t>
    </rPh>
    <rPh sb="3" eb="4">
      <t>サト</t>
    </rPh>
    <rPh sb="4" eb="5">
      <t>マチ</t>
    </rPh>
    <phoneticPr fontId="20"/>
  </si>
  <si>
    <t>南 会 津 町</t>
    <rPh sb="0" eb="1">
      <t>ミナミ</t>
    </rPh>
    <rPh sb="2" eb="3">
      <t>カイ</t>
    </rPh>
    <rPh sb="4" eb="5">
      <t>ツ</t>
    </rPh>
    <rPh sb="6" eb="7">
      <t>マチ</t>
    </rPh>
    <phoneticPr fontId="20"/>
  </si>
  <si>
    <t>南 相 馬 市</t>
    <rPh sb="0" eb="1">
      <t>ミナミ</t>
    </rPh>
    <rPh sb="2" eb="3">
      <t>ソウ</t>
    </rPh>
    <rPh sb="4" eb="5">
      <t>ウマ</t>
    </rPh>
    <rPh sb="6" eb="7">
      <t>シ</t>
    </rPh>
    <phoneticPr fontId="20"/>
  </si>
  <si>
    <t>郡 山 市</t>
    <rPh sb="0" eb="1">
      <t>グン</t>
    </rPh>
    <rPh sb="2" eb="3">
      <t>ヤマ</t>
    </rPh>
    <rPh sb="4" eb="5">
      <t>シ</t>
    </rPh>
    <phoneticPr fontId="20"/>
  </si>
  <si>
    <t>有機栽培</t>
    <rPh sb="0" eb="2">
      <t>ユウキ</t>
    </rPh>
    <rPh sb="2" eb="4">
      <t>サイバイ</t>
    </rPh>
    <phoneticPr fontId="8"/>
  </si>
  <si>
    <t>特別栽培</t>
    <rPh sb="0" eb="2">
      <t>トクベツ</t>
    </rPh>
    <rPh sb="2" eb="4">
      <t>サイバイ</t>
    </rPh>
    <phoneticPr fontId="8"/>
  </si>
  <si>
    <t>農林事務所</t>
    <rPh sb="0" eb="1">
      <t>ノウ</t>
    </rPh>
    <rPh sb="1" eb="2">
      <t>ハヤシ</t>
    </rPh>
    <rPh sb="2" eb="3">
      <t>コト</t>
    </rPh>
    <rPh sb="3" eb="4">
      <t>ツトム</t>
    </rPh>
    <rPh sb="4" eb="5">
      <t>ショ</t>
    </rPh>
    <phoneticPr fontId="3"/>
  </si>
  <si>
    <t>うち
「福島県特別栽培農産物認証制度」に基づく面積</t>
    <rPh sb="4" eb="7">
      <t>フクシマケン</t>
    </rPh>
    <rPh sb="7" eb="9">
      <t>トクベツ</t>
    </rPh>
    <rPh sb="9" eb="11">
      <t>サイバイ</t>
    </rPh>
    <rPh sb="11" eb="14">
      <t>ノウサンブツ</t>
    </rPh>
    <rPh sb="14" eb="16">
      <t>ニンショウ</t>
    </rPh>
    <rPh sb="16" eb="18">
      <t>セイド</t>
    </rPh>
    <rPh sb="20" eb="21">
      <t>モト</t>
    </rPh>
    <rPh sb="23" eb="25">
      <t>メンセキ</t>
    </rPh>
    <phoneticPr fontId="8"/>
  </si>
  <si>
    <t>うち　
A以外の認証機関に
よる認証面積</t>
    <rPh sb="5" eb="7">
      <t>イガイ</t>
    </rPh>
    <rPh sb="8" eb="10">
      <t>ニンショウ</t>
    </rPh>
    <rPh sb="10" eb="12">
      <t>キカン</t>
    </rPh>
    <rPh sb="16" eb="18">
      <t>ニンショウ</t>
    </rPh>
    <rPh sb="18" eb="20">
      <t>メンセキ</t>
    </rPh>
    <phoneticPr fontId="8"/>
  </si>
  <si>
    <t>うち
A,B以外でガイドライン
に合致している面積</t>
    <rPh sb="6" eb="8">
      <t>イガイ</t>
    </rPh>
    <rPh sb="17" eb="19">
      <t>ガッチ</t>
    </rPh>
    <rPh sb="23" eb="25">
      <t>メンセキ</t>
    </rPh>
    <phoneticPr fontId="8"/>
  </si>
  <si>
    <t>うち
A,B,C以外で実態
確認されている面積</t>
    <rPh sb="8" eb="10">
      <t>イガイ</t>
    </rPh>
    <rPh sb="11" eb="13">
      <t>ジッタイ</t>
    </rPh>
    <rPh sb="14" eb="16">
      <t>カクニン</t>
    </rPh>
    <rPh sb="21" eb="23">
      <t>メンセキ</t>
    </rPh>
    <phoneticPr fontId="8"/>
  </si>
  <si>
    <t>伊 達 市</t>
    <rPh sb="0" eb="1">
      <t>イ</t>
    </rPh>
    <rPh sb="2" eb="3">
      <t>タチ</t>
    </rPh>
    <rPh sb="4" eb="5">
      <t>シ</t>
    </rPh>
    <phoneticPr fontId="20"/>
  </si>
  <si>
    <t>本 宮 市</t>
    <rPh sb="0" eb="1">
      <t>ホン</t>
    </rPh>
    <rPh sb="2" eb="3">
      <t>ミヤ</t>
    </rPh>
    <rPh sb="4" eb="5">
      <t>シ</t>
    </rPh>
    <phoneticPr fontId="20"/>
  </si>
  <si>
    <t>大 玉 村</t>
    <rPh sb="0" eb="1">
      <t>ダイ</t>
    </rPh>
    <rPh sb="2" eb="3">
      <t>タマ</t>
    </rPh>
    <rPh sb="4" eb="5">
      <t>ムラ</t>
    </rPh>
    <phoneticPr fontId="20"/>
  </si>
  <si>
    <t>県</t>
    <rPh sb="0" eb="1">
      <t>ケン</t>
    </rPh>
    <phoneticPr fontId="8"/>
  </si>
  <si>
    <t xml:space="preserve"> 大 玉 村</t>
    <rPh sb="1" eb="2">
      <t>ダイ</t>
    </rPh>
    <rPh sb="3" eb="4">
      <t>タマ</t>
    </rPh>
    <rPh sb="5" eb="6">
      <t>ムラ</t>
    </rPh>
    <phoneticPr fontId="20"/>
  </si>
  <si>
    <t>１等</t>
    <rPh sb="1" eb="2">
      <t>トウ</t>
    </rPh>
    <phoneticPr fontId="8"/>
  </si>
  <si>
    <t>２等</t>
    <rPh sb="1" eb="2">
      <t>トウ</t>
    </rPh>
    <phoneticPr fontId="8"/>
  </si>
  <si>
    <t>３等</t>
    <rPh sb="1" eb="2">
      <t>トウ</t>
    </rPh>
    <phoneticPr fontId="8"/>
  </si>
  <si>
    <t>規格外</t>
    <rPh sb="0" eb="2">
      <t>キカク</t>
    </rPh>
    <rPh sb="2" eb="3">
      <t>ガイ</t>
    </rPh>
    <phoneticPr fontId="8"/>
  </si>
  <si>
    <t>福島</t>
    <rPh sb="0" eb="2">
      <t>フクシマ</t>
    </rPh>
    <phoneticPr fontId="8"/>
  </si>
  <si>
    <t>（単位：トン、％）</t>
    <rPh sb="1" eb="3">
      <t>タンイ</t>
    </rPh>
    <phoneticPr fontId="8"/>
  </si>
  <si>
    <t>瑞穂黄金</t>
    <rPh sb="0" eb="2">
      <t>ミズホ</t>
    </rPh>
    <rPh sb="2" eb="4">
      <t>コガネ</t>
    </rPh>
    <phoneticPr fontId="8"/>
  </si>
  <si>
    <t>夢ごこち</t>
    <rPh sb="0" eb="1">
      <t>ユメ</t>
    </rPh>
    <phoneticPr fontId="8"/>
  </si>
  <si>
    <t>朝紫</t>
    <rPh sb="0" eb="1">
      <t>アサ</t>
    </rPh>
    <rPh sb="1" eb="2">
      <t>ムラサキ</t>
    </rPh>
    <phoneticPr fontId="8"/>
  </si>
  <si>
    <t>五百万石</t>
    <rPh sb="0" eb="2">
      <t>ゴヒャク</t>
    </rPh>
    <rPh sb="2" eb="4">
      <t>マンゴク</t>
    </rPh>
    <phoneticPr fontId="8"/>
  </si>
  <si>
    <t>特上</t>
    <rPh sb="0" eb="2">
      <t>トクジョウ</t>
    </rPh>
    <phoneticPr fontId="8"/>
  </si>
  <si>
    <t>特等</t>
    <rPh sb="0" eb="2">
      <t>トクトウ</t>
    </rPh>
    <phoneticPr fontId="8"/>
  </si>
  <si>
    <t>華吹雪</t>
    <rPh sb="0" eb="1">
      <t>ハナ</t>
    </rPh>
    <rPh sb="1" eb="3">
      <t>フブキ</t>
    </rPh>
    <phoneticPr fontId="8"/>
  </si>
  <si>
    <t>美山錦</t>
    <rPh sb="0" eb="2">
      <t>ミヤマ</t>
    </rPh>
    <rPh sb="2" eb="3">
      <t>ニシキ</t>
    </rPh>
    <phoneticPr fontId="8"/>
  </si>
  <si>
    <t>夢の香</t>
    <rPh sb="0" eb="1">
      <t>ユメ</t>
    </rPh>
    <rPh sb="2" eb="3">
      <t>カオ</t>
    </rPh>
    <phoneticPr fontId="8"/>
  </si>
  <si>
    <t>うち
特定
農業
団体</t>
    <rPh sb="3" eb="5">
      <t>トクテイ</t>
    </rPh>
    <rPh sb="6" eb="8">
      <t>ノウギョウ</t>
    </rPh>
    <rPh sb="9" eb="11">
      <t>ダンタイ</t>
    </rPh>
    <phoneticPr fontId="8"/>
  </si>
  <si>
    <t>水稲うるち玄米</t>
    <rPh sb="0" eb="2">
      <t>スイトウ</t>
    </rPh>
    <rPh sb="5" eb="7">
      <t>ゲンマイ</t>
    </rPh>
    <phoneticPr fontId="8"/>
  </si>
  <si>
    <t>醸造用玄米</t>
    <rPh sb="0" eb="3">
      <t>ジョウゾウヨウ</t>
    </rPh>
    <rPh sb="3" eb="5">
      <t>ゲンマイ</t>
    </rPh>
    <phoneticPr fontId="8"/>
  </si>
  <si>
    <t>　　　うち１等数量</t>
    <rPh sb="6" eb="7">
      <t>トウ</t>
    </rPh>
    <rPh sb="7" eb="9">
      <t>スウリョウ</t>
    </rPh>
    <phoneticPr fontId="8"/>
  </si>
  <si>
    <t>１等比率</t>
    <rPh sb="1" eb="2">
      <t>トウ</t>
    </rPh>
    <rPh sb="2" eb="4">
      <t>ヒリツ</t>
    </rPh>
    <phoneticPr fontId="8"/>
  </si>
  <si>
    <t>福　　島　</t>
    <rPh sb="0" eb="1">
      <t>フク</t>
    </rPh>
    <rPh sb="3" eb="4">
      <t>シマ</t>
    </rPh>
    <phoneticPr fontId="8"/>
  </si>
  <si>
    <t>水稲もち玄米</t>
    <rPh sb="0" eb="2">
      <t>スイトウ</t>
    </rPh>
    <rPh sb="4" eb="6">
      <t>ゲンマイ</t>
    </rPh>
    <phoneticPr fontId="8"/>
  </si>
  <si>
    <t>総　　計</t>
    <rPh sb="0" eb="1">
      <t>フサ</t>
    </rPh>
    <rPh sb="3" eb="4">
      <t>ケイ</t>
    </rPh>
    <phoneticPr fontId="8"/>
  </si>
  <si>
    <t>伊　達</t>
    <rPh sb="0" eb="1">
      <t>イ</t>
    </rPh>
    <rPh sb="2" eb="3">
      <t>タチ</t>
    </rPh>
    <phoneticPr fontId="8"/>
  </si>
  <si>
    <t>安　達</t>
    <rPh sb="0" eb="1">
      <t>アン</t>
    </rPh>
    <rPh sb="2" eb="3">
      <t>タチ</t>
    </rPh>
    <phoneticPr fontId="8"/>
  </si>
  <si>
    <t>県　南</t>
    <rPh sb="0" eb="1">
      <t>ケン</t>
    </rPh>
    <rPh sb="2" eb="3">
      <t>ミナミ</t>
    </rPh>
    <phoneticPr fontId="8"/>
  </si>
  <si>
    <t>喜多方</t>
    <rPh sb="0" eb="3">
      <t>キタカタ</t>
    </rPh>
    <phoneticPr fontId="8"/>
  </si>
  <si>
    <t>南会津</t>
    <rPh sb="0" eb="3">
      <t>ミナミアイヅ</t>
    </rPh>
    <phoneticPr fontId="8"/>
  </si>
  <si>
    <t>会　津　坂　下</t>
    <rPh sb="0" eb="1">
      <t>カイ</t>
    </rPh>
    <rPh sb="2" eb="3">
      <t>ツ</t>
    </rPh>
    <rPh sb="4" eb="5">
      <t>バン</t>
    </rPh>
    <rPh sb="6" eb="7">
      <t>ゲ</t>
    </rPh>
    <phoneticPr fontId="8"/>
  </si>
  <si>
    <t>相　双</t>
    <rPh sb="0" eb="1">
      <t>ソウ</t>
    </rPh>
    <rPh sb="2" eb="3">
      <t>ソウ</t>
    </rPh>
    <phoneticPr fontId="8"/>
  </si>
  <si>
    <t>県　　計</t>
    <rPh sb="0" eb="1">
      <t>ケン</t>
    </rPh>
    <rPh sb="3" eb="4">
      <t>ケイ</t>
    </rPh>
    <phoneticPr fontId="4"/>
  </si>
  <si>
    <t>会　　津</t>
    <rPh sb="0" eb="1">
      <t>カイ</t>
    </rPh>
    <rPh sb="3" eb="4">
      <t>ツ</t>
    </rPh>
    <phoneticPr fontId="4"/>
  </si>
  <si>
    <t>県　　北</t>
    <rPh sb="0" eb="1">
      <t>ケン</t>
    </rPh>
    <rPh sb="3" eb="4">
      <t>ホク</t>
    </rPh>
    <phoneticPr fontId="4"/>
  </si>
  <si>
    <t>県　　中</t>
    <rPh sb="0" eb="1">
      <t>ケン</t>
    </rPh>
    <rPh sb="3" eb="4">
      <t>チュウ</t>
    </rPh>
    <phoneticPr fontId="4"/>
  </si>
  <si>
    <t>県　　南</t>
    <rPh sb="0" eb="1">
      <t>ケン</t>
    </rPh>
    <rPh sb="3" eb="4">
      <t>ミナミ</t>
    </rPh>
    <phoneticPr fontId="4"/>
  </si>
  <si>
    <t>相　　双</t>
    <rPh sb="0" eb="1">
      <t>ソウ</t>
    </rPh>
    <rPh sb="3" eb="4">
      <t>ソウ</t>
    </rPh>
    <phoneticPr fontId="4"/>
  </si>
  <si>
    <t>県　　計</t>
    <rPh sb="0" eb="1">
      <t>ケン</t>
    </rPh>
    <rPh sb="3" eb="4">
      <t>ケイ</t>
    </rPh>
    <phoneticPr fontId="3"/>
  </si>
  <si>
    <t>会　　津</t>
    <rPh sb="0" eb="1">
      <t>カイ</t>
    </rPh>
    <rPh sb="3" eb="4">
      <t>ツ</t>
    </rPh>
    <phoneticPr fontId="3"/>
  </si>
  <si>
    <t>県　　北</t>
    <rPh sb="0" eb="1">
      <t>ケン</t>
    </rPh>
    <rPh sb="3" eb="4">
      <t>ホク</t>
    </rPh>
    <phoneticPr fontId="3"/>
  </si>
  <si>
    <t>県　　中</t>
    <rPh sb="0" eb="1">
      <t>ケン</t>
    </rPh>
    <rPh sb="3" eb="4">
      <t>チュウ</t>
    </rPh>
    <phoneticPr fontId="3"/>
  </si>
  <si>
    <t>県　　南</t>
    <rPh sb="0" eb="1">
      <t>ケン</t>
    </rPh>
    <rPh sb="3" eb="4">
      <t>ミナミ</t>
    </rPh>
    <phoneticPr fontId="3"/>
  </si>
  <si>
    <t>相　　双</t>
    <rPh sb="0" eb="1">
      <t>ソウ</t>
    </rPh>
    <rPh sb="3" eb="4">
      <t>ソウ</t>
    </rPh>
    <phoneticPr fontId="3"/>
  </si>
  <si>
    <t>県　　北</t>
    <rPh sb="0" eb="1">
      <t>ケン</t>
    </rPh>
    <rPh sb="3" eb="4">
      <t>キタ</t>
    </rPh>
    <phoneticPr fontId="3"/>
  </si>
  <si>
    <t>伊　　達</t>
    <rPh sb="0" eb="1">
      <t>イ</t>
    </rPh>
    <rPh sb="3" eb="4">
      <t>タチ</t>
    </rPh>
    <phoneticPr fontId="3"/>
  </si>
  <si>
    <t>安　　達</t>
    <rPh sb="0" eb="1">
      <t>アン</t>
    </rPh>
    <rPh sb="3" eb="4">
      <t>タチ</t>
    </rPh>
    <phoneticPr fontId="3"/>
  </si>
  <si>
    <t>田　　村</t>
    <rPh sb="0" eb="1">
      <t>タ</t>
    </rPh>
    <rPh sb="3" eb="4">
      <t>ムラ</t>
    </rPh>
    <phoneticPr fontId="3"/>
  </si>
  <si>
    <t>双　　葉</t>
    <rPh sb="0" eb="1">
      <t>ソウ</t>
    </rPh>
    <rPh sb="3" eb="4">
      <t>ハ</t>
    </rPh>
    <phoneticPr fontId="3"/>
  </si>
  <si>
    <t>農業振興普及部・農業普及所</t>
    <rPh sb="0" eb="2">
      <t>ノウギョウ</t>
    </rPh>
    <rPh sb="2" eb="4">
      <t>シンコウ</t>
    </rPh>
    <rPh sb="4" eb="6">
      <t>フキュウ</t>
    </rPh>
    <rPh sb="6" eb="7">
      <t>ブ</t>
    </rPh>
    <rPh sb="8" eb="10">
      <t>ノウギョウ</t>
    </rPh>
    <rPh sb="10" eb="12">
      <t>フキュウ</t>
    </rPh>
    <rPh sb="12" eb="13">
      <t>ショ</t>
    </rPh>
    <phoneticPr fontId="3"/>
  </si>
  <si>
    <t>籾がらの利用（うち共同乾燥調製（貯蔵）施設分）</t>
    <rPh sb="0" eb="1">
      <t>モミ</t>
    </rPh>
    <rPh sb="4" eb="6">
      <t>リヨウ</t>
    </rPh>
    <rPh sb="9" eb="11">
      <t>キョウドウ</t>
    </rPh>
    <rPh sb="11" eb="13">
      <t>カンソウ</t>
    </rPh>
    <rPh sb="13" eb="15">
      <t>チョウセイ</t>
    </rPh>
    <rPh sb="16" eb="18">
      <t>チョゾウ</t>
    </rPh>
    <rPh sb="19" eb="21">
      <t>シセツ</t>
    </rPh>
    <rPh sb="21" eb="22">
      <t>ブン</t>
    </rPh>
    <phoneticPr fontId="3"/>
  </si>
  <si>
    <t>利 用 量 の 内 訳（％）</t>
    <rPh sb="0" eb="1">
      <t>リ</t>
    </rPh>
    <rPh sb="2" eb="3">
      <t>ヨウ</t>
    </rPh>
    <rPh sb="4" eb="5">
      <t>リョウ</t>
    </rPh>
    <rPh sb="8" eb="9">
      <t>ウチ</t>
    </rPh>
    <rPh sb="10" eb="11">
      <t>ヤク</t>
    </rPh>
    <phoneticPr fontId="3"/>
  </si>
  <si>
    <t>喜多方</t>
    <rPh sb="0" eb="3">
      <t>キタカタ</t>
    </rPh>
    <phoneticPr fontId="3"/>
  </si>
  <si>
    <t>南会津</t>
    <rPh sb="0" eb="1">
      <t>ミナミ</t>
    </rPh>
    <rPh sb="1" eb="3">
      <t>アイヅ</t>
    </rPh>
    <phoneticPr fontId="3"/>
  </si>
  <si>
    <t>伊　達</t>
    <rPh sb="0" eb="1">
      <t>イ</t>
    </rPh>
    <rPh sb="2" eb="3">
      <t>タチ</t>
    </rPh>
    <phoneticPr fontId="3"/>
  </si>
  <si>
    <t>安　達</t>
    <rPh sb="0" eb="1">
      <t>アン</t>
    </rPh>
    <rPh sb="2" eb="3">
      <t>タチ</t>
    </rPh>
    <phoneticPr fontId="3"/>
  </si>
  <si>
    <t>県　南</t>
    <rPh sb="0" eb="1">
      <t>ケン</t>
    </rPh>
    <rPh sb="2" eb="3">
      <t>ミナミ</t>
    </rPh>
    <phoneticPr fontId="3"/>
  </si>
  <si>
    <t>会　津</t>
    <rPh sb="0" eb="1">
      <t>カイ</t>
    </rPh>
    <rPh sb="2" eb="3">
      <t>ツ</t>
    </rPh>
    <phoneticPr fontId="3"/>
  </si>
  <si>
    <t>相　双</t>
    <rPh sb="0" eb="1">
      <t>ソウ</t>
    </rPh>
    <rPh sb="2" eb="3">
      <t>ソウ</t>
    </rPh>
    <phoneticPr fontId="3"/>
  </si>
  <si>
    <t>南会津町</t>
    <rPh sb="0" eb="1">
      <t>ミナミ</t>
    </rPh>
    <rPh sb="1" eb="2">
      <t>カイ</t>
    </rPh>
    <rPh sb="2" eb="3">
      <t>ツ</t>
    </rPh>
    <rPh sb="3" eb="4">
      <t>マチ</t>
    </rPh>
    <phoneticPr fontId="20"/>
  </si>
  <si>
    <t>南相馬市</t>
    <rPh sb="0" eb="1">
      <t>ミナミ</t>
    </rPh>
    <rPh sb="1" eb="2">
      <t>ソウ</t>
    </rPh>
    <rPh sb="2" eb="3">
      <t>ウマ</t>
    </rPh>
    <rPh sb="3" eb="4">
      <t>シ</t>
    </rPh>
    <phoneticPr fontId="20"/>
  </si>
  <si>
    <t>(a)</t>
    <phoneticPr fontId="8"/>
  </si>
  <si>
    <t>　</t>
    <phoneticPr fontId="8"/>
  </si>
  <si>
    <t>県　北</t>
    <rPh sb="0" eb="1">
      <t>ケン</t>
    </rPh>
    <rPh sb="2" eb="3">
      <t>キタ</t>
    </rPh>
    <phoneticPr fontId="3"/>
  </si>
  <si>
    <t>田　村</t>
    <rPh sb="0" eb="1">
      <t>タ</t>
    </rPh>
    <rPh sb="2" eb="3">
      <t>ムラ</t>
    </rPh>
    <phoneticPr fontId="3"/>
  </si>
  <si>
    <t>須　賀　川</t>
    <rPh sb="0" eb="1">
      <t>ス</t>
    </rPh>
    <rPh sb="2" eb="3">
      <t>ガ</t>
    </rPh>
    <rPh sb="4" eb="5">
      <t>カワ</t>
    </rPh>
    <phoneticPr fontId="3"/>
  </si>
  <si>
    <t>会　津　坂　下</t>
    <rPh sb="0" eb="1">
      <t>カイ</t>
    </rPh>
    <rPh sb="2" eb="3">
      <t>ツ</t>
    </rPh>
    <rPh sb="4" eb="5">
      <t>バン</t>
    </rPh>
    <rPh sb="6" eb="7">
      <t>ゲ</t>
    </rPh>
    <phoneticPr fontId="3"/>
  </si>
  <si>
    <t>双　葉</t>
    <rPh sb="0" eb="1">
      <t>ソウ</t>
    </rPh>
    <rPh sb="2" eb="3">
      <t>ハ</t>
    </rPh>
    <phoneticPr fontId="3"/>
  </si>
  <si>
    <t>喜多方</t>
    <rPh sb="0" eb="1">
      <t>ヨシ</t>
    </rPh>
    <rPh sb="1" eb="2">
      <t>タ</t>
    </rPh>
    <rPh sb="2" eb="3">
      <t>カタ</t>
    </rPh>
    <phoneticPr fontId="3"/>
  </si>
  <si>
    <t>南会津</t>
    <rPh sb="0" eb="1">
      <t>ミナミ</t>
    </rPh>
    <rPh sb="1" eb="2">
      <t>カイ</t>
    </rPh>
    <rPh sb="2" eb="3">
      <t>ツ</t>
    </rPh>
    <phoneticPr fontId="3"/>
  </si>
  <si>
    <t>い わ き 市</t>
    <rPh sb="6" eb="7">
      <t>シ</t>
    </rPh>
    <phoneticPr fontId="3"/>
  </si>
  <si>
    <t>夢の香</t>
    <rPh sb="0" eb="1">
      <t>ユメ</t>
    </rPh>
    <rPh sb="2" eb="3">
      <t>カオ</t>
    </rPh>
    <phoneticPr fontId="3"/>
  </si>
  <si>
    <t>五百万石</t>
    <rPh sb="0" eb="2">
      <t>ゴヒャク</t>
    </rPh>
    <rPh sb="2" eb="4">
      <t>マンゴク</t>
    </rPh>
    <phoneticPr fontId="3"/>
  </si>
  <si>
    <t>華吹雪</t>
    <rPh sb="0" eb="1">
      <t>ハナ</t>
    </rPh>
    <rPh sb="1" eb="3">
      <t>フブキ</t>
    </rPh>
    <phoneticPr fontId="3"/>
  </si>
  <si>
    <t>県中</t>
    <rPh sb="0" eb="1">
      <t>ケン</t>
    </rPh>
    <rPh sb="1" eb="2">
      <t>チュウ</t>
    </rPh>
    <phoneticPr fontId="3"/>
  </si>
  <si>
    <t>郡 山 市</t>
    <rPh sb="0" eb="1">
      <t>グン</t>
    </rPh>
    <rPh sb="2" eb="3">
      <t>ヤマ</t>
    </rPh>
    <rPh sb="4" eb="5">
      <t>シ</t>
    </rPh>
    <phoneticPr fontId="3"/>
  </si>
  <si>
    <t>合　計</t>
    <rPh sb="0" eb="1">
      <t>ゴウ</t>
    </rPh>
    <rPh sb="2" eb="3">
      <t>ケイ</t>
    </rPh>
    <phoneticPr fontId="3"/>
  </si>
  <si>
    <t>＊醸造用玄米については、１等数量、１等比率に「特上」、「特等」を含む。</t>
    <rPh sb="1" eb="4">
      <t>ジョウゾウヨウ</t>
    </rPh>
    <rPh sb="4" eb="6">
      <t>ゲンマイ</t>
    </rPh>
    <rPh sb="13" eb="14">
      <t>トウ</t>
    </rPh>
    <rPh sb="14" eb="16">
      <t>スウリョウ</t>
    </rPh>
    <rPh sb="18" eb="19">
      <t>トウ</t>
    </rPh>
    <rPh sb="19" eb="21">
      <t>ヒリツ</t>
    </rPh>
    <rPh sb="23" eb="25">
      <t>トクジョウ</t>
    </rPh>
    <rPh sb="28" eb="29">
      <t>トク</t>
    </rPh>
    <rPh sb="29" eb="30">
      <t>トウ</t>
    </rPh>
    <rPh sb="32" eb="33">
      <t>フク</t>
    </rPh>
    <phoneticPr fontId="8"/>
  </si>
  <si>
    <t>等級比率（%）</t>
    <rPh sb="0" eb="2">
      <t>トウキュウ</t>
    </rPh>
    <rPh sb="2" eb="4">
      <t>ヒリツ</t>
    </rPh>
    <phoneticPr fontId="8"/>
  </si>
  <si>
    <t>籾　が　ら　の　利　用</t>
    <rPh sb="0" eb="1">
      <t>モミ</t>
    </rPh>
    <rPh sb="8" eb="9">
      <t>リ</t>
    </rPh>
    <rPh sb="10" eb="11">
      <t>ヨウ</t>
    </rPh>
    <phoneticPr fontId="3"/>
  </si>
  <si>
    <t>5ha～
10ha</t>
    <phoneticPr fontId="8"/>
  </si>
  <si>
    <t>10ha～
20ha</t>
    <phoneticPr fontId="8"/>
  </si>
  <si>
    <t>20ha～
30ha</t>
    <phoneticPr fontId="8"/>
  </si>
  <si>
    <t>（２）銘柄別検査数量</t>
    <rPh sb="3" eb="5">
      <t>メイガラ</t>
    </rPh>
    <rPh sb="5" eb="6">
      <t>ベツ</t>
    </rPh>
    <rPh sb="6" eb="8">
      <t>ケンサ</t>
    </rPh>
    <rPh sb="8" eb="10">
      <t>スウリョウ</t>
    </rPh>
    <phoneticPr fontId="8"/>
  </si>
  <si>
    <t>（１）種類別検査数量</t>
    <rPh sb="3" eb="5">
      <t>シュルイ</t>
    </rPh>
    <rPh sb="5" eb="6">
      <t>ベツ</t>
    </rPh>
    <rPh sb="6" eb="8">
      <t>ケンサ</t>
    </rPh>
    <rPh sb="8" eb="10">
      <t>スウリョウ</t>
    </rPh>
    <phoneticPr fontId="8"/>
  </si>
  <si>
    <t>　　ア　水稲うるち玄米</t>
    <rPh sb="4" eb="6">
      <t>スイトウ</t>
    </rPh>
    <rPh sb="9" eb="11">
      <t>ゲンマイ</t>
    </rPh>
    <phoneticPr fontId="8"/>
  </si>
  <si>
    <t>　　イ　水稲もち玄米</t>
    <rPh sb="4" eb="6">
      <t>スイトウ</t>
    </rPh>
    <rPh sb="8" eb="10">
      <t>ゲンマイ</t>
    </rPh>
    <phoneticPr fontId="8"/>
  </si>
  <si>
    <t>　　ウ　醸造用玄米</t>
    <rPh sb="4" eb="7">
      <t>ジョウゾウヨウ</t>
    </rPh>
    <rPh sb="7" eb="9">
      <t>ゲンマイ</t>
    </rPh>
    <phoneticPr fontId="8"/>
  </si>
  <si>
    <t>総　　計</t>
    <rPh sb="0" eb="1">
      <t>ソウ</t>
    </rPh>
    <rPh sb="3" eb="4">
      <t>ケイ</t>
    </rPh>
    <phoneticPr fontId="8"/>
  </si>
  <si>
    <t>（単位：kg）</t>
    <rPh sb="1" eb="3">
      <t>タンイ</t>
    </rPh>
    <phoneticPr fontId="3"/>
  </si>
  <si>
    <t>水稲
作付
面積
(ha)</t>
    <rPh sb="3" eb="5">
      <t>サクツケ</t>
    </rPh>
    <rPh sb="6" eb="8">
      <t>メンセキ</t>
    </rPh>
    <phoneticPr fontId="4"/>
  </si>
  <si>
    <t>１０ａ
当たり
収量
(kg)</t>
    <rPh sb="4" eb="5">
      <t>ア</t>
    </rPh>
    <rPh sb="8" eb="10">
      <t>シュウリョウ</t>
    </rPh>
    <phoneticPr fontId="4"/>
  </si>
  <si>
    <t>玄　米
収穫量
(t)</t>
    <rPh sb="4" eb="6">
      <t>シュウカク</t>
    </rPh>
    <rPh sb="6" eb="7">
      <t>リョウ</t>
    </rPh>
    <phoneticPr fontId="4"/>
  </si>
  <si>
    <t>焼却</t>
    <rPh sb="0" eb="2">
      <t>ショウキャク</t>
    </rPh>
    <phoneticPr fontId="3"/>
  </si>
  <si>
    <t>県　北</t>
    <rPh sb="0" eb="1">
      <t>ケン</t>
    </rPh>
    <rPh sb="2" eb="3">
      <t>ホク</t>
    </rPh>
    <phoneticPr fontId="3"/>
  </si>
  <si>
    <t>県　中</t>
    <rPh sb="0" eb="1">
      <t>ケン</t>
    </rPh>
    <rPh sb="2" eb="3">
      <t>チュウ</t>
    </rPh>
    <phoneticPr fontId="3"/>
  </si>
  <si>
    <t>須賀川</t>
    <rPh sb="0" eb="3">
      <t>スカガワ</t>
    </rPh>
    <phoneticPr fontId="3"/>
  </si>
  <si>
    <t>喜多方</t>
    <rPh sb="0" eb="1">
      <t>キ</t>
    </rPh>
    <rPh sb="1" eb="2">
      <t>タ</t>
    </rPh>
    <rPh sb="2" eb="3">
      <t>カタ</t>
    </rPh>
    <phoneticPr fontId="3"/>
  </si>
  <si>
    <r>
      <t xml:space="preserve">      ※   
</t>
    </r>
    <r>
      <rPr>
        <sz val="10"/>
        <color indexed="8"/>
        <rFont val="ＭＳ 明朝"/>
        <family val="1"/>
        <charset val="128"/>
      </rPr>
      <t>うち
認定
農業
者数</t>
    </r>
    <rPh sb="14" eb="16">
      <t>ニンテイ</t>
    </rPh>
    <rPh sb="17" eb="18">
      <t>ノウ</t>
    </rPh>
    <rPh sb="18" eb="19">
      <t>ギョウ</t>
    </rPh>
    <rPh sb="20" eb="21">
      <t>モノ</t>
    </rPh>
    <rPh sb="21" eb="22">
      <t>カズ</t>
    </rPh>
    <phoneticPr fontId="8"/>
  </si>
  <si>
    <r>
      <t xml:space="preserve">     ※</t>
    </r>
    <r>
      <rPr>
        <sz val="10"/>
        <color indexed="8"/>
        <rFont val="ＭＳ 明朝"/>
        <family val="1"/>
        <charset val="128"/>
      </rPr>
      <t xml:space="preserve">
うち
農業
生産
法人</t>
    </r>
    <rPh sb="10" eb="12">
      <t>ノウギョウ</t>
    </rPh>
    <rPh sb="13" eb="15">
      <t>セイサン</t>
    </rPh>
    <rPh sb="16" eb="18">
      <t>ホウジン</t>
    </rPh>
    <phoneticPr fontId="8"/>
  </si>
  <si>
    <t>会津坂下</t>
    <rPh sb="0" eb="2">
      <t>アイヅ</t>
    </rPh>
    <rPh sb="2" eb="4">
      <t>サカシタ</t>
    </rPh>
    <phoneticPr fontId="3"/>
  </si>
  <si>
    <t>地 域 区 分</t>
    <rPh sb="0" eb="1">
      <t>チ</t>
    </rPh>
    <rPh sb="2" eb="3">
      <t>イキ</t>
    </rPh>
    <rPh sb="4" eb="5">
      <t>ク</t>
    </rPh>
    <rPh sb="6" eb="7">
      <t>ブン</t>
    </rPh>
    <phoneticPr fontId="8"/>
  </si>
  <si>
    <t>事業実施主体名</t>
  </si>
  <si>
    <t>受　益</t>
    <phoneticPr fontId="8"/>
  </si>
  <si>
    <t>タ イ プ 名</t>
    <rPh sb="6" eb="7">
      <t>メイ</t>
    </rPh>
    <phoneticPr fontId="8"/>
  </si>
  <si>
    <t>事業費
（千円）</t>
    <rPh sb="5" eb="6">
      <t>セン</t>
    </rPh>
    <rPh sb="6" eb="7">
      <t>エン</t>
    </rPh>
    <phoneticPr fontId="8"/>
  </si>
  <si>
    <t>負　担　区　分　（千円）</t>
    <rPh sb="9" eb="10">
      <t>セン</t>
    </rPh>
    <rPh sb="10" eb="11">
      <t>エン</t>
    </rPh>
    <phoneticPr fontId="8"/>
  </si>
  <si>
    <t>補助率</t>
    <phoneticPr fontId="8"/>
  </si>
  <si>
    <t>戸数
(戸)</t>
    <rPh sb="0" eb="2">
      <t>コスウ</t>
    </rPh>
    <rPh sb="4" eb="5">
      <t>コ</t>
    </rPh>
    <phoneticPr fontId="8"/>
  </si>
  <si>
    <t>面積
(ha)</t>
    <rPh sb="0" eb="2">
      <t>メンセキ</t>
    </rPh>
    <phoneticPr fontId="8"/>
  </si>
  <si>
    <t>県補助金</t>
    <rPh sb="0" eb="1">
      <t>ケン</t>
    </rPh>
    <rPh sb="1" eb="4">
      <t>ホジョキン</t>
    </rPh>
    <phoneticPr fontId="8"/>
  </si>
  <si>
    <t>市 町 村</t>
    <rPh sb="0" eb="1">
      <t>シ</t>
    </rPh>
    <rPh sb="2" eb="3">
      <t>マチ</t>
    </rPh>
    <rPh sb="4" eb="5">
      <t>ムラ</t>
    </rPh>
    <phoneticPr fontId="8"/>
  </si>
  <si>
    <t>資　　金</t>
    <rPh sb="0" eb="1">
      <t>シ</t>
    </rPh>
    <rPh sb="3" eb="4">
      <t>キン</t>
    </rPh>
    <phoneticPr fontId="8"/>
  </si>
  <si>
    <t>そ の 他</t>
    <rPh sb="4" eb="5">
      <t>タ</t>
    </rPh>
    <phoneticPr fontId="8"/>
  </si>
  <si>
    <t>県　　　　　計</t>
    <rPh sb="0" eb="1">
      <t>ケン</t>
    </rPh>
    <rPh sb="6" eb="7">
      <t>ケイ</t>
    </rPh>
    <phoneticPr fontId="8"/>
  </si>
  <si>
    <t>天のつぶ</t>
    <rPh sb="0" eb="1">
      <t>テン</t>
    </rPh>
    <phoneticPr fontId="8"/>
  </si>
  <si>
    <t>天のつぶ</t>
    <rPh sb="0" eb="1">
      <t>テン</t>
    </rPh>
    <phoneticPr fontId="3"/>
  </si>
  <si>
    <t>事　業　内　容</t>
    <rPh sb="4" eb="5">
      <t>ナイ</t>
    </rPh>
    <rPh sb="6" eb="7">
      <t>カタチ</t>
    </rPh>
    <phoneticPr fontId="8"/>
  </si>
  <si>
    <t>小　　　　　計</t>
    <rPh sb="0" eb="1">
      <t>ショウ</t>
    </rPh>
    <rPh sb="6" eb="7">
      <t>ケイ</t>
    </rPh>
    <phoneticPr fontId="8"/>
  </si>
  <si>
    <t>五百川</t>
    <rPh sb="0" eb="3">
      <t>ゴヒャクガワ</t>
    </rPh>
    <phoneticPr fontId="8"/>
  </si>
  <si>
    <t>つくばＳＤ1号</t>
    <rPh sb="6" eb="7">
      <t>ゴウ</t>
    </rPh>
    <phoneticPr fontId="8"/>
  </si>
  <si>
    <t>みどり豊</t>
    <rPh sb="3" eb="4">
      <t>ユタ</t>
    </rPh>
    <phoneticPr fontId="8"/>
  </si>
  <si>
    <t>小野町</t>
    <rPh sb="0" eb="3">
      <t>オノマチ</t>
    </rPh>
    <phoneticPr fontId="3"/>
  </si>
  <si>
    <t>品  種</t>
    <phoneticPr fontId="8"/>
  </si>
  <si>
    <t>産  地</t>
    <phoneticPr fontId="8"/>
  </si>
  <si>
    <t>あきたこまち</t>
    <phoneticPr fontId="8"/>
  </si>
  <si>
    <t>あきだわら</t>
    <phoneticPr fontId="8"/>
  </si>
  <si>
    <t>ＬＧＣソフト</t>
    <phoneticPr fontId="8"/>
  </si>
  <si>
    <t>おきにいり</t>
    <phoneticPr fontId="8"/>
  </si>
  <si>
    <t>たかねみのり</t>
    <phoneticPr fontId="8"/>
  </si>
  <si>
    <t>チヨニシキ</t>
    <phoneticPr fontId="8"/>
  </si>
  <si>
    <t>ひとめぼれ</t>
    <phoneticPr fontId="8"/>
  </si>
  <si>
    <t>ふくみらい</t>
    <phoneticPr fontId="8"/>
  </si>
  <si>
    <t>まいひめ</t>
    <phoneticPr fontId="8"/>
  </si>
  <si>
    <t xml:space="preserve">総  計
（t） </t>
    <phoneticPr fontId="8"/>
  </si>
  <si>
    <t>こがねもち</t>
    <phoneticPr fontId="8"/>
  </si>
  <si>
    <t>総  計
（t）</t>
    <phoneticPr fontId="8"/>
  </si>
  <si>
    <t>※　認定農業者数、農業生産法人数は重複カウントを含む。</t>
  </si>
  <si>
    <t>　　（例：認定農業者である農業生産法人）</t>
  </si>
  <si>
    <t>産地生産力強化総合支援事業（水田有効活用自給力向上支援対策(水稲)）</t>
    <rPh sb="0" eb="2">
      <t>サンチ</t>
    </rPh>
    <rPh sb="2" eb="5">
      <t>セイサンリョク</t>
    </rPh>
    <rPh sb="5" eb="7">
      <t>キョウカ</t>
    </rPh>
    <rPh sb="7" eb="9">
      <t>ソウゴウ</t>
    </rPh>
    <rPh sb="9" eb="11">
      <t>シエン</t>
    </rPh>
    <rPh sb="11" eb="13">
      <t>ジギョウ</t>
    </rPh>
    <rPh sb="14" eb="16">
      <t>スイデン</t>
    </rPh>
    <rPh sb="16" eb="18">
      <t>ユウコウ</t>
    </rPh>
    <rPh sb="18" eb="20">
      <t>カツヨウ</t>
    </rPh>
    <rPh sb="20" eb="23">
      <t>ジキュウリョク</t>
    </rPh>
    <rPh sb="23" eb="25">
      <t>コウジョウ</t>
    </rPh>
    <rPh sb="25" eb="27">
      <t>シエン</t>
    </rPh>
    <rPh sb="27" eb="29">
      <t>タイサク</t>
    </rPh>
    <rPh sb="30" eb="32">
      <t>スイトウ</t>
    </rPh>
    <phoneticPr fontId="8"/>
  </si>
  <si>
    <t>会津坂下</t>
  </si>
  <si>
    <t>広 野 町</t>
  </si>
  <si>
    <t>楢 葉 町</t>
  </si>
  <si>
    <t>富 岡 町</t>
  </si>
  <si>
    <t>川 内 村</t>
  </si>
  <si>
    <t>大 熊 町</t>
  </si>
  <si>
    <t>双 葉 町</t>
  </si>
  <si>
    <t>浪 江 町</t>
  </si>
  <si>
    <t>葛 尾 村</t>
  </si>
  <si>
    <t>ミルキークイーン</t>
    <phoneticPr fontId="8"/>
  </si>
  <si>
    <t>湛水直播用播種機</t>
    <rPh sb="0" eb="2">
      <t>タンスイ</t>
    </rPh>
    <rPh sb="2" eb="4">
      <t>チョクハ</t>
    </rPh>
    <rPh sb="4" eb="5">
      <t>ヨウ</t>
    </rPh>
    <rPh sb="5" eb="7">
      <t>ハシュ</t>
    </rPh>
    <rPh sb="7" eb="8">
      <t>キ</t>
    </rPh>
    <phoneticPr fontId="3"/>
  </si>
  <si>
    <t>乾田直播用播種機</t>
    <rPh sb="0" eb="2">
      <t>カンデン</t>
    </rPh>
    <rPh sb="2" eb="4">
      <t>チョクハ</t>
    </rPh>
    <rPh sb="4" eb="5">
      <t>ヨウ</t>
    </rPh>
    <rPh sb="5" eb="7">
      <t>ハシュ</t>
    </rPh>
    <rPh sb="7" eb="8">
      <t>キ</t>
    </rPh>
    <phoneticPr fontId="3"/>
  </si>
  <si>
    <t>導入</t>
    <rPh sb="0" eb="2">
      <t>ドウニュウ</t>
    </rPh>
    <phoneticPr fontId="3"/>
  </si>
  <si>
    <t>台数</t>
    <rPh sb="0" eb="2">
      <t>ダイスウ</t>
    </rPh>
    <phoneticPr fontId="3"/>
  </si>
  <si>
    <t>直播栽培実施状況</t>
    <rPh sb="4" eb="6">
      <t>ジッシ</t>
    </rPh>
    <rPh sb="6" eb="8">
      <t>ジョウキョウ</t>
    </rPh>
    <phoneticPr fontId="3"/>
  </si>
  <si>
    <t>乾田</t>
    <rPh sb="0" eb="1">
      <t>イヌイ</t>
    </rPh>
    <rPh sb="1" eb="2">
      <t>タ</t>
    </rPh>
    <phoneticPr fontId="3"/>
  </si>
  <si>
    <t>平成２６年播種用として、福島県米改良協会から配付した種子の数量を
事業所の所在する市町村別に集計したもの。</t>
    <rPh sb="0" eb="2">
      <t>ヘイセイ</t>
    </rPh>
    <rPh sb="4" eb="5">
      <t>ネン</t>
    </rPh>
    <rPh sb="5" eb="7">
      <t>ハシュ</t>
    </rPh>
    <rPh sb="7" eb="8">
      <t>ヨウ</t>
    </rPh>
    <rPh sb="12" eb="15">
      <t>フクシマケン</t>
    </rPh>
    <rPh sb="15" eb="18">
      <t>コメカイリョウ</t>
    </rPh>
    <rPh sb="18" eb="20">
      <t>キョウカイ</t>
    </rPh>
    <rPh sb="22" eb="24">
      <t>ハイフ</t>
    </rPh>
    <rPh sb="26" eb="28">
      <t>シュシ</t>
    </rPh>
    <rPh sb="29" eb="31">
      <t>スウリョウ</t>
    </rPh>
    <rPh sb="33" eb="36">
      <t>ジギョウショ</t>
    </rPh>
    <rPh sb="37" eb="39">
      <t>ショザイ</t>
    </rPh>
    <rPh sb="41" eb="44">
      <t>シチョウソン</t>
    </rPh>
    <rPh sb="44" eb="45">
      <t>ベツ</t>
    </rPh>
    <rPh sb="46" eb="48">
      <t>シュウケイ</t>
    </rPh>
    <phoneticPr fontId="3"/>
  </si>
  <si>
    <t>１　水稲生産状況と標高別作付面積（平成２６年産）</t>
    <rPh sb="2" eb="4">
      <t>スイトウ</t>
    </rPh>
    <rPh sb="4" eb="6">
      <t>セイサン</t>
    </rPh>
    <rPh sb="6" eb="8">
      <t>ジョウキョウ</t>
    </rPh>
    <rPh sb="9" eb="11">
      <t>ヒョウコウ</t>
    </rPh>
    <rPh sb="11" eb="12">
      <t>ベツ</t>
    </rPh>
    <rPh sb="12" eb="14">
      <t>サクツ</t>
    </rPh>
    <rPh sb="14" eb="16">
      <t>メンセキ</t>
    </rPh>
    <rPh sb="17" eb="19">
      <t>ヘイセイ</t>
    </rPh>
    <rPh sb="21" eb="22">
      <t>ネン</t>
    </rPh>
    <rPh sb="22" eb="23">
      <t>サン</t>
    </rPh>
    <phoneticPr fontId="4"/>
  </si>
  <si>
    <r>
      <t>エコファーマー　</t>
    </r>
    <r>
      <rPr>
        <b/>
        <sz val="11"/>
        <rFont val="ＭＳ 明朝"/>
        <family val="1"/>
        <charset val="128"/>
      </rPr>
      <t>※３</t>
    </r>
    <r>
      <rPr>
        <sz val="11"/>
        <rFont val="ＭＳ 明朝"/>
        <family val="1"/>
        <charset val="128"/>
      </rPr>
      <t>　　
（平成27年3月末現在）</t>
    </r>
    <rPh sb="14" eb="16">
      <t>ヘイセイ</t>
    </rPh>
    <rPh sb="18" eb="19">
      <t>ネン</t>
    </rPh>
    <rPh sb="20" eb="21">
      <t>ガツ</t>
    </rPh>
    <rPh sb="21" eb="22">
      <t>マツ</t>
    </rPh>
    <rPh sb="22" eb="24">
      <t>ゲンザイ</t>
    </rPh>
    <phoneticPr fontId="8"/>
  </si>
  <si>
    <t>※　試験研究機関及び教育機関における実施面積は含まない。</t>
  </si>
  <si>
    <t>もみがらの利用（平成２６年）</t>
    <rPh sb="5" eb="7">
      <t>リヨウ</t>
    </rPh>
    <rPh sb="8" eb="10">
      <t>ヘイセイ</t>
    </rPh>
    <rPh sb="12" eb="13">
      <t>ネン</t>
    </rPh>
    <phoneticPr fontId="3"/>
  </si>
  <si>
    <t>もみがらの利用（共同乾燥調製（貯蔵）施設分)（平成２６年)</t>
    <rPh sb="5" eb="7">
      <t>リヨウ</t>
    </rPh>
    <rPh sb="8" eb="10">
      <t>キョウドウ</t>
    </rPh>
    <rPh sb="10" eb="12">
      <t>カンソウ</t>
    </rPh>
    <rPh sb="12" eb="14">
      <t>チョウセイ</t>
    </rPh>
    <rPh sb="15" eb="17">
      <t>チョゾウ</t>
    </rPh>
    <rPh sb="18" eb="20">
      <t>シセツ</t>
    </rPh>
    <rPh sb="20" eb="21">
      <t>ブン</t>
    </rPh>
    <rPh sb="27" eb="28">
      <t>ネン</t>
    </rPh>
    <phoneticPr fontId="3"/>
  </si>
  <si>
    <t>福 島 市</t>
    <phoneticPr fontId="20"/>
  </si>
  <si>
    <t>川 俣 町</t>
    <phoneticPr fontId="20"/>
  </si>
  <si>
    <t>小　計</t>
    <phoneticPr fontId="3"/>
  </si>
  <si>
    <t>桑 折 町</t>
    <phoneticPr fontId="20"/>
  </si>
  <si>
    <t>国 見 町</t>
    <phoneticPr fontId="20"/>
  </si>
  <si>
    <t>県中</t>
    <rPh sb="0" eb="2">
      <t>ケンチュウ</t>
    </rPh>
    <phoneticPr fontId="4"/>
  </si>
  <si>
    <t>小　計</t>
    <phoneticPr fontId="3"/>
  </si>
  <si>
    <t>白 河 市</t>
    <phoneticPr fontId="20"/>
  </si>
  <si>
    <t>西 郷 村</t>
    <phoneticPr fontId="20"/>
  </si>
  <si>
    <t>泉 崎 村</t>
    <phoneticPr fontId="20"/>
  </si>
  <si>
    <t>中 島 村</t>
    <phoneticPr fontId="20"/>
  </si>
  <si>
    <t>矢 吹 町</t>
    <phoneticPr fontId="20"/>
  </si>
  <si>
    <t>棚 倉 町</t>
    <phoneticPr fontId="20"/>
  </si>
  <si>
    <t>矢 祭 町</t>
    <phoneticPr fontId="20"/>
  </si>
  <si>
    <t>塙   町</t>
    <phoneticPr fontId="20"/>
  </si>
  <si>
    <t>鮫 川 村</t>
    <phoneticPr fontId="20"/>
  </si>
  <si>
    <t>会津若松市</t>
    <phoneticPr fontId="20"/>
  </si>
  <si>
    <t>磐 梯 町</t>
    <phoneticPr fontId="20"/>
  </si>
  <si>
    <t>猪 苗 代 町</t>
    <phoneticPr fontId="20"/>
  </si>
  <si>
    <t>喜 多 方 市</t>
    <phoneticPr fontId="20"/>
  </si>
  <si>
    <t>北 塩 原 村</t>
    <phoneticPr fontId="20"/>
  </si>
  <si>
    <t>西 会 津 町</t>
    <phoneticPr fontId="20"/>
  </si>
  <si>
    <t>下 郷 町</t>
    <phoneticPr fontId="20"/>
  </si>
  <si>
    <t>只 見 町</t>
    <phoneticPr fontId="20"/>
  </si>
  <si>
    <t>相 馬 市</t>
    <phoneticPr fontId="20"/>
  </si>
  <si>
    <t>新 地 町</t>
    <phoneticPr fontId="20"/>
  </si>
  <si>
    <t>飯 舘 村</t>
    <phoneticPr fontId="20"/>
  </si>
  <si>
    <t>いわき</t>
    <phoneticPr fontId="3"/>
  </si>
  <si>
    <t>稲わらの利用（平成２６年）</t>
    <rPh sb="0" eb="1">
      <t>イナ</t>
    </rPh>
    <rPh sb="4" eb="6">
      <t>リヨウ</t>
    </rPh>
    <rPh sb="7" eb="9">
      <t>ヘイセイ</t>
    </rPh>
    <rPh sb="11" eb="12">
      <t>ネン</t>
    </rPh>
    <phoneticPr fontId="3"/>
  </si>
  <si>
    <t>稲　わ　ら　の　利　用</t>
    <rPh sb="0" eb="1">
      <t>イネ</t>
    </rPh>
    <rPh sb="8" eb="9">
      <t>リ</t>
    </rPh>
    <rPh sb="10" eb="11">
      <t>ヨウ</t>
    </rPh>
    <phoneticPr fontId="3"/>
  </si>
  <si>
    <t>稲わらの</t>
    <rPh sb="0" eb="1">
      <t>イナ</t>
    </rPh>
    <phoneticPr fontId="3"/>
  </si>
  <si>
    <t>耕　種</t>
    <rPh sb="0" eb="1">
      <t>コウ</t>
    </rPh>
    <rPh sb="2" eb="3">
      <t>タネ</t>
    </rPh>
    <phoneticPr fontId="3"/>
  </si>
  <si>
    <t>畜　産</t>
    <rPh sb="0" eb="1">
      <t>チク</t>
    </rPh>
    <rPh sb="2" eb="3">
      <t>サン</t>
    </rPh>
    <phoneticPr fontId="3"/>
  </si>
  <si>
    <t>加工</t>
    <rPh sb="0" eb="2">
      <t>カコウ</t>
    </rPh>
    <phoneticPr fontId="3"/>
  </si>
  <si>
    <t>込み</t>
    <rPh sb="0" eb="1">
      <t>コ</t>
    </rPh>
    <phoneticPr fontId="3"/>
  </si>
  <si>
    <t>マルチ</t>
    <phoneticPr fontId="3"/>
  </si>
  <si>
    <t>飼料</t>
    <rPh sb="0" eb="2">
      <t>シリョウ</t>
    </rPh>
    <phoneticPr fontId="3"/>
  </si>
  <si>
    <t>敷料</t>
    <rPh sb="0" eb="1">
      <t>シ</t>
    </rPh>
    <rPh sb="1" eb="2">
      <t>リョウ</t>
    </rPh>
    <phoneticPr fontId="3"/>
  </si>
  <si>
    <t>(t)</t>
    <phoneticPr fontId="3"/>
  </si>
  <si>
    <t>(%)</t>
    <phoneticPr fontId="3"/>
  </si>
  <si>
    <t>いわき</t>
    <phoneticPr fontId="3"/>
  </si>
  <si>
    <t>い わ き</t>
    <phoneticPr fontId="3"/>
  </si>
  <si>
    <t>玄米の</t>
    <phoneticPr fontId="3"/>
  </si>
  <si>
    <t>い わ き</t>
    <phoneticPr fontId="3"/>
  </si>
  <si>
    <t>（１）田植機及び収穫機</t>
    <phoneticPr fontId="3"/>
  </si>
  <si>
    <t>田植機利用面積(ha)</t>
    <rPh sb="0" eb="3">
      <t>タウエキ</t>
    </rPh>
    <rPh sb="3" eb="5">
      <t>リヨウ</t>
    </rPh>
    <rPh sb="5" eb="7">
      <t>メンセキ</t>
    </rPh>
    <phoneticPr fontId="3"/>
  </si>
  <si>
    <t>機構別利用面積(ha)</t>
    <rPh sb="3" eb="5">
      <t>リヨウ</t>
    </rPh>
    <rPh sb="5" eb="7">
      <t>メンセキ</t>
    </rPh>
    <phoneticPr fontId="3"/>
  </si>
  <si>
    <t>苗別機械移植面積(ha)</t>
    <rPh sb="0" eb="1">
      <t>ナエ</t>
    </rPh>
    <rPh sb="1" eb="2">
      <t>ベツ</t>
    </rPh>
    <rPh sb="2" eb="4">
      <t>キカイ</t>
    </rPh>
    <rPh sb="4" eb="6">
      <t>イショク</t>
    </rPh>
    <rPh sb="6" eb="8">
      <t>メンセキ</t>
    </rPh>
    <phoneticPr fontId="3"/>
  </si>
  <si>
    <t>バインダ</t>
    <phoneticPr fontId="3"/>
  </si>
  <si>
    <t>自脱型ｺﾝﾊﾞｲﾝ</t>
    <phoneticPr fontId="3"/>
  </si>
  <si>
    <t>６条</t>
    <phoneticPr fontId="3"/>
  </si>
  <si>
    <t>８条</t>
    <phoneticPr fontId="3"/>
  </si>
  <si>
    <t>施肥</t>
    <phoneticPr fontId="3"/>
  </si>
  <si>
    <t>成苗</t>
    <phoneticPr fontId="3"/>
  </si>
  <si>
    <t>不耕起</t>
    <rPh sb="0" eb="1">
      <t>フ</t>
    </rPh>
    <rPh sb="1" eb="2">
      <t>コウ</t>
    </rPh>
    <rPh sb="2" eb="3">
      <t>キ</t>
    </rPh>
    <phoneticPr fontId="3"/>
  </si>
  <si>
    <t>合計</t>
    <rPh sb="0" eb="1">
      <t>ゴウ</t>
    </rPh>
    <rPh sb="1" eb="2">
      <t>ケイ</t>
    </rPh>
    <phoneticPr fontId="3"/>
  </si>
  <si>
    <t>台数</t>
    <phoneticPr fontId="3"/>
  </si>
  <si>
    <t>利用</t>
    <rPh sb="0" eb="2">
      <t>リヨウ</t>
    </rPh>
    <phoneticPr fontId="3"/>
  </si>
  <si>
    <t>台　数</t>
    <phoneticPr fontId="3"/>
  </si>
  <si>
    <t>台数</t>
    <phoneticPr fontId="3"/>
  </si>
  <si>
    <t>田植機</t>
    <rPh sb="0" eb="2">
      <t>タウエ</t>
    </rPh>
    <rPh sb="2" eb="3">
      <t>キ</t>
    </rPh>
    <phoneticPr fontId="3"/>
  </si>
  <si>
    <t>乳苗</t>
    <phoneticPr fontId="3"/>
  </si>
  <si>
    <t>稚苗</t>
    <phoneticPr fontId="3"/>
  </si>
  <si>
    <t>中苗</t>
    <phoneticPr fontId="3"/>
  </si>
  <si>
    <t>成苗</t>
    <phoneticPr fontId="3"/>
  </si>
  <si>
    <t>(台)</t>
    <phoneticPr fontId="3"/>
  </si>
  <si>
    <t>(ha)</t>
    <phoneticPr fontId="3"/>
  </si>
  <si>
    <t>以上</t>
    <phoneticPr fontId="3"/>
  </si>
  <si>
    <t>小　計</t>
    <phoneticPr fontId="3"/>
  </si>
  <si>
    <t>広 野 町</t>
    <phoneticPr fontId="20"/>
  </si>
  <si>
    <t>楢 葉 町</t>
    <phoneticPr fontId="20"/>
  </si>
  <si>
    <t>富 岡 町</t>
    <phoneticPr fontId="20"/>
  </si>
  <si>
    <t>川 内 村</t>
    <phoneticPr fontId="20"/>
  </si>
  <si>
    <t>大 熊 町</t>
    <phoneticPr fontId="20"/>
  </si>
  <si>
    <t>双 葉 町</t>
    <phoneticPr fontId="20"/>
  </si>
  <si>
    <t>浪 江 町</t>
    <phoneticPr fontId="20"/>
  </si>
  <si>
    <t>葛 尾 村</t>
    <phoneticPr fontId="20"/>
  </si>
  <si>
    <t>いわき</t>
    <phoneticPr fontId="3"/>
  </si>
  <si>
    <t>土　壌　改　良　資　材　の　活　用</t>
    <rPh sb="0" eb="1">
      <t>ツチ</t>
    </rPh>
    <rPh sb="2" eb="3">
      <t>ツチ</t>
    </rPh>
    <rPh sb="4" eb="5">
      <t>アラタ</t>
    </rPh>
    <rPh sb="6" eb="7">
      <t>リョウ</t>
    </rPh>
    <rPh sb="8" eb="9">
      <t>シ</t>
    </rPh>
    <rPh sb="10" eb="11">
      <t>ザイ</t>
    </rPh>
    <rPh sb="14" eb="15">
      <t>カツ</t>
    </rPh>
    <rPh sb="16" eb="17">
      <t>ヨウ</t>
    </rPh>
    <phoneticPr fontId="3"/>
  </si>
  <si>
    <t>秋　耕</t>
    <phoneticPr fontId="3"/>
  </si>
  <si>
    <t>わ　　　ら</t>
    <phoneticPr fontId="3"/>
  </si>
  <si>
    <t>堆　き　ゅ　う  肥</t>
    <phoneticPr fontId="3"/>
  </si>
  <si>
    <t>珪　カ　ル</t>
    <phoneticPr fontId="3"/>
  </si>
  <si>
    <t>よ　う　り　ん</t>
    <phoneticPr fontId="3"/>
  </si>
  <si>
    <t>含　鉄　資　材</t>
    <phoneticPr fontId="3"/>
  </si>
  <si>
    <t>施用</t>
    <phoneticPr fontId="3"/>
  </si>
  <si>
    <t>同左
10ａ
当たり
(kg)</t>
    <phoneticPr fontId="3"/>
  </si>
  <si>
    <t>当たり</t>
    <rPh sb="0" eb="1">
      <t>ア</t>
    </rPh>
    <phoneticPr fontId="3"/>
  </si>
  <si>
    <t>量</t>
    <rPh sb="0" eb="1">
      <t>リョウ</t>
    </rPh>
    <phoneticPr fontId="3"/>
  </si>
  <si>
    <t>(ha)</t>
    <phoneticPr fontId="3"/>
  </si>
  <si>
    <t>(%)</t>
    <phoneticPr fontId="3"/>
  </si>
  <si>
    <t>(t)</t>
    <phoneticPr fontId="3"/>
  </si>
  <si>
    <t>(kg)</t>
    <phoneticPr fontId="3"/>
  </si>
  <si>
    <t>（２）　共同育苗施設</t>
    <phoneticPr fontId="3"/>
  </si>
  <si>
    <t>同左処理面積（ha）</t>
    <phoneticPr fontId="3"/>
  </si>
  <si>
    <t>乳　苗</t>
    <phoneticPr fontId="3"/>
  </si>
  <si>
    <t>稚　苗</t>
    <phoneticPr fontId="3"/>
  </si>
  <si>
    <t>中  苗</t>
    <phoneticPr fontId="3"/>
  </si>
  <si>
    <t>成  苗</t>
    <phoneticPr fontId="3"/>
  </si>
  <si>
    <t>緑化苗</t>
    <phoneticPr fontId="3"/>
  </si>
  <si>
    <t>硬化苗</t>
    <phoneticPr fontId="3"/>
  </si>
  <si>
    <t>50～</t>
    <phoneticPr fontId="3"/>
  </si>
  <si>
    <t>100～</t>
    <phoneticPr fontId="3"/>
  </si>
  <si>
    <t>200ha</t>
    <phoneticPr fontId="3"/>
  </si>
  <si>
    <t>未満</t>
    <phoneticPr fontId="3"/>
  </si>
  <si>
    <t>100ha</t>
    <phoneticPr fontId="3"/>
  </si>
  <si>
    <t>200ha</t>
    <phoneticPr fontId="3"/>
  </si>
  <si>
    <t>(ha)</t>
    <phoneticPr fontId="3"/>
  </si>
  <si>
    <t>い わ き</t>
    <phoneticPr fontId="3"/>
  </si>
  <si>
    <t>会津若松市</t>
    <phoneticPr fontId="20"/>
  </si>
  <si>
    <t>磐 梯 町</t>
    <phoneticPr fontId="20"/>
  </si>
  <si>
    <t>猪 苗 代 町</t>
    <phoneticPr fontId="20"/>
  </si>
  <si>
    <t>※被災等の理由により稼働の無かった育苗施設については括弧書きで記入した。</t>
    <rPh sb="1" eb="3">
      <t>ヒサイ</t>
    </rPh>
    <rPh sb="3" eb="4">
      <t>トウ</t>
    </rPh>
    <rPh sb="5" eb="7">
      <t>リユウ</t>
    </rPh>
    <rPh sb="10" eb="12">
      <t>カドウ</t>
    </rPh>
    <rPh sb="13" eb="14">
      <t>ナ</t>
    </rPh>
    <rPh sb="17" eb="19">
      <t>イクビョウ</t>
    </rPh>
    <rPh sb="19" eb="21">
      <t>シセツ</t>
    </rPh>
    <rPh sb="26" eb="29">
      <t>カッコガ</t>
    </rPh>
    <rPh sb="31" eb="33">
      <t>キニュウ</t>
    </rPh>
    <phoneticPr fontId="3"/>
  </si>
  <si>
    <t>（３）共同乾燥調製（貯蔵）施設</t>
    <rPh sb="3" eb="5">
      <t>キョウドウ</t>
    </rPh>
    <rPh sb="5" eb="7">
      <t>カンソウ</t>
    </rPh>
    <rPh sb="7" eb="9">
      <t>チョウセイ</t>
    </rPh>
    <rPh sb="10" eb="12">
      <t>チョゾウ</t>
    </rPh>
    <rPh sb="13" eb="15">
      <t>シセツ</t>
    </rPh>
    <phoneticPr fontId="3"/>
  </si>
  <si>
    <t>共同乾燥</t>
    <phoneticPr fontId="3"/>
  </si>
  <si>
    <t>能力別箇所数及び処理面積</t>
    <rPh sb="0" eb="3">
      <t>ノウリョクベツ</t>
    </rPh>
    <rPh sb="3" eb="5">
      <t>カショ</t>
    </rPh>
    <rPh sb="5" eb="6">
      <t>スウ</t>
    </rPh>
    <rPh sb="6" eb="7">
      <t>オヨ</t>
    </rPh>
    <rPh sb="8" eb="10">
      <t>ショリ</t>
    </rPh>
    <rPh sb="10" eb="12">
      <t>メンセキ</t>
    </rPh>
    <phoneticPr fontId="3"/>
  </si>
  <si>
    <t>バラ出荷</t>
    <phoneticPr fontId="3"/>
  </si>
  <si>
    <t>調製（貯蔵）施設</t>
    <rPh sb="2" eb="8">
      <t>シセツ</t>
    </rPh>
    <phoneticPr fontId="3"/>
  </si>
  <si>
    <t>20ha未満</t>
    <phoneticPr fontId="3"/>
  </si>
  <si>
    <t>20～50ha</t>
    <phoneticPr fontId="3"/>
  </si>
  <si>
    <t>50～100ha</t>
    <phoneticPr fontId="3"/>
  </si>
  <si>
    <t>100～200ha</t>
    <phoneticPr fontId="3"/>
  </si>
  <si>
    <t>200ha以上</t>
    <phoneticPr fontId="3"/>
  </si>
  <si>
    <t>総箇</t>
    <phoneticPr fontId="3"/>
  </si>
  <si>
    <t>処理</t>
    <phoneticPr fontId="3"/>
  </si>
  <si>
    <t>出荷</t>
    <phoneticPr fontId="3"/>
  </si>
  <si>
    <t>ＲＣ</t>
    <phoneticPr fontId="3"/>
  </si>
  <si>
    <t>色彩選別</t>
    <rPh sb="0" eb="2">
      <t>シキサイ</t>
    </rPh>
    <rPh sb="2" eb="4">
      <t>センベツ</t>
    </rPh>
    <phoneticPr fontId="3"/>
  </si>
  <si>
    <t>ＤＳ</t>
    <phoneticPr fontId="3"/>
  </si>
  <si>
    <t>ＣＥ</t>
    <phoneticPr fontId="3"/>
  </si>
  <si>
    <t>箇所</t>
    <phoneticPr fontId="3"/>
  </si>
  <si>
    <t>数量</t>
    <phoneticPr fontId="3"/>
  </si>
  <si>
    <t>所数</t>
    <phoneticPr fontId="3"/>
  </si>
  <si>
    <t>面積</t>
    <phoneticPr fontId="3"/>
  </si>
  <si>
    <t>機の導入</t>
    <rPh sb="0" eb="1">
      <t>キ</t>
    </rPh>
    <rPh sb="2" eb="4">
      <t>ドウニュウ</t>
    </rPh>
    <phoneticPr fontId="3"/>
  </si>
  <si>
    <t>面積</t>
    <phoneticPr fontId="3"/>
  </si>
  <si>
    <t>(t)</t>
    <phoneticPr fontId="3"/>
  </si>
  <si>
    <t>小　計</t>
    <rPh sb="0" eb="1">
      <t>ショウ</t>
    </rPh>
    <rPh sb="2" eb="3">
      <t>ケイ</t>
    </rPh>
    <phoneticPr fontId="3"/>
  </si>
  <si>
    <t>※被災等の理由により稼働の無かった共同乾燥調製（貯蔵）施設については括弧書きで記入した。</t>
    <rPh sb="1" eb="3">
      <t>ヒサイ</t>
    </rPh>
    <rPh sb="3" eb="4">
      <t>トウ</t>
    </rPh>
    <rPh sb="5" eb="7">
      <t>リユウ</t>
    </rPh>
    <rPh sb="10" eb="12">
      <t>カドウ</t>
    </rPh>
    <rPh sb="13" eb="14">
      <t>ナ</t>
    </rPh>
    <rPh sb="17" eb="19">
      <t>キョウドウ</t>
    </rPh>
    <rPh sb="19" eb="21">
      <t>カンソウ</t>
    </rPh>
    <rPh sb="21" eb="23">
      <t>チョウセイ</t>
    </rPh>
    <rPh sb="24" eb="26">
      <t>チョゾウ</t>
    </rPh>
    <rPh sb="27" eb="29">
      <t>シセツ</t>
    </rPh>
    <rPh sb="34" eb="37">
      <t>カッコガ</t>
    </rPh>
    <rPh sb="39" eb="41">
      <t>キニュウ</t>
    </rPh>
    <phoneticPr fontId="3"/>
  </si>
  <si>
    <t>直播</t>
    <rPh sb="0" eb="2">
      <t>チョクハ</t>
    </rPh>
    <phoneticPr fontId="3"/>
  </si>
  <si>
    <t>直播栽培実施状況（子実収穫）</t>
    <rPh sb="4" eb="6">
      <t>ジッシ</t>
    </rPh>
    <rPh sb="9" eb="10">
      <t>シ</t>
    </rPh>
    <rPh sb="10" eb="11">
      <t>ジツ</t>
    </rPh>
    <rPh sb="11" eb="13">
      <t>シュウカク</t>
    </rPh>
    <phoneticPr fontId="3"/>
  </si>
  <si>
    <t>　　 ＷＣＳ　</t>
    <phoneticPr fontId="3"/>
  </si>
  <si>
    <t>直播栽培用機器整備状況</t>
    <phoneticPr fontId="3"/>
  </si>
  <si>
    <t>ｺ-ﾃｨﾝｸﾞﾏｼﾝ</t>
    <phoneticPr fontId="3"/>
  </si>
  <si>
    <t>無人</t>
    <phoneticPr fontId="3"/>
  </si>
  <si>
    <t>動散</t>
    <phoneticPr fontId="3"/>
  </si>
  <si>
    <t>処理</t>
    <phoneticPr fontId="3"/>
  </si>
  <si>
    <t>※</t>
    <phoneticPr fontId="3"/>
  </si>
  <si>
    <t>ヘリ</t>
    <phoneticPr fontId="3"/>
  </si>
  <si>
    <t>播種</t>
    <phoneticPr fontId="3"/>
  </si>
  <si>
    <t>直播</t>
    <phoneticPr fontId="3"/>
  </si>
  <si>
    <t>総　計
（t）</t>
    <phoneticPr fontId="8"/>
  </si>
  <si>
    <t>コシヒカリ</t>
    <phoneticPr fontId="8"/>
  </si>
  <si>
    <t>ササニシキ</t>
    <phoneticPr fontId="8"/>
  </si>
  <si>
    <t>はえぬき</t>
    <phoneticPr fontId="8"/>
  </si>
  <si>
    <t>ミルキープリンセス</t>
    <phoneticPr fontId="8"/>
  </si>
  <si>
    <t>ヒメノモチ</t>
    <phoneticPr fontId="8"/>
  </si>
  <si>
    <t>コシヒカリ</t>
    <phoneticPr fontId="3"/>
  </si>
  <si>
    <t>ひとめぼれ</t>
    <phoneticPr fontId="3"/>
  </si>
  <si>
    <t>ふくみらい</t>
    <phoneticPr fontId="3"/>
  </si>
  <si>
    <t>あきた
こまち</t>
    <phoneticPr fontId="3"/>
  </si>
  <si>
    <t>チヨニシキ</t>
    <phoneticPr fontId="3"/>
  </si>
  <si>
    <t>まいひめ</t>
    <phoneticPr fontId="3"/>
  </si>
  <si>
    <t>たかね
みのり</t>
    <phoneticPr fontId="3"/>
  </si>
  <si>
    <t>こがねもち</t>
    <phoneticPr fontId="3"/>
  </si>
  <si>
    <t>ヒメノモチ</t>
    <phoneticPr fontId="3"/>
  </si>
  <si>
    <t>あぶくまもち</t>
    <phoneticPr fontId="3"/>
  </si>
  <si>
    <t>い わ き</t>
    <phoneticPr fontId="3"/>
  </si>
  <si>
    <t>福 島 市</t>
    <phoneticPr fontId="20"/>
  </si>
  <si>
    <t>川 俣 町</t>
    <phoneticPr fontId="20"/>
  </si>
  <si>
    <t>小　計</t>
    <phoneticPr fontId="8"/>
  </si>
  <si>
    <t>桑 折 町</t>
    <phoneticPr fontId="20"/>
  </si>
  <si>
    <t>国 見 町</t>
    <phoneticPr fontId="20"/>
  </si>
  <si>
    <t>小　計</t>
    <phoneticPr fontId="8"/>
  </si>
  <si>
    <t>二 本 松 市</t>
    <phoneticPr fontId="20"/>
  </si>
  <si>
    <t>大 玉 村</t>
    <phoneticPr fontId="20"/>
  </si>
  <si>
    <t>小　計</t>
    <phoneticPr fontId="8"/>
  </si>
  <si>
    <t>小　計</t>
    <phoneticPr fontId="8"/>
  </si>
  <si>
    <t>須 賀 川 市</t>
    <phoneticPr fontId="3"/>
  </si>
  <si>
    <t>小　計</t>
    <phoneticPr fontId="8"/>
  </si>
  <si>
    <t>白 河 市</t>
    <phoneticPr fontId="20"/>
  </si>
  <si>
    <t>西 郷 村</t>
    <phoneticPr fontId="20"/>
  </si>
  <si>
    <t>泉 崎 村</t>
    <phoneticPr fontId="20"/>
  </si>
  <si>
    <t>中 島 村</t>
    <phoneticPr fontId="20"/>
  </si>
  <si>
    <t>矢 吹 町</t>
    <phoneticPr fontId="20"/>
  </si>
  <si>
    <t>棚 倉 町</t>
    <phoneticPr fontId="20"/>
  </si>
  <si>
    <t>矢 祭 町</t>
    <phoneticPr fontId="20"/>
  </si>
  <si>
    <t>塙   町</t>
    <phoneticPr fontId="20"/>
  </si>
  <si>
    <t>鮫 川 村</t>
    <phoneticPr fontId="20"/>
  </si>
  <si>
    <t>小　計</t>
    <phoneticPr fontId="8"/>
  </si>
  <si>
    <t>会津若松市</t>
    <phoneticPr fontId="20"/>
  </si>
  <si>
    <t>磐 梯 町</t>
    <phoneticPr fontId="20"/>
  </si>
  <si>
    <t>猪 苗 代 町</t>
    <phoneticPr fontId="20"/>
  </si>
  <si>
    <t>小　計</t>
    <phoneticPr fontId="8"/>
  </si>
  <si>
    <t>喜 多 方 市</t>
    <phoneticPr fontId="20"/>
  </si>
  <si>
    <t>北 塩 原 村</t>
    <phoneticPr fontId="20"/>
  </si>
  <si>
    <t>西 会 津 町</t>
    <phoneticPr fontId="20"/>
  </si>
  <si>
    <t>小　計</t>
    <phoneticPr fontId="8"/>
  </si>
  <si>
    <t>会津坂下町</t>
    <phoneticPr fontId="20"/>
  </si>
  <si>
    <t>湯 川 村</t>
    <phoneticPr fontId="20"/>
  </si>
  <si>
    <t>柳 津 町</t>
    <phoneticPr fontId="20"/>
  </si>
  <si>
    <t>三 島 町</t>
    <phoneticPr fontId="20"/>
  </si>
  <si>
    <t>金 山 町</t>
    <phoneticPr fontId="20"/>
  </si>
  <si>
    <t>昭 和 村</t>
    <phoneticPr fontId="20"/>
  </si>
  <si>
    <t>下 郷 町</t>
    <phoneticPr fontId="20"/>
  </si>
  <si>
    <t>只 見 町</t>
    <phoneticPr fontId="20"/>
  </si>
  <si>
    <t>相 馬 市</t>
    <phoneticPr fontId="20"/>
  </si>
  <si>
    <t>新 地 町</t>
    <phoneticPr fontId="20"/>
  </si>
  <si>
    <t>飯 舘 村</t>
    <phoneticPr fontId="20"/>
  </si>
  <si>
    <t>小　計</t>
    <phoneticPr fontId="8"/>
  </si>
  <si>
    <t>小　計</t>
    <phoneticPr fontId="8"/>
  </si>
  <si>
    <t>－</t>
    <phoneticPr fontId="8"/>
  </si>
  <si>
    <t>－</t>
    <phoneticPr fontId="8"/>
  </si>
  <si>
    <t>みつひかり</t>
    <phoneticPr fontId="8"/>
  </si>
  <si>
    <t>ゆめさやか</t>
    <phoneticPr fontId="8"/>
  </si>
  <si>
    <t>いわき</t>
    <phoneticPr fontId="3"/>
  </si>
  <si>
    <t>い わ き</t>
    <phoneticPr fontId="3"/>
  </si>
  <si>
    <t>桑 折 町</t>
    <phoneticPr fontId="20"/>
  </si>
  <si>
    <t>国 見 町</t>
    <phoneticPr fontId="20"/>
  </si>
  <si>
    <t>小　計</t>
    <phoneticPr fontId="3"/>
  </si>
  <si>
    <t>白 河 市</t>
    <phoneticPr fontId="20"/>
  </si>
  <si>
    <t>西 郷 村</t>
    <phoneticPr fontId="20"/>
  </si>
  <si>
    <t>泉 崎 村</t>
    <phoneticPr fontId="20"/>
  </si>
  <si>
    <t>中 島 村</t>
    <phoneticPr fontId="20"/>
  </si>
  <si>
    <t>矢 吹 町</t>
    <phoneticPr fontId="20"/>
  </si>
  <si>
    <t>棚 倉 町</t>
    <phoneticPr fontId="20"/>
  </si>
  <si>
    <t>矢 祭 町</t>
    <phoneticPr fontId="20"/>
  </si>
  <si>
    <t>塙   町</t>
    <phoneticPr fontId="20"/>
  </si>
  <si>
    <t>鮫 川 村</t>
    <phoneticPr fontId="20"/>
  </si>
  <si>
    <t>会津若松市</t>
    <phoneticPr fontId="20"/>
  </si>
  <si>
    <t>磐 梯 町</t>
    <phoneticPr fontId="20"/>
  </si>
  <si>
    <t>猪 苗 代 町</t>
    <phoneticPr fontId="20"/>
  </si>
  <si>
    <t>喜 多 方 市</t>
    <phoneticPr fontId="20"/>
  </si>
  <si>
    <t>北 塩 原 村</t>
    <phoneticPr fontId="20"/>
  </si>
  <si>
    <t>西 会 津 町</t>
    <phoneticPr fontId="20"/>
  </si>
  <si>
    <t>下 郷 町</t>
    <phoneticPr fontId="20"/>
  </si>
  <si>
    <t>只 見 町</t>
    <phoneticPr fontId="20"/>
  </si>
  <si>
    <t>相 馬 市</t>
    <phoneticPr fontId="20"/>
  </si>
  <si>
    <t>新 地 町</t>
    <phoneticPr fontId="20"/>
  </si>
  <si>
    <t>飯 舘 村</t>
    <phoneticPr fontId="20"/>
  </si>
  <si>
    <t>広 野 町</t>
    <phoneticPr fontId="20"/>
  </si>
  <si>
    <t>楢 葉 町</t>
    <phoneticPr fontId="20"/>
  </si>
  <si>
    <t>富 岡 町</t>
    <phoneticPr fontId="20"/>
  </si>
  <si>
    <t>川 内 村</t>
    <phoneticPr fontId="20"/>
  </si>
  <si>
    <t>大 熊 町</t>
    <phoneticPr fontId="20"/>
  </si>
  <si>
    <t>双 葉 町</t>
    <phoneticPr fontId="20"/>
  </si>
  <si>
    <t>浪 江 町</t>
    <phoneticPr fontId="20"/>
  </si>
  <si>
    <t>葛 尾 村</t>
    <phoneticPr fontId="20"/>
  </si>
  <si>
    <t>いわき</t>
    <phoneticPr fontId="3"/>
  </si>
  <si>
    <t>い わ き 市</t>
    <phoneticPr fontId="20"/>
  </si>
  <si>
    <t>福 島 市</t>
    <phoneticPr fontId="20"/>
  </si>
  <si>
    <t>川 俣 町</t>
    <phoneticPr fontId="20"/>
  </si>
  <si>
    <t>猪苗代町</t>
    <phoneticPr fontId="20"/>
  </si>
  <si>
    <t>1(3)</t>
    <phoneticPr fontId="3"/>
  </si>
  <si>
    <t>3(3)</t>
    <phoneticPr fontId="3"/>
  </si>
  <si>
    <t>2(3)</t>
    <phoneticPr fontId="3"/>
  </si>
  <si>
    <t>(8)</t>
    <phoneticPr fontId="3"/>
  </si>
  <si>
    <t>(7)</t>
    <phoneticPr fontId="3"/>
  </si>
  <si>
    <t>(1)</t>
    <phoneticPr fontId="3"/>
  </si>
  <si>
    <t>(6)</t>
    <phoneticPr fontId="3"/>
  </si>
  <si>
    <t>(3)</t>
    <phoneticPr fontId="3"/>
  </si>
  <si>
    <t>(13)</t>
    <phoneticPr fontId="3"/>
  </si>
  <si>
    <t>(12)</t>
    <phoneticPr fontId="3"/>
  </si>
  <si>
    <t>(4)</t>
    <phoneticPr fontId="3"/>
  </si>
  <si>
    <t>(5)</t>
    <phoneticPr fontId="3"/>
  </si>
  <si>
    <t>(2)</t>
    <phoneticPr fontId="3"/>
  </si>
  <si>
    <t>3(34)</t>
    <phoneticPr fontId="5"/>
  </si>
  <si>
    <t>3(36)</t>
    <phoneticPr fontId="5"/>
  </si>
  <si>
    <t>(2)</t>
    <phoneticPr fontId="5"/>
  </si>
  <si>
    <t>1(13)</t>
    <phoneticPr fontId="5"/>
  </si>
  <si>
    <t>(7)</t>
    <phoneticPr fontId="5"/>
  </si>
  <si>
    <t>2(14)</t>
    <phoneticPr fontId="5"/>
  </si>
  <si>
    <t>いわき市</t>
    <phoneticPr fontId="20"/>
  </si>
  <si>
    <t>桑 折 町</t>
    <phoneticPr fontId="20"/>
  </si>
  <si>
    <t>国 見 町</t>
    <phoneticPr fontId="20"/>
  </si>
  <si>
    <t>小　計</t>
    <phoneticPr fontId="3"/>
  </si>
  <si>
    <t>白 河 市</t>
    <phoneticPr fontId="20"/>
  </si>
  <si>
    <t>西 郷 村</t>
    <phoneticPr fontId="20"/>
  </si>
  <si>
    <t>泉 崎 村</t>
    <phoneticPr fontId="20"/>
  </si>
  <si>
    <t>中 島 村</t>
    <phoneticPr fontId="20"/>
  </si>
  <si>
    <t>矢 吹 町</t>
    <phoneticPr fontId="20"/>
  </si>
  <si>
    <t>棚 倉 町</t>
    <phoneticPr fontId="20"/>
  </si>
  <si>
    <t>矢 祭 町</t>
    <phoneticPr fontId="20"/>
  </si>
  <si>
    <t>塙   町</t>
    <phoneticPr fontId="20"/>
  </si>
  <si>
    <t>鮫 川 村</t>
    <phoneticPr fontId="20"/>
  </si>
  <si>
    <t>会津若松市</t>
    <phoneticPr fontId="20"/>
  </si>
  <si>
    <t>磐 梯 町</t>
    <phoneticPr fontId="20"/>
  </si>
  <si>
    <t>猪苗代町</t>
    <phoneticPr fontId="20"/>
  </si>
  <si>
    <t>喜多方市</t>
    <phoneticPr fontId="20"/>
  </si>
  <si>
    <t>北塩原村</t>
    <phoneticPr fontId="20"/>
  </si>
  <si>
    <t>西会津町</t>
    <phoneticPr fontId="20"/>
  </si>
  <si>
    <t>下 郷 町</t>
    <phoneticPr fontId="20"/>
  </si>
  <si>
    <t>只 見 町</t>
    <phoneticPr fontId="20"/>
  </si>
  <si>
    <t>相 馬 市</t>
    <phoneticPr fontId="20"/>
  </si>
  <si>
    <t>新 地 町</t>
    <phoneticPr fontId="20"/>
  </si>
  <si>
    <t>飯 舘 村</t>
    <phoneticPr fontId="20"/>
  </si>
  <si>
    <t>広 野 町</t>
    <phoneticPr fontId="20"/>
  </si>
  <si>
    <t>楢 葉 町</t>
    <phoneticPr fontId="20"/>
  </si>
  <si>
    <t>富 岡 町</t>
    <phoneticPr fontId="20"/>
  </si>
  <si>
    <t>川 内 村</t>
    <phoneticPr fontId="20"/>
  </si>
  <si>
    <t>大 熊 町</t>
    <phoneticPr fontId="20"/>
  </si>
  <si>
    <t>双 葉 町</t>
    <phoneticPr fontId="20"/>
  </si>
  <si>
    <t>浪 江 町</t>
    <phoneticPr fontId="20"/>
  </si>
  <si>
    <t>葛 尾 村</t>
    <phoneticPr fontId="20"/>
  </si>
  <si>
    <t>いわき</t>
    <phoneticPr fontId="3"/>
  </si>
  <si>
    <t>いわき市</t>
    <phoneticPr fontId="20"/>
  </si>
  <si>
    <t>※１</t>
    <phoneticPr fontId="8"/>
  </si>
  <si>
    <t>※２</t>
    <phoneticPr fontId="8"/>
  </si>
  <si>
    <t>(a)</t>
    <phoneticPr fontId="8"/>
  </si>
  <si>
    <t>A</t>
    <phoneticPr fontId="8"/>
  </si>
  <si>
    <t>B</t>
    <phoneticPr fontId="8"/>
  </si>
  <si>
    <t>C</t>
    <phoneticPr fontId="8"/>
  </si>
  <si>
    <t>D</t>
    <phoneticPr fontId="8"/>
  </si>
  <si>
    <t>い わ き</t>
    <phoneticPr fontId="3"/>
  </si>
  <si>
    <t>福 島 市</t>
    <phoneticPr fontId="20"/>
  </si>
  <si>
    <t>川 俣 町</t>
    <phoneticPr fontId="20"/>
  </si>
  <si>
    <t>桑 折 町</t>
    <phoneticPr fontId="20"/>
  </si>
  <si>
    <t>国 見 町</t>
    <phoneticPr fontId="20"/>
  </si>
  <si>
    <t>白 河 市</t>
    <phoneticPr fontId="20"/>
  </si>
  <si>
    <t>西 郷 村</t>
    <phoneticPr fontId="20"/>
  </si>
  <si>
    <t>泉 崎 村</t>
    <phoneticPr fontId="20"/>
  </si>
  <si>
    <t>中 島 村</t>
    <phoneticPr fontId="20"/>
  </si>
  <si>
    <t>矢 吹 町</t>
    <phoneticPr fontId="20"/>
  </si>
  <si>
    <t>棚 倉 町</t>
    <phoneticPr fontId="20"/>
  </si>
  <si>
    <t>矢 祭 町</t>
    <phoneticPr fontId="20"/>
  </si>
  <si>
    <t>塙   町</t>
    <phoneticPr fontId="20"/>
  </si>
  <si>
    <t>鮫 川 村</t>
    <phoneticPr fontId="20"/>
  </si>
  <si>
    <t>会津若松市</t>
    <phoneticPr fontId="20"/>
  </si>
  <si>
    <t>磐 梯 町</t>
    <phoneticPr fontId="20"/>
  </si>
  <si>
    <t>猪 苗 代 町</t>
    <phoneticPr fontId="20"/>
  </si>
  <si>
    <t>喜 多 方 市</t>
    <phoneticPr fontId="20"/>
  </si>
  <si>
    <t>北 塩 原 村</t>
    <phoneticPr fontId="20"/>
  </si>
  <si>
    <t>西 会 津 町</t>
    <phoneticPr fontId="20"/>
  </si>
  <si>
    <t>下 郷 町</t>
    <phoneticPr fontId="20"/>
  </si>
  <si>
    <t>只 見 町</t>
    <phoneticPr fontId="20"/>
  </si>
  <si>
    <t>相 馬 市</t>
    <phoneticPr fontId="20"/>
  </si>
  <si>
    <t>新 地 町</t>
    <phoneticPr fontId="20"/>
  </si>
  <si>
    <t>飯 舘 村</t>
    <phoneticPr fontId="20"/>
  </si>
  <si>
    <t>広 野 町</t>
    <phoneticPr fontId="20"/>
  </si>
  <si>
    <t>楢 葉 町</t>
    <phoneticPr fontId="20"/>
  </si>
  <si>
    <t>富 岡 町</t>
    <phoneticPr fontId="20"/>
  </si>
  <si>
    <t>川 内 村</t>
    <phoneticPr fontId="20"/>
  </si>
  <si>
    <t>大 熊 町</t>
    <phoneticPr fontId="20"/>
  </si>
  <si>
    <t>双 葉 町</t>
    <phoneticPr fontId="20"/>
  </si>
  <si>
    <t>浪 江 町</t>
    <phoneticPr fontId="20"/>
  </si>
  <si>
    <t>葛 尾 村</t>
    <phoneticPr fontId="20"/>
  </si>
  <si>
    <t>いわき</t>
    <phoneticPr fontId="3"/>
  </si>
  <si>
    <t>い わ き 市</t>
    <phoneticPr fontId="20"/>
  </si>
  <si>
    <t>二 本 松 市</t>
    <phoneticPr fontId="20"/>
  </si>
  <si>
    <t>大 玉 村</t>
    <phoneticPr fontId="20"/>
  </si>
  <si>
    <t>小　計</t>
    <phoneticPr fontId="3"/>
  </si>
  <si>
    <t>二本松市</t>
    <phoneticPr fontId="20"/>
  </si>
  <si>
    <t>福 島 市</t>
    <phoneticPr fontId="20"/>
  </si>
  <si>
    <t xml:space="preserve"> </t>
    <phoneticPr fontId="3"/>
  </si>
  <si>
    <t>川 俣 町</t>
    <phoneticPr fontId="20"/>
  </si>
  <si>
    <t>小　計</t>
    <phoneticPr fontId="3"/>
  </si>
  <si>
    <t>小　計</t>
    <phoneticPr fontId="3"/>
  </si>
  <si>
    <t>県北</t>
    <rPh sb="0" eb="2">
      <t>ケンホク</t>
    </rPh>
    <phoneticPr fontId="8"/>
  </si>
  <si>
    <t>県中</t>
    <rPh sb="0" eb="2">
      <t>ケンチュウ</t>
    </rPh>
    <phoneticPr fontId="8"/>
  </si>
  <si>
    <t>県南</t>
    <rPh sb="0" eb="2">
      <t>ケンナン</t>
    </rPh>
    <phoneticPr fontId="8"/>
  </si>
  <si>
    <t>会津</t>
    <rPh sb="0" eb="2">
      <t>アイズ</t>
    </rPh>
    <phoneticPr fontId="8"/>
  </si>
  <si>
    <t>南会津</t>
    <rPh sb="0" eb="1">
      <t>ミナミ</t>
    </rPh>
    <rPh sb="1" eb="3">
      <t>アイズ</t>
    </rPh>
    <phoneticPr fontId="8"/>
  </si>
  <si>
    <t>いわき</t>
    <phoneticPr fontId="8"/>
  </si>
  <si>
    <t>福島市</t>
    <rPh sb="0" eb="3">
      <t>フクシマシ</t>
    </rPh>
    <phoneticPr fontId="8"/>
  </si>
  <si>
    <t>本宮市</t>
    <rPh sb="0" eb="3">
      <t>モトミヤシ</t>
    </rPh>
    <phoneticPr fontId="8"/>
  </si>
  <si>
    <t>稲作経営安定強化</t>
    <rPh sb="0" eb="2">
      <t>イナサク</t>
    </rPh>
    <rPh sb="2" eb="4">
      <t>ケイエイ</t>
    </rPh>
    <rPh sb="4" eb="6">
      <t>アンテイ</t>
    </rPh>
    <rPh sb="6" eb="8">
      <t>キョウカ</t>
    </rPh>
    <phoneticPr fontId="8"/>
  </si>
  <si>
    <t>直播機一式</t>
    <rPh sb="0" eb="1">
      <t>チョク</t>
    </rPh>
    <rPh sb="1" eb="3">
      <t>ハキ</t>
    </rPh>
    <rPh sb="3" eb="5">
      <t>イッシキ</t>
    </rPh>
    <phoneticPr fontId="8"/>
  </si>
  <si>
    <t>郡山市</t>
    <rPh sb="0" eb="3">
      <t>コオリヤマシ</t>
    </rPh>
    <phoneticPr fontId="8"/>
  </si>
  <si>
    <t>石川町</t>
    <rPh sb="0" eb="3">
      <t>イシカワマチ</t>
    </rPh>
    <phoneticPr fontId="8"/>
  </si>
  <si>
    <t>多様な米づくり（環境）</t>
    <rPh sb="0" eb="2">
      <t>タヨウ</t>
    </rPh>
    <rPh sb="3" eb="4">
      <t>コメ</t>
    </rPh>
    <rPh sb="8" eb="10">
      <t>カンキョウ</t>
    </rPh>
    <phoneticPr fontId="8"/>
  </si>
  <si>
    <t>多様な米づくり（品質）</t>
    <rPh sb="0" eb="2">
      <t>タヨウ</t>
    </rPh>
    <rPh sb="3" eb="4">
      <t>コメ</t>
    </rPh>
    <rPh sb="8" eb="10">
      <t>ヒンシツ</t>
    </rPh>
    <phoneticPr fontId="8"/>
  </si>
  <si>
    <t>側条施肥田植機（６条）１台</t>
    <rPh sb="0" eb="1">
      <t>ソク</t>
    </rPh>
    <rPh sb="1" eb="2">
      <t>ジョウ</t>
    </rPh>
    <rPh sb="2" eb="4">
      <t>セヒ</t>
    </rPh>
    <rPh sb="4" eb="7">
      <t>タウエキ</t>
    </rPh>
    <rPh sb="9" eb="10">
      <t>ジョウ</t>
    </rPh>
    <rPh sb="12" eb="13">
      <t>ダイ</t>
    </rPh>
    <phoneticPr fontId="8"/>
  </si>
  <si>
    <t>色彩選別機１台</t>
    <rPh sb="0" eb="2">
      <t>シキサイ</t>
    </rPh>
    <rPh sb="2" eb="4">
      <t>センベツ</t>
    </rPh>
    <rPh sb="4" eb="5">
      <t>キ</t>
    </rPh>
    <rPh sb="6" eb="7">
      <t>ダイ</t>
    </rPh>
    <phoneticPr fontId="8"/>
  </si>
  <si>
    <t>白河市</t>
    <rPh sb="0" eb="3">
      <t>シラカワシ</t>
    </rPh>
    <phoneticPr fontId="8"/>
  </si>
  <si>
    <t>棚倉町</t>
    <rPh sb="0" eb="3">
      <t>タナグラマチ</t>
    </rPh>
    <phoneticPr fontId="8"/>
  </si>
  <si>
    <t>磐梯町</t>
    <rPh sb="0" eb="3">
      <t>バンダイマチ</t>
    </rPh>
    <phoneticPr fontId="8"/>
  </si>
  <si>
    <t>会津若松市</t>
    <rPh sb="0" eb="5">
      <t>アイヅワカマツシ</t>
    </rPh>
    <phoneticPr fontId="8"/>
  </si>
  <si>
    <t>只見町</t>
    <rPh sb="0" eb="3">
      <t>タダミマチ</t>
    </rPh>
    <phoneticPr fontId="8"/>
  </si>
  <si>
    <t>南会津町</t>
    <rPh sb="0" eb="4">
      <t>ミナミアイヅマチ</t>
    </rPh>
    <phoneticPr fontId="8"/>
  </si>
  <si>
    <t>色彩選別機一式</t>
    <rPh sb="0" eb="2">
      <t>シキサイ</t>
    </rPh>
    <rPh sb="2" eb="4">
      <t>センベツ</t>
    </rPh>
    <rPh sb="4" eb="5">
      <t>キ</t>
    </rPh>
    <rPh sb="5" eb="7">
      <t>イッシキ</t>
    </rPh>
    <phoneticPr fontId="8"/>
  </si>
  <si>
    <t>いわき市</t>
    <rPh sb="3" eb="4">
      <t>シ</t>
    </rPh>
    <phoneticPr fontId="8"/>
  </si>
  <si>
    <t>参考：産地生産力強化総合支援事業</t>
    <rPh sb="0" eb="2">
      <t>サンコウ</t>
    </rPh>
    <rPh sb="3" eb="5">
      <t>サンチ</t>
    </rPh>
    <rPh sb="5" eb="8">
      <t>セイサンリョク</t>
    </rPh>
    <rPh sb="8" eb="10">
      <t>キョウカ</t>
    </rPh>
    <rPh sb="10" eb="12">
      <t>ソウゴウ</t>
    </rPh>
    <rPh sb="12" eb="14">
      <t>シエン</t>
    </rPh>
    <rPh sb="14" eb="16">
      <t>ジギョウ</t>
    </rPh>
    <phoneticPr fontId="8"/>
  </si>
  <si>
    <t>県　　　　計</t>
    <rPh sb="0" eb="1">
      <t>ケン</t>
    </rPh>
    <rPh sb="5" eb="6">
      <t>ケイ</t>
    </rPh>
    <phoneticPr fontId="8"/>
  </si>
  <si>
    <t>ブロードキャスタ１台</t>
    <rPh sb="9" eb="10">
      <t>ダイ</t>
    </rPh>
    <phoneticPr fontId="8"/>
  </si>
  <si>
    <t>色彩選別機１台</t>
    <phoneticPr fontId="8"/>
  </si>
  <si>
    <t>2.7/10</t>
    <phoneticPr fontId="8"/>
  </si>
  <si>
    <t>2.7/10</t>
    <phoneticPr fontId="8"/>
  </si>
  <si>
    <t>　　　（水田有効活用自給向上支援対策(大豆・麦・そば)）</t>
    <rPh sb="4" eb="6">
      <t>スイデン</t>
    </rPh>
    <rPh sb="6" eb="8">
      <t>ユウコウ</t>
    </rPh>
    <rPh sb="8" eb="10">
      <t>カツヨウ</t>
    </rPh>
    <rPh sb="10" eb="12">
      <t>ジキュウ</t>
    </rPh>
    <rPh sb="12" eb="14">
      <t>コウジョウ</t>
    </rPh>
    <rPh sb="14" eb="16">
      <t>シエン</t>
    </rPh>
    <rPh sb="16" eb="18">
      <t>タイサク</t>
    </rPh>
    <rPh sb="19" eb="21">
      <t>ダイズ</t>
    </rPh>
    <rPh sb="22" eb="23">
      <t>ムギ</t>
    </rPh>
    <phoneticPr fontId="8"/>
  </si>
  <si>
    <t>すき</t>
    <phoneticPr fontId="3"/>
  </si>
  <si>
    <t>マルチ</t>
    <phoneticPr fontId="3"/>
  </si>
  <si>
    <t>(t)</t>
    <phoneticPr fontId="3"/>
  </si>
  <si>
    <t>(%)</t>
    <phoneticPr fontId="3"/>
  </si>
  <si>
    <t>い わ き</t>
    <phoneticPr fontId="3"/>
  </si>
  <si>
    <t>い わ き</t>
    <phoneticPr fontId="3"/>
  </si>
  <si>
    <t>会津坂下町</t>
    <phoneticPr fontId="20"/>
  </si>
  <si>
    <t>湯 川 村</t>
    <phoneticPr fontId="20"/>
  </si>
  <si>
    <t>柳 津 町</t>
    <phoneticPr fontId="20"/>
  </si>
  <si>
    <t>三 島 町</t>
    <phoneticPr fontId="20"/>
  </si>
  <si>
    <t>金 山 町</t>
    <phoneticPr fontId="20"/>
  </si>
  <si>
    <t>昭 和 村</t>
    <phoneticPr fontId="20"/>
  </si>
  <si>
    <t>小　計</t>
    <phoneticPr fontId="3"/>
  </si>
  <si>
    <t>喜多方市</t>
    <phoneticPr fontId="20"/>
  </si>
  <si>
    <t>北塩原村</t>
    <phoneticPr fontId="20"/>
  </si>
  <si>
    <t>西会津町</t>
    <phoneticPr fontId="20"/>
  </si>
  <si>
    <t>6(39)</t>
    <phoneticPr fontId="5"/>
  </si>
  <si>
    <t>2(5)</t>
    <phoneticPr fontId="5"/>
  </si>
  <si>
    <t>1(13)</t>
    <phoneticPr fontId="5"/>
  </si>
  <si>
    <t>(7)</t>
    <phoneticPr fontId="5"/>
  </si>
  <si>
    <t>33(39)</t>
    <phoneticPr fontId="5"/>
  </si>
  <si>
    <t>30(34)</t>
    <phoneticPr fontId="5"/>
  </si>
  <si>
    <t>3(5)</t>
    <phoneticPr fontId="5"/>
  </si>
  <si>
    <t>15(13)</t>
    <phoneticPr fontId="5"/>
  </si>
  <si>
    <t>12(14)</t>
    <phoneticPr fontId="5"/>
  </si>
  <si>
    <t>2(7)</t>
    <phoneticPr fontId="5"/>
  </si>
  <si>
    <t>須 賀 川 市</t>
    <phoneticPr fontId="3"/>
  </si>
  <si>
    <t>小　計</t>
    <phoneticPr fontId="3"/>
  </si>
  <si>
    <t>須賀川市</t>
    <phoneticPr fontId="3"/>
  </si>
  <si>
    <t>須 賀 川 市</t>
    <phoneticPr fontId="3"/>
  </si>
  <si>
    <t>小　計</t>
    <phoneticPr fontId="3"/>
  </si>
  <si>
    <t>須 賀 川 市</t>
    <phoneticPr fontId="3"/>
  </si>
  <si>
    <t>小　計</t>
    <phoneticPr fontId="3"/>
  </si>
  <si>
    <t>須賀川市</t>
    <phoneticPr fontId="3"/>
  </si>
  <si>
    <t>小　計</t>
    <phoneticPr fontId="3"/>
  </si>
  <si>
    <t>会津坂下町</t>
    <phoneticPr fontId="20"/>
  </si>
  <si>
    <t>湯 川 村</t>
    <phoneticPr fontId="20"/>
  </si>
  <si>
    <t>柳 津 町</t>
    <phoneticPr fontId="20"/>
  </si>
  <si>
    <t>三 島 町</t>
    <phoneticPr fontId="20"/>
  </si>
  <si>
    <t>金 山 町</t>
    <phoneticPr fontId="20"/>
  </si>
  <si>
    <t>昭 和 村</t>
    <phoneticPr fontId="20"/>
  </si>
  <si>
    <t>248(39)</t>
    <phoneticPr fontId="5"/>
  </si>
  <si>
    <t>229(34)</t>
    <phoneticPr fontId="5"/>
  </si>
  <si>
    <t>14(5)</t>
    <phoneticPr fontId="5"/>
  </si>
  <si>
    <t>108(13)</t>
    <phoneticPr fontId="5"/>
  </si>
  <si>
    <t>85(14)</t>
    <phoneticPr fontId="5"/>
  </si>
  <si>
    <t>26(7)</t>
    <phoneticPr fontId="5"/>
  </si>
  <si>
    <t>２　平成２６年産米の検査結果（平成２７年１０月３１日現在）</t>
    <rPh sb="2" eb="4">
      <t>ヘイセイ</t>
    </rPh>
    <rPh sb="6" eb="7">
      <t>ネン</t>
    </rPh>
    <rPh sb="7" eb="9">
      <t>サンマイ</t>
    </rPh>
    <rPh sb="10" eb="12">
      <t>ケンサ</t>
    </rPh>
    <rPh sb="12" eb="14">
      <t>ケッカ</t>
    </rPh>
    <rPh sb="15" eb="17">
      <t>ヘイセイ</t>
    </rPh>
    <rPh sb="19" eb="20">
      <t>ネン</t>
    </rPh>
    <rPh sb="22" eb="23">
      <t>ガツ</t>
    </rPh>
    <rPh sb="25" eb="28">
      <t>ニチゲンザイ</t>
    </rPh>
    <rPh sb="26" eb="28">
      <t>ゲンザイ</t>
    </rPh>
    <phoneticPr fontId="8"/>
  </si>
  <si>
    <t>小　計</t>
    <phoneticPr fontId="3"/>
  </si>
  <si>
    <t>会津坂下町</t>
    <phoneticPr fontId="20"/>
  </si>
  <si>
    <t>湯 川 村</t>
    <phoneticPr fontId="20"/>
  </si>
  <si>
    <t>柳 津 町</t>
    <phoneticPr fontId="20"/>
  </si>
  <si>
    <t>三 島 町</t>
    <phoneticPr fontId="20"/>
  </si>
  <si>
    <t>金 山 町</t>
    <phoneticPr fontId="20"/>
  </si>
  <si>
    <t>昭 和 村</t>
    <phoneticPr fontId="20"/>
  </si>
  <si>
    <t>※「平成２６年産米の農産物検査結果（平成２７年１０月３１日現在）」
（平成２８年１月２９日農林水産省政策統括官付穀物課公表）より作成した。</t>
    <rPh sb="10" eb="13">
      <t>ノウサンブツ</t>
    </rPh>
    <rPh sb="50" eb="52">
      <t>セイサク</t>
    </rPh>
    <rPh sb="52" eb="55">
      <t>トウカツカン</t>
    </rPh>
    <rPh sb="55" eb="56">
      <t>ツキ</t>
    </rPh>
    <rPh sb="56" eb="59">
      <t>コクモツカ</t>
    </rPh>
    <rPh sb="59" eb="61">
      <t>コウヒョウ</t>
    </rPh>
    <phoneticPr fontId="8"/>
  </si>
  <si>
    <t>須 賀 川 市</t>
    <phoneticPr fontId="3"/>
  </si>
  <si>
    <t>会津坂下町</t>
    <phoneticPr fontId="20"/>
  </si>
  <si>
    <t>湯 川 村</t>
    <phoneticPr fontId="20"/>
  </si>
  <si>
    <t>柳 津 町</t>
    <phoneticPr fontId="20"/>
  </si>
  <si>
    <t>三 島 町</t>
    <phoneticPr fontId="20"/>
  </si>
  <si>
    <t>金 山 町</t>
    <phoneticPr fontId="20"/>
  </si>
  <si>
    <t>昭 和 村</t>
    <phoneticPr fontId="20"/>
  </si>
  <si>
    <t>小　計</t>
    <phoneticPr fontId="3"/>
  </si>
  <si>
    <t>50ha</t>
    <phoneticPr fontId="3"/>
  </si>
  <si>
    <t>＊</t>
    <phoneticPr fontId="4"/>
  </si>
  <si>
    <t>３　平成２５年産水稲種子の品種別配付実績</t>
    <rPh sb="2" eb="4">
      <t>ヘイセイ</t>
    </rPh>
    <rPh sb="6" eb="8">
      <t>ネンサン</t>
    </rPh>
    <rPh sb="8" eb="10">
      <t>スイトウ</t>
    </rPh>
    <rPh sb="10" eb="12">
      <t>シュシ</t>
    </rPh>
    <rPh sb="13" eb="16">
      <t>ヒンシュベツ</t>
    </rPh>
    <rPh sb="16" eb="18">
      <t>ハイフ</t>
    </rPh>
    <rPh sb="18" eb="20">
      <t>ジッセキ</t>
    </rPh>
    <phoneticPr fontId="3"/>
  </si>
  <si>
    <t>４　地力の維持増強（平成２６年）</t>
    <phoneticPr fontId="3"/>
  </si>
  <si>
    <t>５　　稲わら・もみがらの発生量及び利用状況（平成２６年）</t>
    <rPh sb="3" eb="4">
      <t>イナ</t>
    </rPh>
    <rPh sb="12" eb="15">
      <t>ハッセイリョウ</t>
    </rPh>
    <rPh sb="15" eb="16">
      <t>オヨ</t>
    </rPh>
    <rPh sb="17" eb="19">
      <t>リヨウ</t>
    </rPh>
    <rPh sb="19" eb="21">
      <t>ジョウキョウ</t>
    </rPh>
    <rPh sb="22" eb="24">
      <t>ヘイセイ</t>
    </rPh>
    <rPh sb="26" eb="27">
      <t>ネン</t>
    </rPh>
    <phoneticPr fontId="3"/>
  </si>
  <si>
    <t>６　農業機械、施設の普及と利用状況（平成２６年）</t>
    <rPh sb="13" eb="15">
      <t>リヨウ</t>
    </rPh>
    <rPh sb="15" eb="17">
      <t>ジョウキョウ</t>
    </rPh>
    <phoneticPr fontId="3"/>
  </si>
  <si>
    <t>６　農業機械、施設の普及と利用状況（平成２６年）</t>
    <rPh sb="13" eb="15">
      <t>リヨウ</t>
    </rPh>
    <rPh sb="15" eb="17">
      <t>ジョウキョウ</t>
    </rPh>
    <rPh sb="22" eb="23">
      <t>ネン</t>
    </rPh>
    <phoneticPr fontId="3"/>
  </si>
  <si>
    <t>７　直播栽培実施状況（平成２６年）</t>
    <rPh sb="2" eb="4">
      <t>チョクハ</t>
    </rPh>
    <rPh sb="4" eb="6">
      <t>サイバイ</t>
    </rPh>
    <rPh sb="6" eb="8">
      <t>ジッシ</t>
    </rPh>
    <phoneticPr fontId="3"/>
  </si>
  <si>
    <t>８　環境に配慮した稲作の状況（平成２６年）</t>
    <rPh sb="2" eb="4">
      <t>カンキョウ</t>
    </rPh>
    <rPh sb="5" eb="7">
      <t>ハイリョ</t>
    </rPh>
    <rPh sb="9" eb="11">
      <t>イナサク</t>
    </rPh>
    <rPh sb="12" eb="14">
      <t>ジョウキョウ</t>
    </rPh>
    <phoneticPr fontId="8"/>
  </si>
  <si>
    <t>９　大規模稲作経営体数（作業受託面積含む）（平成２６年度実績）</t>
    <rPh sb="2" eb="5">
      <t>ダイキボ</t>
    </rPh>
    <rPh sb="5" eb="7">
      <t>イナサク</t>
    </rPh>
    <rPh sb="7" eb="10">
      <t>ケイエイタイ</t>
    </rPh>
    <rPh sb="10" eb="11">
      <t>スウ</t>
    </rPh>
    <rPh sb="12" eb="14">
      <t>サギョウ</t>
    </rPh>
    <rPh sb="14" eb="16">
      <t>ジュタク</t>
    </rPh>
    <rPh sb="16" eb="18">
      <t>メンセキ</t>
    </rPh>
    <rPh sb="18" eb="19">
      <t>フク</t>
    </rPh>
    <rPh sb="27" eb="28">
      <t>ド</t>
    </rPh>
    <rPh sb="28" eb="30">
      <t>ジッセキ</t>
    </rPh>
    <phoneticPr fontId="8"/>
  </si>
  <si>
    <t>１０　平成２６年度稲作振興関係事業実績</t>
    <rPh sb="3" eb="5">
      <t>ヘイセイ</t>
    </rPh>
    <rPh sb="7" eb="9">
      <t>ネンド</t>
    </rPh>
    <rPh sb="9" eb="11">
      <t>イナサク</t>
    </rPh>
    <rPh sb="11" eb="13">
      <t>シンコウ</t>
    </rPh>
    <rPh sb="13" eb="15">
      <t>カンケイ</t>
    </rPh>
    <rPh sb="15" eb="17">
      <t>ジギョウ</t>
    </rPh>
    <rPh sb="17" eb="19">
      <t>ジッセキ</t>
    </rPh>
    <phoneticPr fontId="8"/>
  </si>
  <si>
    <t>認定農業者</t>
    <rPh sb="0" eb="2">
      <t>ニンテイ</t>
    </rPh>
    <rPh sb="2" eb="5">
      <t>ノウギョウシャ</t>
    </rPh>
    <phoneticPr fontId="8"/>
  </si>
  <si>
    <t>農業団体</t>
    <rPh sb="0" eb="2">
      <t>ノウギョウ</t>
    </rPh>
    <rPh sb="2" eb="4">
      <t>ダンタイ</t>
    </rPh>
    <phoneticPr fontId="8"/>
  </si>
  <si>
    <t>営農団体</t>
    <rPh sb="0" eb="2">
      <t>エイノウ</t>
    </rPh>
    <rPh sb="2" eb="4">
      <t>ダンタイ</t>
    </rPh>
    <phoneticPr fontId="8"/>
  </si>
  <si>
    <t>農業法人</t>
    <rPh sb="0" eb="2">
      <t>ノウギョウ</t>
    </rPh>
    <rPh sb="2" eb="4">
      <t>ホウジン</t>
    </rPh>
    <phoneticPr fontId="8"/>
  </si>
  <si>
    <t>農業団体</t>
    <rPh sb="0" eb="4">
      <t>ノウギョウダンタイ</t>
    </rPh>
    <phoneticPr fontId="8"/>
  </si>
  <si>
    <t>　</t>
    <phoneticPr fontId="8"/>
  </si>
  <si>
    <t>Ⅰ　水稲の部</t>
    <rPh sb="2" eb="4">
      <t>スイトウ</t>
    </rPh>
    <rPh sb="5" eb="6">
      <t>ブ</t>
    </rPh>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</si>
</sst>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0_ "/>
    <numFmt numFmtId="177" formatCode="0_);[Red]\(0\)"/>
    <numFmt numFmtId="178" formatCode="0_ ;[Red]\-0\ "/>
    <numFmt numFmtId="179" formatCode="#,##0_ "/>
    <numFmt numFmtId="180" formatCode="0.0_);[Red]\(0.0\)"/>
    <numFmt numFmtId="181" formatCode="#,##0_ ;[Red]\-#,##0\ "/>
    <numFmt numFmtId="182" formatCode="#,##0_);[Red]\(#,##0\)"/>
    <numFmt numFmtId="183" formatCode="#,##0.0_ "/>
    <numFmt numFmtId="184" formatCode="#,##0.0_);[Red]\(#,##0.0\)"/>
    <numFmt numFmtId="185" formatCode="0_);\(0\)"/>
    <numFmt numFmtId="186" formatCode="yyyy/m/d\ h:mm;@"/>
    <numFmt numFmtId="187" formatCode="#,##0;&quot;▲ &quot;#,##0"/>
    <numFmt numFmtId="188" formatCode="#,##0_);\(#,##0\)"/>
  </numFmts>
  <fonts count="42">
    <font>
      <sz val="11"/>
      <name val="ＭＳ Ｐゴシック"/>
      <family val="3"/>
      <charset val="128"/>
    </font>
    <font>
      <sz val="11"/>
      <name val="ＭＳ Ｐゴシック"/>
      <family val="3"/>
      <charset val="128"/>
    </font>
    <font>
      <sz val="14"/>
      <name val="ＭＳ 明朝"/>
      <family val="1"/>
      <charset val="128"/>
    </font>
    <font>
      <sz val="14"/>
      <color indexed="8"/>
      <name val="ＭＳ Ｐゴシック"/>
      <family val="3"/>
      <charset val="128"/>
    </font>
    <font>
      <sz val="14"/>
      <color indexed="8"/>
      <name val="ＭＳ Ｐゴシック"/>
      <family val="3"/>
      <charset val="128"/>
    </font>
    <font>
      <sz val="14"/>
      <color indexed="8"/>
      <name val="ＭＳ Ｐゴシック"/>
      <family val="3"/>
      <charset val="128"/>
    </font>
    <font>
      <sz val="14"/>
      <color indexed="10"/>
      <name val="ＭＳ 明朝"/>
      <family val="1"/>
      <charset val="128"/>
    </font>
    <font>
      <sz val="14"/>
      <name val="ＭＳ 明朝"/>
      <family val="1"/>
      <charset val="128"/>
    </font>
    <font>
      <sz val="6"/>
      <name val="ＭＳ Ｐゴシック"/>
      <family val="3"/>
      <charset val="128"/>
    </font>
    <font>
      <sz val="11"/>
      <name val="ＭＳ 明朝"/>
      <family val="1"/>
      <charset val="128"/>
    </font>
    <font>
      <sz val="11"/>
      <name val="ＭＳ 明朝"/>
      <family val="1"/>
      <charset val="128"/>
    </font>
    <font>
      <sz val="11"/>
      <color indexed="8"/>
      <name val="ＭＳ 明朝"/>
      <family val="1"/>
      <charset val="128"/>
    </font>
    <font>
      <sz val="11"/>
      <color indexed="10"/>
      <name val="ＭＳ 明朝"/>
      <family val="1"/>
      <charset val="128"/>
    </font>
    <font>
      <sz val="11"/>
      <color indexed="12"/>
      <name val="ＭＳ 明朝"/>
      <family val="1"/>
      <charset val="128"/>
    </font>
    <font>
      <sz val="10"/>
      <color indexed="10"/>
      <name val="ＭＳ 明朝"/>
      <family val="1"/>
      <charset val="128"/>
    </font>
    <font>
      <sz val="10"/>
      <name val="ＭＳ 明朝"/>
      <family val="1"/>
      <charset val="128"/>
    </font>
    <font>
      <sz val="12"/>
      <name val="ＭＳ 明朝"/>
      <family val="1"/>
      <charset val="128"/>
    </font>
    <font>
      <b/>
      <sz val="14"/>
      <name val="ＭＳ 明朝"/>
      <family val="1"/>
      <charset val="128"/>
    </font>
    <font>
      <b/>
      <sz val="14"/>
      <color indexed="8"/>
      <name val="ＭＳ 明朝"/>
      <family val="1"/>
      <charset val="128"/>
    </font>
    <font>
      <sz val="12"/>
      <name val="System"/>
      <charset val="128"/>
    </font>
    <font>
      <sz val="8"/>
      <name val="ＭＳ 明朝"/>
      <family val="1"/>
      <charset val="128"/>
    </font>
    <font>
      <b/>
      <sz val="11"/>
      <name val="ＭＳ 明朝"/>
      <family val="1"/>
      <charset val="128"/>
    </font>
    <font>
      <sz val="14"/>
      <color indexed="8"/>
      <name val="ＭＳ 明朝"/>
      <family val="1"/>
      <charset val="128"/>
    </font>
    <font>
      <sz val="6"/>
      <name val="ＭＳ 明朝"/>
      <family val="1"/>
      <charset val="128"/>
    </font>
    <font>
      <sz val="10"/>
      <color indexed="8"/>
      <name val="ＭＳ 明朝"/>
      <family val="1"/>
      <charset val="128"/>
    </font>
    <font>
      <sz val="9"/>
      <color indexed="8"/>
      <name val="ＭＳ 明朝"/>
      <family val="1"/>
      <charset val="128"/>
    </font>
    <font>
      <sz val="6"/>
      <color indexed="8"/>
      <name val="ＭＳ 明朝"/>
      <family val="1"/>
      <charset val="128"/>
    </font>
    <font>
      <sz val="12"/>
      <color indexed="8"/>
      <name val="ＭＳ 明朝"/>
      <family val="1"/>
      <charset val="128"/>
    </font>
    <font>
      <sz val="9"/>
      <name val="ＭＳ 明朝"/>
      <family val="1"/>
      <charset val="128"/>
    </font>
    <font>
      <vertAlign val="superscript"/>
      <sz val="10"/>
      <name val="ＭＳ 明朝"/>
      <family val="1"/>
      <charset val="128"/>
    </font>
    <font>
      <b/>
      <sz val="10"/>
      <name val="ＭＳ 明朝"/>
      <family val="1"/>
      <charset val="128"/>
    </font>
    <font>
      <sz val="11"/>
      <color indexed="48"/>
      <name val="ＭＳ 明朝"/>
      <family val="1"/>
      <charset val="128"/>
    </font>
    <font>
      <sz val="11"/>
      <color indexed="8"/>
      <name val="ＭＳ 明朝"/>
      <family val="1"/>
      <charset val="128"/>
    </font>
    <font>
      <b/>
      <sz val="10"/>
      <color indexed="8"/>
      <name val="ＭＳ 明朝"/>
      <family val="1"/>
      <charset val="128"/>
    </font>
    <font>
      <b/>
      <sz val="12"/>
      <name val="ＭＳ 明朝"/>
      <family val="1"/>
      <charset val="128"/>
    </font>
    <font>
      <sz val="11"/>
      <name val="ＭＳ Ｐゴシック"/>
      <family val="3"/>
      <charset val="128"/>
    </font>
    <font>
      <sz val="11"/>
      <color rgb="FFFF0000"/>
      <name val="ＭＳ 明朝"/>
      <family val="1"/>
      <charset val="128"/>
    </font>
    <font>
      <sz val="10"/>
      <color rgb="FF000000"/>
      <name val="ＭＳ 明朝"/>
      <family val="1"/>
      <charset val="128"/>
    </font>
    <font>
      <sz val="10"/>
      <color rgb="FFFF0000"/>
      <name val="ＭＳ 明朝"/>
      <family val="1"/>
      <charset val="128"/>
    </font>
    <font>
      <sz val="11"/>
      <color theme="1"/>
      <name val="ＭＳ 明朝"/>
      <family val="1"/>
      <charset val="128"/>
    </font>
    <font>
      <sz val="8"/>
      <name val="ＭＳ Ｐゴシック"/>
      <family val="3"/>
      <charset val="128"/>
    </font>
    <font>
      <sz val="28"/>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79">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8"/>
      </left>
      <right style="thin">
        <color indexed="8"/>
      </right>
      <top/>
      <bottom/>
      <diagonal/>
    </border>
    <border>
      <left/>
      <right style="thin">
        <color indexed="8"/>
      </right>
      <top style="medium">
        <color indexed="8"/>
      </top>
      <bottom style="thin">
        <color indexed="8"/>
      </bottom>
      <diagonal/>
    </border>
    <border>
      <left style="thin">
        <color indexed="64"/>
      </left>
      <right style="thin">
        <color indexed="64"/>
      </right>
      <top style="medium">
        <color indexed="64"/>
      </top>
      <bottom style="thin">
        <color indexed="64"/>
      </bottom>
      <diagonal/>
    </border>
    <border>
      <left/>
      <right/>
      <top style="medium">
        <color indexed="8"/>
      </top>
      <bottom style="thin">
        <color indexed="8"/>
      </bottom>
      <diagonal/>
    </border>
    <border>
      <left style="thin">
        <color indexed="8"/>
      </left>
      <right/>
      <top style="medium">
        <color indexed="8"/>
      </top>
      <bottom/>
      <diagonal/>
    </border>
    <border>
      <left style="thin">
        <color indexed="8"/>
      </left>
      <right/>
      <top style="thin">
        <color indexed="8"/>
      </top>
      <bottom style="thin">
        <color indexed="8"/>
      </bottom>
      <diagonal/>
    </border>
    <border>
      <left style="thin">
        <color indexed="8"/>
      </left>
      <right/>
      <top style="double">
        <color indexed="8"/>
      </top>
      <bottom style="medium">
        <color indexed="8"/>
      </bottom>
      <diagonal/>
    </border>
    <border>
      <left/>
      <right/>
      <top style="medium">
        <color indexed="64"/>
      </top>
      <bottom/>
      <diagonal/>
    </border>
    <border>
      <left/>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style="thin">
        <color indexed="8"/>
      </left>
      <right style="thin">
        <color indexed="8"/>
      </right>
      <top style="medium">
        <color indexed="8"/>
      </top>
      <bottom/>
      <diagonal/>
    </border>
    <border>
      <left/>
      <right/>
      <top style="medium">
        <color indexed="8"/>
      </top>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double">
        <color indexed="8"/>
      </top>
      <bottom style="medium">
        <color indexed="8"/>
      </bottom>
      <diagonal/>
    </border>
    <border>
      <left/>
      <right/>
      <top/>
      <bottom style="thin">
        <color indexed="8"/>
      </bottom>
      <diagonal/>
    </border>
    <border>
      <left style="thin">
        <color indexed="64"/>
      </left>
      <right/>
      <top style="medium">
        <color indexed="8"/>
      </top>
      <bottom style="medium">
        <color indexed="64"/>
      </bottom>
      <diagonal/>
    </border>
    <border>
      <left style="thin">
        <color indexed="8"/>
      </left>
      <right/>
      <top style="medium">
        <color indexed="8"/>
      </top>
      <bottom style="medium">
        <color indexed="64"/>
      </bottom>
      <diagonal/>
    </border>
    <border>
      <left style="thin">
        <color indexed="8"/>
      </left>
      <right style="thin">
        <color indexed="8"/>
      </right>
      <top style="medium">
        <color indexed="8"/>
      </top>
      <bottom style="medium">
        <color indexed="64"/>
      </bottom>
      <diagonal/>
    </border>
    <border>
      <left style="thin">
        <color indexed="64"/>
      </left>
      <right style="thin">
        <color indexed="8"/>
      </right>
      <top style="medium">
        <color indexed="64"/>
      </top>
      <bottom style="thin">
        <color indexed="64"/>
      </bottom>
      <diagonal/>
    </border>
    <border>
      <left style="thin">
        <color indexed="64"/>
      </left>
      <right style="thin">
        <color indexed="8"/>
      </right>
      <top style="thin">
        <color indexed="64"/>
      </top>
      <bottom style="thin">
        <color indexed="64"/>
      </bottom>
      <diagonal/>
    </border>
    <border>
      <left style="thin">
        <color indexed="8"/>
      </left>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bottom style="thin">
        <color indexed="8"/>
      </bottom>
      <diagonal/>
    </border>
    <border>
      <left style="thin">
        <color indexed="8"/>
      </left>
      <right style="thin">
        <color indexed="8"/>
      </right>
      <top style="thin">
        <color indexed="8"/>
      </top>
      <bottom style="double">
        <color indexed="8"/>
      </bottom>
      <diagonal/>
    </border>
    <border>
      <left style="thin">
        <color indexed="8"/>
      </left>
      <right/>
      <top/>
      <bottom style="medium">
        <color indexed="64"/>
      </bottom>
      <diagonal/>
    </border>
    <border>
      <left style="thin">
        <color indexed="8"/>
      </left>
      <right/>
      <top/>
      <bottom style="medium">
        <color indexed="8"/>
      </bottom>
      <diagonal/>
    </border>
    <border>
      <left style="thin">
        <color indexed="8"/>
      </left>
      <right style="thin">
        <color indexed="8"/>
      </right>
      <top/>
      <bottom style="medium">
        <color indexed="8"/>
      </bottom>
      <diagonal/>
    </border>
    <border>
      <left style="thin">
        <color indexed="8"/>
      </left>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medium">
        <color indexed="64"/>
      </right>
      <top style="thin">
        <color indexed="8"/>
      </top>
      <bottom style="thin">
        <color indexed="8"/>
      </bottom>
      <diagonal/>
    </border>
    <border>
      <left style="thin">
        <color indexed="8"/>
      </left>
      <right style="thin">
        <color indexed="8"/>
      </right>
      <top style="dotted">
        <color indexed="8"/>
      </top>
      <bottom style="medium">
        <color indexed="8"/>
      </bottom>
      <diagonal/>
    </border>
    <border>
      <left style="medium">
        <color indexed="8"/>
      </left>
      <right/>
      <top/>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medium">
        <color indexed="8"/>
      </top>
      <bottom style="medium">
        <color indexed="8"/>
      </bottom>
      <diagonal/>
    </border>
    <border>
      <left style="medium">
        <color indexed="8"/>
      </left>
      <right style="thin">
        <color indexed="8"/>
      </right>
      <top style="medium">
        <color indexed="64"/>
      </top>
      <bottom style="medium">
        <color indexed="8"/>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medium">
        <color indexed="64"/>
      </right>
      <top style="double">
        <color indexed="8"/>
      </top>
      <bottom style="medium">
        <color indexed="8"/>
      </bottom>
      <diagonal/>
    </border>
    <border>
      <left style="thin">
        <color indexed="8"/>
      </left>
      <right style="medium">
        <color indexed="64"/>
      </right>
      <top style="medium">
        <color indexed="8"/>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8"/>
      </left>
      <right style="medium">
        <color indexed="64"/>
      </right>
      <top/>
      <bottom/>
      <diagonal/>
    </border>
    <border>
      <left style="thin">
        <color indexed="8"/>
      </left>
      <right style="thin">
        <color indexed="8"/>
      </right>
      <top/>
      <bottom style="medium">
        <color indexed="64"/>
      </bottom>
      <diagonal/>
    </border>
    <border>
      <left style="thin">
        <color indexed="8"/>
      </left>
      <right style="medium">
        <color indexed="64"/>
      </right>
      <top/>
      <bottom style="medium">
        <color indexed="64"/>
      </bottom>
      <diagonal/>
    </border>
    <border>
      <left style="thin">
        <color indexed="64"/>
      </left>
      <right/>
      <top style="thin">
        <color indexed="8"/>
      </top>
      <bottom style="thin">
        <color indexed="8"/>
      </bottom>
      <diagonal/>
    </border>
    <border>
      <left style="thin">
        <color indexed="8"/>
      </left>
      <right style="thin">
        <color indexed="64"/>
      </right>
      <top/>
      <bottom/>
      <diagonal/>
    </border>
    <border>
      <left style="thin">
        <color indexed="8"/>
      </left>
      <right style="thin">
        <color indexed="64"/>
      </right>
      <top/>
      <bottom style="medium">
        <color indexed="8"/>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8"/>
      </left>
      <right style="thin">
        <color indexed="8"/>
      </right>
      <top style="double">
        <color indexed="8"/>
      </top>
      <bottom style="medium">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style="double">
        <color indexed="64"/>
      </top>
      <bottom style="medium">
        <color indexed="64"/>
      </bottom>
      <diagonal/>
    </border>
    <border>
      <left style="thin">
        <color indexed="8"/>
      </left>
      <right style="thin">
        <color indexed="64"/>
      </right>
      <top style="thin">
        <color indexed="8"/>
      </top>
      <bottom style="thin">
        <color indexed="8"/>
      </bottom>
      <diagonal/>
    </border>
    <border>
      <left style="thin">
        <color indexed="64"/>
      </left>
      <right style="thin">
        <color indexed="64"/>
      </right>
      <top style="thin">
        <color indexed="8"/>
      </top>
      <bottom style="thin">
        <color indexed="8"/>
      </bottom>
      <diagonal/>
    </border>
    <border>
      <left/>
      <right style="thin">
        <color indexed="64"/>
      </right>
      <top style="thin">
        <color indexed="8"/>
      </top>
      <bottom style="thin">
        <color indexed="8"/>
      </bottom>
      <diagonal/>
    </border>
    <border>
      <left/>
      <right style="medium">
        <color indexed="64"/>
      </right>
      <top style="thin">
        <color indexed="64"/>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medium">
        <color indexed="64"/>
      </bottom>
      <diagonal/>
    </border>
    <border>
      <left style="thin">
        <color indexed="8"/>
      </left>
      <right style="thin">
        <color indexed="64"/>
      </right>
      <top style="medium">
        <color indexed="64"/>
      </top>
      <bottom/>
      <diagonal/>
    </border>
    <border>
      <left style="thin">
        <color indexed="8"/>
      </left>
      <right style="thin">
        <color indexed="64"/>
      </right>
      <top style="medium">
        <color indexed="8"/>
      </top>
      <bottom style="thin">
        <color indexed="8"/>
      </bottom>
      <diagonal/>
    </border>
    <border>
      <left style="thin">
        <color indexed="8"/>
      </left>
      <right style="thin">
        <color indexed="64"/>
      </right>
      <top style="thin">
        <color indexed="8"/>
      </top>
      <bottom style="medium">
        <color indexed="8"/>
      </bottom>
      <diagonal/>
    </border>
    <border>
      <left style="thin">
        <color indexed="8"/>
      </left>
      <right style="thin">
        <color indexed="64"/>
      </right>
      <top/>
      <bottom style="thin">
        <color indexed="8"/>
      </bottom>
      <diagonal/>
    </border>
    <border>
      <left style="thin">
        <color indexed="8"/>
      </left>
      <right style="thin">
        <color indexed="64"/>
      </right>
      <top style="double">
        <color indexed="8"/>
      </top>
      <bottom style="medium">
        <color indexed="8"/>
      </bottom>
      <diagonal/>
    </border>
    <border>
      <left style="thin">
        <color indexed="8"/>
      </left>
      <right style="thin">
        <color indexed="64"/>
      </right>
      <top style="medium">
        <color indexed="8"/>
      </top>
      <bottom style="medium">
        <color indexed="64"/>
      </bottom>
      <diagonal/>
    </border>
    <border>
      <left style="thin">
        <color indexed="8"/>
      </left>
      <right style="thin">
        <color indexed="64"/>
      </right>
      <top style="medium">
        <color indexed="64"/>
      </top>
      <bottom style="thin">
        <color indexed="8"/>
      </bottom>
      <diagonal/>
    </border>
    <border>
      <left style="thin">
        <color indexed="8"/>
      </left>
      <right style="medium">
        <color indexed="64"/>
      </right>
      <top style="medium">
        <color indexed="64"/>
      </top>
      <bottom/>
      <diagonal/>
    </border>
    <border>
      <left style="thin">
        <color indexed="8"/>
      </left>
      <right style="medium">
        <color indexed="64"/>
      </right>
      <top style="thin">
        <color indexed="8"/>
      </top>
      <bottom style="medium">
        <color indexed="8"/>
      </bottom>
      <diagonal/>
    </border>
    <border>
      <left style="thin">
        <color indexed="8"/>
      </left>
      <right style="medium">
        <color indexed="64"/>
      </right>
      <top style="medium">
        <color indexed="8"/>
      </top>
      <bottom style="medium">
        <color indexed="64"/>
      </bottom>
      <diagonal/>
    </border>
    <border>
      <left style="thin">
        <color indexed="8"/>
      </left>
      <right style="medium">
        <color indexed="64"/>
      </right>
      <top style="medium">
        <color indexed="8"/>
      </top>
      <bottom/>
      <diagonal/>
    </border>
    <border>
      <left/>
      <right style="thin">
        <color indexed="8"/>
      </right>
      <top style="double">
        <color indexed="8"/>
      </top>
      <bottom style="medium">
        <color indexed="8"/>
      </bottom>
      <diagonal/>
    </border>
    <border>
      <left/>
      <right/>
      <top style="double">
        <color indexed="8"/>
      </top>
      <bottom style="medium">
        <color indexed="8"/>
      </bottom>
      <diagonal/>
    </border>
    <border>
      <left/>
      <right style="thin">
        <color indexed="8"/>
      </right>
      <top style="thin">
        <color indexed="8"/>
      </top>
      <bottom style="medium">
        <color indexed="8"/>
      </bottom>
      <diagonal/>
    </border>
    <border>
      <left/>
      <right style="thin">
        <color indexed="64"/>
      </right>
      <top style="medium">
        <color indexed="8"/>
      </top>
      <bottom style="thin">
        <color indexed="8"/>
      </bottom>
      <diagonal/>
    </border>
    <border>
      <left style="thin">
        <color indexed="8"/>
      </left>
      <right style="medium">
        <color indexed="64"/>
      </right>
      <top/>
      <bottom style="medium">
        <color indexed="8"/>
      </bottom>
      <diagonal/>
    </border>
    <border>
      <left style="thin">
        <color indexed="8"/>
      </left>
      <right style="medium">
        <color indexed="64"/>
      </right>
      <top style="thin">
        <color indexed="64"/>
      </top>
      <bottom style="thin">
        <color indexed="8"/>
      </bottom>
      <diagonal/>
    </border>
    <border>
      <left style="thin">
        <color indexed="8"/>
      </left>
      <right style="medium">
        <color indexed="64"/>
      </right>
      <top style="medium">
        <color indexed="8"/>
      </top>
      <bottom style="medium">
        <color indexed="8"/>
      </bottom>
      <diagonal/>
    </border>
    <border>
      <left style="thin">
        <color indexed="8"/>
      </left>
      <right style="medium">
        <color indexed="64"/>
      </right>
      <top style="thin">
        <color indexed="8"/>
      </top>
      <bottom/>
      <diagonal/>
    </border>
    <border>
      <left style="thin">
        <color indexed="8"/>
      </left>
      <right style="medium">
        <color indexed="8"/>
      </right>
      <top style="medium">
        <color indexed="8"/>
      </top>
      <bottom style="thin">
        <color indexed="8"/>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8"/>
      </left>
      <right style="thin">
        <color indexed="64"/>
      </right>
      <top style="medium">
        <color indexed="8"/>
      </top>
      <bottom/>
      <diagonal/>
    </border>
    <border>
      <left style="thin">
        <color indexed="8"/>
      </left>
      <right/>
      <top style="thin">
        <color indexed="64"/>
      </top>
      <bottom style="thin">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8"/>
      </right>
      <top style="medium">
        <color indexed="64"/>
      </top>
      <bottom style="medium">
        <color indexed="64"/>
      </bottom>
      <diagonal/>
    </border>
    <border>
      <left style="thin">
        <color indexed="8"/>
      </left>
      <right/>
      <top style="medium">
        <color indexed="64"/>
      </top>
      <bottom style="medium">
        <color indexed="64"/>
      </bottom>
      <diagonal/>
    </border>
    <border>
      <left/>
      <right style="medium">
        <color indexed="64"/>
      </right>
      <top style="thin">
        <color indexed="8"/>
      </top>
      <bottom style="medium">
        <color indexed="64"/>
      </bottom>
      <diagonal/>
    </border>
    <border>
      <left style="medium">
        <color indexed="64"/>
      </left>
      <right style="thin">
        <color indexed="8"/>
      </right>
      <top style="medium">
        <color indexed="8"/>
      </top>
      <bottom style="medium">
        <color indexed="8"/>
      </bottom>
      <diagonal/>
    </border>
    <border>
      <left/>
      <right style="thin">
        <color indexed="8"/>
      </right>
      <top/>
      <bottom style="thin">
        <color indexed="8"/>
      </bottom>
      <diagonal/>
    </border>
    <border>
      <left style="thin">
        <color indexed="8"/>
      </left>
      <right style="medium">
        <color indexed="8"/>
      </right>
      <top/>
      <bottom style="thin">
        <color indexed="8"/>
      </bottom>
      <diagonal/>
    </border>
    <border>
      <left style="thin">
        <color indexed="8"/>
      </left>
      <right style="medium">
        <color indexed="8"/>
      </right>
      <top style="medium">
        <color indexed="64"/>
      </top>
      <bottom style="thin">
        <color indexed="8"/>
      </bottom>
      <diagonal/>
    </border>
    <border>
      <left style="thin">
        <color indexed="8"/>
      </left>
      <right style="medium">
        <color indexed="8"/>
      </right>
      <top style="double">
        <color indexed="8"/>
      </top>
      <bottom style="medium">
        <color indexed="64"/>
      </bottom>
      <diagonal/>
    </border>
    <border>
      <left/>
      <right style="thin">
        <color indexed="8"/>
      </right>
      <top style="thin">
        <color indexed="64"/>
      </top>
      <bottom style="thin">
        <color indexed="64"/>
      </bottom>
      <diagonal/>
    </border>
    <border>
      <left style="thin">
        <color indexed="8"/>
      </left>
      <right style="thin">
        <color indexed="8"/>
      </right>
      <top style="thin">
        <color indexed="64"/>
      </top>
      <bottom/>
      <diagonal/>
    </border>
    <border>
      <left style="thin">
        <color indexed="8"/>
      </left>
      <right style="thin">
        <color indexed="8"/>
      </right>
      <top style="double">
        <color indexed="64"/>
      </top>
      <bottom/>
      <diagonal/>
    </border>
    <border>
      <left style="thin">
        <color indexed="8"/>
      </left>
      <right/>
      <top style="double">
        <color indexed="64"/>
      </top>
      <bottom/>
      <diagonal/>
    </border>
    <border>
      <left style="thin">
        <color indexed="64"/>
      </left>
      <right style="thin">
        <color indexed="64"/>
      </right>
      <top style="medium">
        <color indexed="8"/>
      </top>
      <bottom style="thin">
        <color indexed="8"/>
      </bottom>
      <diagonal/>
    </border>
    <border>
      <left/>
      <right style="medium">
        <color indexed="8"/>
      </right>
      <top style="medium">
        <color indexed="8"/>
      </top>
      <bottom style="thin">
        <color indexed="8"/>
      </bottom>
      <diagonal/>
    </border>
    <border>
      <left/>
      <right style="thin">
        <color indexed="8"/>
      </right>
      <top style="medium">
        <color indexed="64"/>
      </top>
      <bottom style="thin">
        <color indexed="8"/>
      </bottom>
      <diagonal/>
    </border>
    <border>
      <left style="thin">
        <color indexed="64"/>
      </left>
      <right/>
      <top style="thin">
        <color indexed="8"/>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style="thin">
        <color indexed="8"/>
      </right>
      <top style="medium">
        <color indexed="8"/>
      </top>
      <bottom style="thin">
        <color indexed="8"/>
      </bottom>
      <diagonal/>
    </border>
    <border>
      <left/>
      <right style="medium">
        <color indexed="64"/>
      </right>
      <top style="medium">
        <color indexed="8"/>
      </top>
      <bottom style="thin">
        <color indexed="8"/>
      </bottom>
      <diagonal/>
    </border>
    <border>
      <left style="thin">
        <color indexed="8"/>
      </left>
      <right style="medium">
        <color indexed="64"/>
      </right>
      <top style="double">
        <color indexed="8"/>
      </top>
      <bottom style="medium">
        <color indexed="64"/>
      </bottom>
      <diagonal/>
    </border>
    <border>
      <left style="thin">
        <color indexed="8"/>
      </left>
      <right style="medium">
        <color indexed="64"/>
      </right>
      <top style="medium">
        <color indexed="64"/>
      </top>
      <bottom style="medium">
        <color indexed="64"/>
      </bottom>
      <diagonal/>
    </border>
    <border>
      <left style="thin">
        <color indexed="64"/>
      </left>
      <right style="thin">
        <color indexed="64"/>
      </right>
      <top style="thin">
        <color indexed="8"/>
      </top>
      <bottom style="double">
        <color indexed="64"/>
      </bottom>
      <diagonal/>
    </border>
    <border>
      <left style="thin">
        <color indexed="8"/>
      </left>
      <right style="medium">
        <color indexed="8"/>
      </right>
      <top style="double">
        <color indexed="8"/>
      </top>
      <bottom style="medium">
        <color indexed="8"/>
      </bottom>
      <diagonal/>
    </border>
    <border>
      <left style="thin">
        <color indexed="8"/>
      </left>
      <right style="thin">
        <color indexed="64"/>
      </right>
      <top style="thin">
        <color indexed="64"/>
      </top>
      <bottom style="thin">
        <color indexed="8"/>
      </bottom>
      <diagonal/>
    </border>
    <border>
      <left/>
      <right style="medium">
        <color indexed="64"/>
      </right>
      <top/>
      <bottom style="thin">
        <color indexed="8"/>
      </bottom>
      <diagonal/>
    </border>
    <border>
      <left/>
      <right style="medium">
        <color indexed="64"/>
      </right>
      <top style="thin">
        <color indexed="8"/>
      </top>
      <bottom style="thin">
        <color indexed="8"/>
      </bottom>
      <diagonal/>
    </border>
    <border>
      <left style="thin">
        <color indexed="8"/>
      </left>
      <right style="medium">
        <color indexed="8"/>
      </right>
      <top style="medium">
        <color indexed="8"/>
      </top>
      <bottom/>
      <diagonal/>
    </border>
    <border>
      <left style="thin">
        <color indexed="8"/>
      </left>
      <right style="medium">
        <color indexed="8"/>
      </right>
      <top/>
      <bottom/>
      <diagonal/>
    </border>
    <border>
      <left/>
      <right/>
      <top style="thin">
        <color indexed="8"/>
      </top>
      <bottom/>
      <diagonal/>
    </border>
    <border>
      <left/>
      <right style="thin">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thin">
        <color indexed="8"/>
      </left>
      <right style="medium">
        <color indexed="8"/>
      </right>
      <top style="thin">
        <color indexed="8"/>
      </top>
      <bottom style="thin">
        <color indexed="8"/>
      </bottom>
      <diagonal/>
    </border>
    <border>
      <left/>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8"/>
      </left>
      <right style="thin">
        <color indexed="8"/>
      </right>
      <top style="thin">
        <color indexed="8"/>
      </top>
      <bottom style="thin">
        <color indexed="64"/>
      </bottom>
      <diagonal/>
    </border>
    <border>
      <left style="thin">
        <color indexed="8"/>
      </left>
      <right/>
      <top style="double">
        <color indexed="8"/>
      </top>
      <bottom style="medium">
        <color indexed="64"/>
      </bottom>
      <diagonal/>
    </border>
    <border>
      <left style="thin">
        <color indexed="8"/>
      </left>
      <right style="thin">
        <color indexed="8"/>
      </right>
      <top style="double">
        <color indexed="64"/>
      </top>
      <bottom style="medium">
        <color indexed="8"/>
      </bottom>
      <diagonal/>
    </border>
    <border>
      <left style="thin">
        <color indexed="64"/>
      </left>
      <right style="thin">
        <color indexed="8"/>
      </right>
      <top/>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style="medium">
        <color indexed="8"/>
      </bottom>
      <diagonal/>
    </border>
    <border>
      <left style="thin">
        <color indexed="64"/>
      </left>
      <right style="thin">
        <color indexed="8"/>
      </right>
      <top style="double">
        <color indexed="8"/>
      </top>
      <bottom style="medium">
        <color indexed="8"/>
      </bottom>
      <diagonal/>
    </border>
    <border>
      <left style="thin">
        <color indexed="8"/>
      </left>
      <right style="medium">
        <color indexed="64"/>
      </right>
      <top style="double">
        <color indexed="64"/>
      </top>
      <bottom style="medium">
        <color indexed="8"/>
      </bottom>
      <diagonal/>
    </border>
    <border>
      <left style="thin">
        <color indexed="8"/>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8"/>
      </left>
      <right style="medium">
        <color indexed="8"/>
      </right>
      <top/>
      <bottom style="medium">
        <color indexed="8"/>
      </bottom>
      <diagonal/>
    </border>
    <border>
      <left style="medium">
        <color indexed="8"/>
      </left>
      <right/>
      <top style="medium">
        <color indexed="8"/>
      </top>
      <bottom style="medium">
        <color indexed="8"/>
      </bottom>
      <diagonal/>
    </border>
    <border>
      <left style="thin">
        <color indexed="64"/>
      </left>
      <right style="thin">
        <color indexed="8"/>
      </right>
      <top style="medium">
        <color indexed="8"/>
      </top>
      <bottom style="thin">
        <color indexed="64"/>
      </bottom>
      <diagonal/>
    </border>
    <border>
      <left style="thin">
        <color indexed="64"/>
      </left>
      <right style="thin">
        <color indexed="8"/>
      </right>
      <top/>
      <bottom style="thin">
        <color indexed="8"/>
      </bottom>
      <diagonal/>
    </border>
    <border>
      <left style="medium">
        <color indexed="8"/>
      </left>
      <right style="thin">
        <color indexed="8"/>
      </right>
      <top style="double">
        <color indexed="8"/>
      </top>
      <bottom style="medium">
        <color indexed="8"/>
      </bottom>
      <diagonal/>
    </border>
    <border>
      <left/>
      <right style="medium">
        <color indexed="64"/>
      </right>
      <top style="double">
        <color indexed="8"/>
      </top>
      <bottom style="medium">
        <color indexed="8"/>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8"/>
      </left>
      <right style="medium">
        <color indexed="64"/>
      </right>
      <top/>
      <bottom style="thin">
        <color indexed="64"/>
      </bottom>
      <diagonal/>
    </border>
    <border>
      <left style="thin">
        <color indexed="8"/>
      </left>
      <right/>
      <top style="thin">
        <color indexed="64"/>
      </top>
      <bottom style="thin">
        <color indexed="8"/>
      </bottom>
      <diagonal/>
    </border>
    <border>
      <left style="thin">
        <color indexed="8"/>
      </left>
      <right style="thin">
        <color indexed="8"/>
      </right>
      <top style="double">
        <color indexed="8"/>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thin">
        <color indexed="64"/>
      </top>
      <bottom style="thin">
        <color indexed="8"/>
      </bottom>
      <diagonal/>
    </border>
    <border>
      <left style="thin">
        <color indexed="64"/>
      </left>
      <right style="thin">
        <color indexed="64"/>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indexed="8"/>
      </top>
      <bottom style="medium">
        <color indexed="8"/>
      </bottom>
      <diagonal/>
    </border>
    <border>
      <left style="thin">
        <color indexed="64"/>
      </left>
      <right style="thin">
        <color indexed="64"/>
      </right>
      <top style="thin">
        <color indexed="8"/>
      </top>
      <bottom style="medium">
        <color indexed="8"/>
      </bottom>
      <diagonal/>
    </border>
    <border>
      <left/>
      <right style="thin">
        <color indexed="64"/>
      </right>
      <top style="thin">
        <color indexed="8"/>
      </top>
      <bottom style="medium">
        <color indexed="8"/>
      </bottom>
      <diagonal/>
    </border>
    <border>
      <left style="thin">
        <color indexed="64"/>
      </left>
      <right style="thin">
        <color indexed="64"/>
      </right>
      <top/>
      <bottom style="thin">
        <color indexed="8"/>
      </bottom>
      <diagonal/>
    </border>
    <border>
      <left style="thin">
        <color indexed="64"/>
      </left>
      <right style="thin">
        <color indexed="64"/>
      </right>
      <top style="thin">
        <color indexed="8"/>
      </top>
      <bottom/>
      <diagonal/>
    </border>
    <border>
      <left style="thin">
        <color indexed="8"/>
      </left>
      <right style="thin">
        <color indexed="64"/>
      </right>
      <top style="thin">
        <color indexed="8"/>
      </top>
      <bottom style="thin">
        <color indexed="64"/>
      </bottom>
      <diagonal/>
    </border>
    <border>
      <left style="thin">
        <color indexed="64"/>
      </left>
      <right style="thin">
        <color indexed="64"/>
      </right>
      <top style="thin">
        <color indexed="64"/>
      </top>
      <bottom style="medium">
        <color indexed="8"/>
      </bottom>
      <diagonal/>
    </border>
    <border>
      <left style="thin">
        <color indexed="64"/>
      </left>
      <right style="thin">
        <color indexed="64"/>
      </right>
      <top style="medium">
        <color indexed="64"/>
      </top>
      <bottom style="thin">
        <color indexed="8"/>
      </bottom>
      <diagonal/>
    </border>
    <border>
      <left style="thin">
        <color indexed="64"/>
      </left>
      <right/>
      <top/>
      <bottom style="thin">
        <color indexed="8"/>
      </bottom>
      <diagonal/>
    </border>
    <border>
      <left/>
      <right/>
      <top style="thin">
        <color indexed="64"/>
      </top>
      <bottom style="thin">
        <color indexed="64"/>
      </bottom>
      <diagonal/>
    </border>
    <border>
      <left style="thin">
        <color indexed="64"/>
      </left>
      <right/>
      <top style="thin">
        <color indexed="8"/>
      </top>
      <bottom/>
      <diagonal/>
    </border>
    <border>
      <left style="thin">
        <color indexed="8"/>
      </left>
      <right style="thin">
        <color indexed="64"/>
      </right>
      <top/>
      <bottom style="thin">
        <color indexed="64"/>
      </bottom>
      <diagonal/>
    </border>
    <border>
      <left style="thin">
        <color indexed="8"/>
      </left>
      <right style="thin">
        <color indexed="64"/>
      </right>
      <top style="thin">
        <color indexed="64"/>
      </top>
      <bottom style="thin">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style="thin">
        <color indexed="64"/>
      </left>
      <right style="thin">
        <color indexed="64"/>
      </right>
      <top/>
      <bottom/>
      <diagonal/>
    </border>
    <border>
      <left style="thin">
        <color indexed="8"/>
      </left>
      <right style="thin">
        <color indexed="8"/>
      </right>
      <top style="medium">
        <color indexed="64"/>
      </top>
      <bottom/>
      <diagonal/>
    </border>
    <border>
      <left/>
      <right style="medium">
        <color indexed="64"/>
      </right>
      <top/>
      <bottom/>
      <diagonal/>
    </border>
    <border>
      <left/>
      <right style="thin">
        <color indexed="8"/>
      </right>
      <top/>
      <bottom style="medium">
        <color indexed="8"/>
      </bottom>
      <diagonal/>
    </border>
    <border>
      <left/>
      <right/>
      <top/>
      <bottom style="medium">
        <color indexed="8"/>
      </bottom>
      <diagonal/>
    </border>
    <border>
      <left style="thin">
        <color indexed="64"/>
      </left>
      <right style="thin">
        <color indexed="64"/>
      </right>
      <top/>
      <bottom style="medium">
        <color indexed="8"/>
      </bottom>
      <diagonal/>
    </border>
    <border>
      <left style="thin">
        <color indexed="64"/>
      </left>
      <right style="medium">
        <color indexed="64"/>
      </right>
      <top style="thin">
        <color indexed="8"/>
      </top>
      <bottom style="thin">
        <color indexed="8"/>
      </bottom>
      <diagonal/>
    </border>
    <border>
      <left/>
      <right style="thin">
        <color indexed="8"/>
      </right>
      <top/>
      <bottom style="thin">
        <color indexed="64"/>
      </bottom>
      <diagonal/>
    </border>
    <border>
      <left style="thin">
        <color indexed="64"/>
      </left>
      <right style="thin">
        <color indexed="8"/>
      </right>
      <top/>
      <bottom style="thin">
        <color indexed="64"/>
      </bottom>
      <diagonal/>
    </border>
    <border>
      <left/>
      <right style="medium">
        <color indexed="64"/>
      </right>
      <top style="thin">
        <color indexed="8"/>
      </top>
      <bottom style="medium">
        <color indexed="8"/>
      </bottom>
      <diagonal/>
    </border>
    <border>
      <left style="thin">
        <color indexed="8"/>
      </left>
      <right style="thin">
        <color indexed="8"/>
      </right>
      <top style="thin">
        <color indexed="8"/>
      </top>
      <bottom style="medium">
        <color indexed="64"/>
      </bottom>
      <diagonal/>
    </border>
    <border>
      <left style="thin">
        <color indexed="64"/>
      </left>
      <right style="thin">
        <color indexed="64"/>
      </right>
      <top style="double">
        <color indexed="8"/>
      </top>
      <bottom style="medium">
        <color indexed="8"/>
      </bottom>
      <diagonal/>
    </border>
    <border>
      <left style="thin">
        <color indexed="64"/>
      </left>
      <right style="thin">
        <color indexed="8"/>
      </right>
      <top style="thin">
        <color indexed="8"/>
      </top>
      <bottom/>
      <diagonal/>
    </border>
    <border>
      <left style="thin">
        <color indexed="64"/>
      </left>
      <right style="thin">
        <color indexed="8"/>
      </right>
      <top/>
      <bottom style="medium">
        <color indexed="64"/>
      </bottom>
      <diagonal/>
    </border>
    <border>
      <left style="thin">
        <color indexed="64"/>
      </left>
      <right style="thin">
        <color indexed="8"/>
      </right>
      <top style="medium">
        <color indexed="8"/>
      </top>
      <bottom style="medium">
        <color indexed="64"/>
      </bottom>
      <diagonal/>
    </border>
    <border>
      <left style="thin">
        <color indexed="64"/>
      </left>
      <right style="thin">
        <color indexed="8"/>
      </right>
      <top style="medium">
        <color indexed="64"/>
      </top>
      <bottom style="thin">
        <color indexed="8"/>
      </bottom>
      <diagonal/>
    </border>
    <border>
      <left style="thin">
        <color indexed="8"/>
      </left>
      <right style="thin">
        <color indexed="64"/>
      </right>
      <top style="medium">
        <color indexed="8"/>
      </top>
      <bottom style="medium">
        <color indexed="8"/>
      </bottom>
      <diagonal/>
    </border>
    <border>
      <left style="thin">
        <color indexed="64"/>
      </left>
      <right style="thin">
        <color indexed="8"/>
      </right>
      <top/>
      <bottom style="medium">
        <color indexed="8"/>
      </bottom>
      <diagonal/>
    </border>
    <border>
      <left style="thin">
        <color indexed="64"/>
      </left>
      <right/>
      <top style="double">
        <color indexed="8"/>
      </top>
      <bottom style="medium">
        <color indexed="8"/>
      </bottom>
      <diagonal/>
    </border>
    <border>
      <left style="thin">
        <color indexed="64"/>
      </left>
      <right style="thin">
        <color indexed="64"/>
      </right>
      <top style="medium">
        <color indexed="8"/>
      </top>
      <bottom style="medium">
        <color indexed="8"/>
      </bottom>
      <diagonal/>
    </border>
    <border>
      <left style="thin">
        <color indexed="64"/>
      </left>
      <right style="thin">
        <color indexed="64"/>
      </right>
      <top style="medium">
        <color indexed="8"/>
      </top>
      <bottom style="thin">
        <color indexed="64"/>
      </bottom>
      <diagonal/>
    </border>
    <border>
      <left style="medium">
        <color indexed="64"/>
      </left>
      <right style="thin">
        <color indexed="8"/>
      </right>
      <top/>
      <bottom style="medium">
        <color indexed="64"/>
      </bottom>
      <diagonal/>
    </border>
    <border>
      <left style="thin">
        <color indexed="8"/>
      </left>
      <right/>
      <top style="medium">
        <color indexed="64"/>
      </top>
      <bottom/>
      <diagonal/>
    </border>
    <border>
      <left/>
      <right/>
      <top style="thin">
        <color indexed="64"/>
      </top>
      <bottom style="thin">
        <color indexed="8"/>
      </bottom>
      <diagonal/>
    </border>
    <border>
      <left style="thin">
        <color indexed="8"/>
      </left>
      <right style="thin">
        <color indexed="64"/>
      </right>
      <top style="thin">
        <color indexed="64"/>
      </top>
      <bottom/>
      <diagonal/>
    </border>
    <border>
      <left style="thin">
        <color indexed="64"/>
      </left>
      <right/>
      <top/>
      <bottom/>
      <diagonal/>
    </border>
    <border>
      <left style="thin">
        <color indexed="64"/>
      </left>
      <right/>
      <top/>
      <bottom style="medium">
        <color indexed="8"/>
      </bottom>
      <diagonal/>
    </border>
    <border>
      <left style="thin">
        <color indexed="64"/>
      </left>
      <right/>
      <top style="medium">
        <color indexed="8"/>
      </top>
      <bottom style="medium">
        <color indexed="8"/>
      </bottom>
      <diagonal/>
    </border>
    <border>
      <left style="thin">
        <color indexed="8"/>
      </left>
      <right style="thin">
        <color indexed="64"/>
      </right>
      <top style="thin">
        <color indexed="8"/>
      </top>
      <bottom style="medium">
        <color indexed="64"/>
      </bottom>
      <diagonal/>
    </border>
    <border>
      <left/>
      <right/>
      <top style="double">
        <color indexed="8"/>
      </top>
      <bottom style="medium">
        <color indexed="64"/>
      </bottom>
      <diagonal/>
    </border>
    <border>
      <left style="thin">
        <color indexed="8"/>
      </left>
      <right style="thin">
        <color indexed="64"/>
      </right>
      <top style="double">
        <color indexed="8"/>
      </top>
      <bottom style="medium">
        <color indexed="64"/>
      </bottom>
      <diagonal/>
    </border>
    <border>
      <left/>
      <right style="thin">
        <color indexed="64"/>
      </right>
      <top style="double">
        <color indexed="8"/>
      </top>
      <bottom style="medium">
        <color indexed="64"/>
      </bottom>
      <diagonal/>
    </border>
    <border>
      <left style="thin">
        <color indexed="8"/>
      </left>
      <right style="thin">
        <color indexed="8"/>
      </right>
      <top style="thin">
        <color indexed="64"/>
      </top>
      <bottom style="double">
        <color indexed="8"/>
      </bottom>
      <diagonal/>
    </border>
    <border>
      <left style="thin">
        <color indexed="8"/>
      </left>
      <right/>
      <top style="thin">
        <color indexed="8"/>
      </top>
      <bottom style="double">
        <color indexed="8"/>
      </bottom>
      <diagonal/>
    </border>
    <border>
      <left style="thin">
        <color indexed="64"/>
      </left>
      <right style="thin">
        <color indexed="8"/>
      </right>
      <top style="thin">
        <color indexed="8"/>
      </top>
      <bottom style="double">
        <color indexed="8"/>
      </bottom>
      <diagonal/>
    </border>
    <border>
      <left/>
      <right style="thin">
        <color indexed="64"/>
      </right>
      <top style="thin">
        <color indexed="8"/>
      </top>
      <bottom style="thin">
        <color indexed="64"/>
      </bottom>
      <diagonal/>
    </border>
    <border>
      <left/>
      <right/>
      <top style="thin">
        <color indexed="8"/>
      </top>
      <bottom style="double">
        <color indexed="8"/>
      </bottom>
      <diagonal/>
    </border>
    <border>
      <left style="thin">
        <color indexed="8"/>
      </left>
      <right style="medium">
        <color indexed="64"/>
      </right>
      <top style="thin">
        <color indexed="8"/>
      </top>
      <bottom style="double">
        <color indexed="8"/>
      </bottom>
      <diagonal/>
    </border>
    <border>
      <left style="thin">
        <color indexed="8"/>
      </left>
      <right/>
      <top style="double">
        <color indexed="64"/>
      </top>
      <bottom style="medium">
        <color indexed="8"/>
      </bottom>
      <diagonal/>
    </border>
    <border>
      <left style="medium">
        <color indexed="64"/>
      </left>
      <right style="thin">
        <color indexed="8"/>
      </right>
      <top/>
      <bottom style="medium">
        <color indexed="8"/>
      </bottom>
      <diagonal/>
    </border>
    <border>
      <left style="thin">
        <color indexed="8"/>
      </left>
      <right style="thin">
        <color indexed="8"/>
      </right>
      <top style="thin">
        <color indexed="64"/>
      </top>
      <bottom style="double">
        <color indexed="64"/>
      </bottom>
      <diagonal/>
    </border>
    <border>
      <left style="thin">
        <color indexed="8"/>
      </left>
      <right style="thin">
        <color indexed="8"/>
      </right>
      <top style="medium">
        <color indexed="64"/>
      </top>
      <bottom style="thin">
        <color indexed="64"/>
      </bottom>
      <diagonal/>
    </border>
    <border>
      <left style="thin">
        <color indexed="8"/>
      </left>
      <right style="thin">
        <color indexed="64"/>
      </right>
      <top style="thin">
        <color indexed="8"/>
      </top>
      <bottom style="double">
        <color indexed="8"/>
      </bottom>
      <diagonal/>
    </border>
    <border>
      <left style="thin">
        <color indexed="8"/>
      </left>
      <right style="thin">
        <color indexed="64"/>
      </right>
      <top style="double">
        <color indexed="64"/>
      </top>
      <bottom style="medium">
        <color indexed="8"/>
      </bottom>
      <diagonal/>
    </border>
    <border>
      <left style="thin">
        <color indexed="8"/>
      </left>
      <right style="thin">
        <color indexed="64"/>
      </right>
      <top style="double">
        <color indexed="64"/>
      </top>
      <bottom/>
      <diagonal/>
    </border>
    <border>
      <left style="thin">
        <color indexed="8"/>
      </left>
      <right style="thin">
        <color indexed="64"/>
      </right>
      <top style="medium">
        <color indexed="64"/>
      </top>
      <bottom style="medium">
        <color indexed="64"/>
      </bottom>
      <diagonal/>
    </border>
    <border>
      <left style="thin">
        <color indexed="64"/>
      </left>
      <right style="thin">
        <color indexed="8"/>
      </right>
      <top style="double">
        <color indexed="64"/>
      </top>
      <bottom/>
      <diagonal/>
    </border>
    <border>
      <left style="thin">
        <color indexed="64"/>
      </left>
      <right style="thin">
        <color indexed="8"/>
      </right>
      <top style="medium">
        <color indexed="64"/>
      </top>
      <bottom style="medium">
        <color indexed="64"/>
      </bottom>
      <diagonal/>
    </border>
    <border>
      <left style="thin">
        <color indexed="64"/>
      </left>
      <right style="thin">
        <color indexed="64"/>
      </right>
      <top style="double">
        <color indexed="8"/>
      </top>
      <bottom style="medium">
        <color indexed="64"/>
      </bottom>
      <diagonal/>
    </border>
    <border>
      <left style="thin">
        <color indexed="64"/>
      </left>
      <right style="thin">
        <color indexed="64"/>
      </right>
      <top style="thin">
        <color indexed="8"/>
      </top>
      <bottom style="double">
        <color indexed="8"/>
      </bottom>
      <diagonal/>
    </border>
    <border>
      <left style="thin">
        <color indexed="64"/>
      </left>
      <right style="thin">
        <color indexed="64"/>
      </right>
      <top style="double">
        <color indexed="64"/>
      </top>
      <bottom style="medium">
        <color indexed="8"/>
      </bottom>
      <diagonal/>
    </border>
    <border>
      <left style="thin">
        <color indexed="64"/>
      </left>
      <right/>
      <top style="medium">
        <color indexed="8"/>
      </top>
      <bottom style="thin">
        <color indexed="8"/>
      </bottom>
      <diagonal/>
    </border>
    <border>
      <left style="thin">
        <color indexed="64"/>
      </left>
      <right/>
      <top style="double">
        <color indexed="64"/>
      </top>
      <bottom style="medium">
        <color indexed="8"/>
      </bottom>
      <diagonal/>
    </border>
    <border>
      <left style="thin">
        <color indexed="8"/>
      </left>
      <right style="medium">
        <color indexed="8"/>
      </right>
      <top style="thin">
        <color indexed="8"/>
      </top>
      <bottom/>
      <diagonal/>
    </border>
    <border>
      <left/>
      <right style="medium">
        <color indexed="64"/>
      </right>
      <top style="medium">
        <color indexed="8"/>
      </top>
      <bottom style="medium">
        <color indexed="8"/>
      </bottom>
      <diagonal/>
    </border>
    <border>
      <left/>
      <right style="medium">
        <color indexed="64"/>
      </right>
      <top/>
      <bottom style="medium">
        <color indexed="8"/>
      </bottom>
      <diagonal/>
    </border>
    <border>
      <left/>
      <right style="thin">
        <color indexed="64"/>
      </right>
      <top style="double">
        <color indexed="8"/>
      </top>
      <bottom style="medium">
        <color indexed="8"/>
      </bottom>
      <diagonal/>
    </border>
    <border>
      <left style="thin">
        <color indexed="64"/>
      </left>
      <right/>
      <top style="double">
        <color indexed="8"/>
      </top>
      <bottom style="medium">
        <color indexed="64"/>
      </bottom>
      <diagonal/>
    </border>
    <border>
      <left style="thin">
        <color indexed="64"/>
      </left>
      <right style="medium">
        <color indexed="64"/>
      </right>
      <top style="double">
        <color indexed="8"/>
      </top>
      <bottom style="medium">
        <color indexed="64"/>
      </bottom>
      <diagonal/>
    </border>
    <border>
      <left style="thin">
        <color indexed="64"/>
      </left>
      <right style="thin">
        <color indexed="8"/>
      </right>
      <top style="thin">
        <color indexed="64"/>
      </top>
      <bottom style="medium">
        <color indexed="8"/>
      </bottom>
      <diagonal/>
    </border>
    <border>
      <left style="thin">
        <color indexed="64"/>
      </left>
      <right style="medium">
        <color indexed="64"/>
      </right>
      <top/>
      <bottom/>
      <diagonal/>
    </border>
    <border>
      <left style="thin">
        <color indexed="64"/>
      </left>
      <right style="medium">
        <color indexed="64"/>
      </right>
      <top style="medium">
        <color indexed="8"/>
      </top>
      <bottom style="thin">
        <color indexed="8"/>
      </bottom>
      <diagonal/>
    </border>
    <border>
      <left style="thin">
        <color indexed="64"/>
      </left>
      <right/>
      <top style="medium">
        <color indexed="64"/>
      </top>
      <bottom style="thin">
        <color indexed="8"/>
      </bottom>
      <diagonal/>
    </border>
    <border>
      <left/>
      <right style="thin">
        <color indexed="64"/>
      </right>
      <top style="medium">
        <color indexed="64"/>
      </top>
      <bottom style="thin">
        <color indexed="8"/>
      </bottom>
      <diagonal/>
    </border>
    <border>
      <left style="thin">
        <color indexed="64"/>
      </left>
      <right/>
      <top style="medium">
        <color indexed="64"/>
      </top>
      <bottom style="thin">
        <color indexed="64"/>
      </bottom>
      <diagonal/>
    </border>
    <border>
      <left style="thin">
        <color indexed="8"/>
      </left>
      <right/>
      <top style="thin">
        <color indexed="8"/>
      </top>
      <bottom style="double">
        <color indexed="64"/>
      </bottom>
      <diagonal/>
    </border>
    <border>
      <left style="thin">
        <color indexed="64"/>
      </left>
      <right/>
      <top style="thin">
        <color indexed="64"/>
      </top>
      <bottom style="double">
        <color indexed="8"/>
      </bottom>
      <diagonal/>
    </border>
    <border>
      <left style="thin">
        <color indexed="8"/>
      </left>
      <right/>
      <top style="medium">
        <color indexed="64"/>
      </top>
      <bottom style="thin">
        <color indexed="64"/>
      </bottom>
      <diagonal/>
    </border>
    <border>
      <left style="thin">
        <color indexed="64"/>
      </left>
      <right style="thin">
        <color indexed="8"/>
      </right>
      <top style="thin">
        <color indexed="64"/>
      </top>
      <bottom style="double">
        <color indexed="8"/>
      </bottom>
      <diagonal/>
    </border>
    <border>
      <left style="thin">
        <color indexed="8"/>
      </left>
      <right/>
      <top style="thin">
        <color indexed="64"/>
      </top>
      <bottom style="double">
        <color indexed="8"/>
      </bottom>
      <diagonal/>
    </border>
    <border>
      <left style="thin">
        <color indexed="8"/>
      </left>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top/>
      <bottom/>
      <diagonal/>
    </border>
    <border>
      <left/>
      <right style="thin">
        <color indexed="8"/>
      </right>
      <top style="thin">
        <color indexed="64"/>
      </top>
      <bottom/>
      <diagonal/>
    </border>
    <border>
      <left/>
      <right style="medium">
        <color indexed="64"/>
      </right>
      <top style="thin">
        <color indexed="8"/>
      </top>
      <bottom/>
      <diagonal/>
    </border>
    <border>
      <left style="thin">
        <color indexed="64"/>
      </left>
      <right style="thin">
        <color indexed="8"/>
      </right>
      <top style="double">
        <color indexed="8"/>
      </top>
      <bottom style="medium">
        <color indexed="64"/>
      </bottom>
      <diagonal/>
    </border>
    <border>
      <left style="medium">
        <color indexed="64"/>
      </left>
      <right/>
      <top style="medium">
        <color indexed="8"/>
      </top>
      <bottom/>
      <diagonal/>
    </border>
    <border>
      <left style="medium">
        <color indexed="64"/>
      </left>
      <right/>
      <top/>
      <bottom style="medium">
        <color indexed="8"/>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8"/>
      </left>
      <right style="medium">
        <color indexed="8"/>
      </right>
      <top style="medium">
        <color indexed="64"/>
      </top>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style="medium">
        <color indexed="64"/>
      </left>
      <right/>
      <top style="medium">
        <color indexed="8"/>
      </top>
      <bottom style="medium">
        <color indexed="8"/>
      </bottom>
      <diagonal/>
    </border>
    <border>
      <left style="medium">
        <color indexed="64"/>
      </left>
      <right/>
      <top style="medium">
        <color indexed="64"/>
      </top>
      <bottom style="medium">
        <color indexed="8"/>
      </bottom>
      <diagonal/>
    </border>
    <border>
      <left/>
      <right/>
      <top style="medium">
        <color indexed="64"/>
      </top>
      <bottom style="medium">
        <color indexed="8"/>
      </bottom>
      <diagonal/>
    </border>
    <border>
      <left/>
      <right style="thin">
        <color indexed="8"/>
      </right>
      <top style="medium">
        <color indexed="64"/>
      </top>
      <bottom style="medium">
        <color indexed="8"/>
      </bottom>
      <diagonal/>
    </border>
    <border>
      <left/>
      <right style="thin">
        <color indexed="8"/>
      </right>
      <top style="medium">
        <color indexed="8"/>
      </top>
      <bottom/>
      <diagonal/>
    </border>
    <border>
      <left style="medium">
        <color indexed="64"/>
      </left>
      <right/>
      <top style="medium">
        <color indexed="8"/>
      </top>
      <bottom style="thin">
        <color indexed="8"/>
      </bottom>
      <diagonal/>
    </border>
    <border>
      <left style="medium">
        <color indexed="64"/>
      </left>
      <right/>
      <top style="thin">
        <color indexed="8"/>
      </top>
      <bottom style="thin">
        <color indexed="8"/>
      </bottom>
      <diagonal/>
    </border>
    <border>
      <left style="medium">
        <color indexed="64"/>
      </left>
      <right/>
      <top style="thin">
        <color indexed="8"/>
      </top>
      <bottom style="medium">
        <color indexed="8"/>
      </bottom>
      <diagonal/>
    </border>
    <border>
      <left style="medium">
        <color indexed="8"/>
      </left>
      <right/>
      <top style="medium">
        <color indexed="8"/>
      </top>
      <bottom/>
      <diagonal/>
    </border>
    <border>
      <left style="medium">
        <color indexed="8"/>
      </left>
      <right/>
      <top style="medium">
        <color indexed="8"/>
      </top>
      <bottom style="thin">
        <color indexed="8"/>
      </bottom>
      <diagonal/>
    </border>
    <border>
      <left style="medium">
        <color indexed="8"/>
      </left>
      <right/>
      <top style="thin">
        <color indexed="8"/>
      </top>
      <bottom style="thin">
        <color indexed="8"/>
      </bottom>
      <diagonal/>
    </border>
    <border>
      <left style="medium">
        <color indexed="8"/>
      </left>
      <right style="thin">
        <color indexed="8"/>
      </right>
      <top style="thin">
        <color indexed="8"/>
      </top>
      <bottom style="medium">
        <color indexed="8"/>
      </bottom>
      <diagonal/>
    </border>
    <border>
      <left/>
      <right style="thin">
        <color indexed="8"/>
      </right>
      <top/>
      <bottom/>
      <diagonal/>
    </border>
    <border>
      <left style="medium">
        <color indexed="8"/>
      </left>
      <right/>
      <top/>
      <bottom style="medium">
        <color indexed="8"/>
      </bottom>
      <diagonal/>
    </border>
    <border>
      <left style="medium">
        <color indexed="8"/>
      </left>
      <right/>
      <top style="medium">
        <color indexed="64"/>
      </top>
      <bottom style="thin">
        <color indexed="8"/>
      </bottom>
      <diagonal/>
    </border>
    <border>
      <left style="medium">
        <color indexed="8"/>
      </left>
      <right/>
      <top style="thin">
        <color indexed="8"/>
      </top>
      <bottom style="medium">
        <color indexed="8"/>
      </bottom>
      <diagonal/>
    </border>
    <border>
      <left/>
      <right style="thin">
        <color indexed="8"/>
      </right>
      <top style="double">
        <color indexed="8"/>
      </top>
      <bottom style="medium">
        <color indexed="64"/>
      </bottom>
      <diagonal/>
    </border>
    <border>
      <left/>
      <right style="thin">
        <color indexed="8"/>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medium">
        <color indexed="64"/>
      </right>
      <top style="dotted">
        <color indexed="64"/>
      </top>
      <bottom style="dotted">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8"/>
      </right>
      <top style="medium">
        <color indexed="8"/>
      </top>
      <bottom/>
      <diagonal/>
    </border>
    <border>
      <left style="medium">
        <color indexed="64"/>
      </left>
      <right style="thin">
        <color indexed="8"/>
      </right>
      <top/>
      <bottom/>
      <diagonal/>
    </border>
    <border>
      <left/>
      <right style="thin">
        <color indexed="8"/>
      </right>
      <top style="medium">
        <color indexed="64"/>
      </top>
      <bottom/>
      <diagonal/>
    </border>
    <border>
      <left style="medium">
        <color indexed="64"/>
      </left>
      <right style="thin">
        <color indexed="8"/>
      </right>
      <top style="medium">
        <color indexed="8"/>
      </top>
      <bottom style="medium">
        <color indexed="64"/>
      </bottom>
      <diagonal/>
    </border>
    <border>
      <left style="medium">
        <color indexed="8"/>
      </left>
      <right style="thin">
        <color indexed="8"/>
      </right>
      <top style="medium">
        <color indexed="8"/>
      </top>
      <bottom/>
      <diagonal/>
    </border>
    <border>
      <left/>
      <right style="thin">
        <color indexed="8"/>
      </right>
      <top/>
      <bottom style="medium">
        <color indexed="64"/>
      </bottom>
      <diagonal/>
    </border>
    <border>
      <left style="medium">
        <color indexed="64"/>
      </left>
      <right style="thin">
        <color indexed="8"/>
      </right>
      <top style="medium">
        <color indexed="64"/>
      </top>
      <bottom/>
      <diagonal/>
    </border>
    <border>
      <left style="thin">
        <color indexed="8"/>
      </left>
      <right/>
      <top style="medium">
        <color indexed="8"/>
      </top>
      <bottom style="thin">
        <color indexed="64"/>
      </bottom>
      <diagonal/>
    </border>
    <border>
      <left/>
      <right style="thin">
        <color indexed="8"/>
      </right>
      <top style="medium">
        <color indexed="8"/>
      </top>
      <bottom style="thin">
        <color indexed="64"/>
      </bottom>
      <diagonal/>
    </border>
    <border>
      <left/>
      <right style="thin">
        <color indexed="64"/>
      </right>
      <top style="thin">
        <color indexed="64"/>
      </top>
      <bottom style="double">
        <color indexed="8"/>
      </bottom>
      <diagonal/>
    </border>
    <border>
      <left/>
      <right style="thin">
        <color indexed="8"/>
      </right>
      <top style="thin">
        <color indexed="64"/>
      </top>
      <bottom style="double">
        <color indexed="8"/>
      </bottom>
      <diagonal/>
    </border>
    <border>
      <left/>
      <right style="thin">
        <color indexed="64"/>
      </right>
      <top style="medium">
        <color indexed="8"/>
      </top>
      <bottom style="medium">
        <color indexed="8"/>
      </bottom>
      <diagonal/>
    </border>
    <border>
      <left/>
      <right style="thin">
        <color indexed="64"/>
      </right>
      <top style="medium">
        <color indexed="8"/>
      </top>
      <bottom style="thin">
        <color indexed="64"/>
      </bottom>
      <diagonal/>
    </border>
    <border>
      <left/>
      <right style="thin">
        <color indexed="8"/>
      </right>
      <top style="medium">
        <color indexed="8"/>
      </top>
      <bottom style="medium">
        <color indexed="64"/>
      </bottom>
      <diagonal/>
    </border>
    <border>
      <left style="medium">
        <color indexed="8"/>
      </left>
      <right/>
      <top/>
      <bottom style="medium">
        <color indexed="64"/>
      </bottom>
      <diagonal/>
    </border>
    <border>
      <left style="medium">
        <color indexed="8"/>
      </left>
      <right/>
      <top style="medium">
        <color indexed="64"/>
      </top>
      <bottom/>
      <diagonal/>
    </border>
    <border>
      <left style="thin">
        <color indexed="64"/>
      </left>
      <right style="thin">
        <color indexed="8"/>
      </right>
      <top style="medium">
        <color indexed="8"/>
      </top>
      <bottom style="medium">
        <color indexed="8"/>
      </bottom>
      <diagonal/>
    </border>
    <border>
      <left style="thin">
        <color indexed="64"/>
      </left>
      <right/>
      <top style="medium">
        <color indexed="8"/>
      </top>
      <bottom style="thin">
        <color indexed="64"/>
      </bottom>
      <diagonal/>
    </border>
    <border>
      <left/>
      <right style="thin">
        <color indexed="8"/>
      </right>
      <top style="thin">
        <color indexed="8"/>
      </top>
      <bottom style="thin">
        <color indexed="64"/>
      </bottom>
      <diagonal/>
    </border>
    <border>
      <left/>
      <right style="thin">
        <color indexed="8"/>
      </right>
      <top style="medium">
        <color indexed="64"/>
      </top>
      <bottom style="thin">
        <color indexed="64"/>
      </bottom>
      <diagonal/>
    </border>
    <border>
      <left/>
      <right style="medium">
        <color indexed="64"/>
      </right>
      <top style="thin">
        <color indexed="8"/>
      </top>
      <bottom style="thin">
        <color indexed="64"/>
      </bottom>
      <diagonal/>
    </border>
    <border>
      <left/>
      <right style="medium">
        <color indexed="64"/>
      </right>
      <top style="medium">
        <color indexed="8"/>
      </top>
      <bottom/>
      <diagonal/>
    </border>
    <border>
      <left style="thin">
        <color indexed="8"/>
      </left>
      <right style="thin">
        <color indexed="8"/>
      </right>
      <top/>
      <bottom style="dotted">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8"/>
      </left>
      <right style="medium">
        <color indexed="64"/>
      </right>
      <top style="double">
        <color indexed="8"/>
      </top>
      <bottom/>
      <diagonal/>
    </border>
    <border>
      <left style="thin">
        <color indexed="64"/>
      </left>
      <right style="medium">
        <color indexed="64"/>
      </right>
      <top style="medium">
        <color indexed="64"/>
      </top>
      <bottom style="double">
        <color indexed="64"/>
      </bottom>
      <diagonal/>
    </border>
    <border>
      <left style="thin">
        <color indexed="64"/>
      </left>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right style="thin">
        <color indexed="8"/>
      </right>
      <top style="thin">
        <color indexed="8"/>
      </top>
      <bottom style="medium">
        <color indexed="64"/>
      </bottom>
      <diagonal/>
    </border>
    <border>
      <left style="medium">
        <color indexed="64"/>
      </left>
      <right/>
      <top style="thin">
        <color indexed="8"/>
      </top>
      <bottom/>
      <diagonal/>
    </border>
    <border>
      <left style="thin">
        <color indexed="64"/>
      </left>
      <right style="medium">
        <color indexed="64"/>
      </right>
      <top style="double">
        <color indexed="64"/>
      </top>
      <bottom/>
      <diagonal/>
    </border>
    <border>
      <left/>
      <right style="medium">
        <color indexed="8"/>
      </right>
      <top style="medium">
        <color indexed="8"/>
      </top>
      <bottom/>
      <diagonal/>
    </border>
    <border>
      <left/>
      <right style="medium">
        <color indexed="8"/>
      </right>
      <top/>
      <bottom style="thin">
        <color indexed="8"/>
      </bottom>
      <diagonal/>
    </border>
    <border>
      <left/>
      <right style="thin">
        <color indexed="64"/>
      </right>
      <top/>
      <bottom/>
      <diagonal/>
    </border>
    <border>
      <left style="medium">
        <color indexed="64"/>
      </left>
      <right/>
      <top style="medium">
        <color indexed="64"/>
      </top>
      <bottom style="thin">
        <color indexed="8"/>
      </bottom>
      <diagonal/>
    </border>
    <border>
      <left style="medium">
        <color indexed="64"/>
      </left>
      <right/>
      <top/>
      <bottom style="thin">
        <color indexed="8"/>
      </bottom>
      <diagonal/>
    </border>
    <border>
      <left style="medium">
        <color indexed="64"/>
      </left>
      <right style="thin">
        <color indexed="8"/>
      </right>
      <top/>
      <bottom style="thin">
        <color indexed="8"/>
      </bottom>
      <diagonal/>
    </border>
    <border>
      <left style="thin">
        <color indexed="8"/>
      </left>
      <right style="medium">
        <color indexed="64"/>
      </right>
      <top style="double">
        <color indexed="64"/>
      </top>
      <bottom style="medium">
        <color indexed="64"/>
      </bottom>
      <diagonal/>
    </border>
    <border>
      <left style="medium">
        <color indexed="64"/>
      </left>
      <right style="thin">
        <color indexed="8"/>
      </right>
      <top style="double">
        <color indexed="64"/>
      </top>
      <bottom style="medium">
        <color indexed="64"/>
      </bottom>
      <diagonal/>
    </border>
    <border>
      <left style="medium">
        <color indexed="64"/>
      </left>
      <right style="thin">
        <color indexed="8"/>
      </right>
      <top style="medium">
        <color indexed="64"/>
      </top>
      <bottom style="medium">
        <color indexed="8"/>
      </bottom>
      <diagonal/>
    </border>
    <border>
      <left style="medium">
        <color indexed="64"/>
      </left>
      <right/>
      <top style="thin">
        <color indexed="8"/>
      </top>
      <bottom style="medium">
        <color indexed="64"/>
      </bottom>
      <diagonal/>
    </border>
    <border>
      <left style="thin">
        <color indexed="8"/>
      </left>
      <right style="thin">
        <color indexed="8"/>
      </right>
      <top style="medium">
        <color indexed="64"/>
      </top>
      <bottom style="medium">
        <color indexed="8"/>
      </bottom>
      <diagonal/>
    </border>
    <border>
      <left/>
      <right/>
      <top style="thin">
        <color indexed="8"/>
      </top>
      <bottom style="medium">
        <color indexed="64"/>
      </bottom>
      <diagonal/>
    </border>
    <border>
      <left style="thin">
        <color indexed="8"/>
      </left>
      <right style="medium">
        <color indexed="64"/>
      </right>
      <top style="medium">
        <color indexed="64"/>
      </top>
      <bottom style="medium">
        <color indexed="8"/>
      </bottom>
      <diagonal/>
    </border>
    <border>
      <left style="thin">
        <color indexed="8"/>
      </left>
      <right style="medium">
        <color indexed="8"/>
      </right>
      <top style="medium">
        <color indexed="8"/>
      </top>
      <bottom style="medium">
        <color indexed="64"/>
      </bottom>
      <diagonal/>
    </border>
    <border>
      <left style="thin">
        <color indexed="64"/>
      </left>
      <right style="medium">
        <color indexed="64"/>
      </right>
      <top/>
      <bottom style="medium">
        <color indexed="8"/>
      </bottom>
      <diagonal/>
    </border>
    <border>
      <left style="thin">
        <color indexed="8"/>
      </left>
      <right style="medium">
        <color indexed="8"/>
      </right>
      <top style="double">
        <color indexed="64"/>
      </top>
      <bottom style="medium">
        <color indexed="8"/>
      </bottom>
      <diagonal/>
    </border>
    <border>
      <left style="thin">
        <color indexed="64"/>
      </left>
      <right style="medium">
        <color indexed="8"/>
      </right>
      <top style="thin">
        <color indexed="64"/>
      </top>
      <bottom style="thin">
        <color indexed="64"/>
      </bottom>
      <diagonal/>
    </border>
    <border>
      <left/>
      <right style="thin">
        <color indexed="8"/>
      </right>
      <top style="thin">
        <color indexed="64"/>
      </top>
      <bottom style="medium">
        <color indexed="8"/>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38" fontId="35" fillId="0" borderId="0" applyFont="0" applyFill="0" applyBorder="0" applyAlignment="0" applyProtection="0"/>
    <xf numFmtId="37" fontId="2" fillId="0" borderId="0"/>
    <xf numFmtId="0" fontId="2" fillId="0" borderId="0"/>
    <xf numFmtId="0" fontId="19" fillId="0" borderId="0"/>
    <xf numFmtId="0" fontId="2" fillId="0" borderId="0"/>
    <xf numFmtId="38" fontId="1" fillId="0" borderId="0" applyFont="0" applyFill="0" applyBorder="0" applyAlignment="0" applyProtection="0"/>
    <xf numFmtId="0" fontId="1" fillId="0" borderId="0"/>
  </cellStyleXfs>
  <cellXfs count="2217">
    <xf numFmtId="0" fontId="0" fillId="0" borderId="0" xfId="0"/>
    <xf numFmtId="179" fontId="15" fillId="0" borderId="0" xfId="0" applyNumberFormat="1" applyFont="1"/>
    <xf numFmtId="179" fontId="30" fillId="0" borderId="0" xfId="0" applyNumberFormat="1" applyFont="1"/>
    <xf numFmtId="183" fontId="15" fillId="0" borderId="0" xfId="0" applyNumberFormat="1" applyFont="1" applyAlignment="1">
      <alignment horizontal="right"/>
    </xf>
    <xf numFmtId="179" fontId="15" fillId="0" borderId="0" xfId="0" applyNumberFormat="1" applyFont="1" applyAlignment="1">
      <alignment vertical="center"/>
    </xf>
    <xf numFmtId="179" fontId="21" fillId="0" borderId="0" xfId="0" applyNumberFormat="1" applyFont="1" applyAlignment="1">
      <alignment vertical="center"/>
    </xf>
    <xf numFmtId="179" fontId="15" fillId="0" borderId="1" xfId="0" applyNumberFormat="1" applyFont="1" applyBorder="1" applyAlignment="1">
      <alignment horizontal="center" vertical="center"/>
    </xf>
    <xf numFmtId="179" fontId="15" fillId="0" borderId="2" xfId="0" applyNumberFormat="1" applyFont="1" applyBorder="1" applyAlignment="1">
      <alignment horizontal="right" vertical="center"/>
    </xf>
    <xf numFmtId="183" fontId="21" fillId="0" borderId="0" xfId="0" applyNumberFormat="1" applyFont="1" applyAlignment="1">
      <alignment horizontal="right" vertical="center"/>
    </xf>
    <xf numFmtId="183" fontId="15" fillId="0" borderId="3" xfId="0" applyNumberFormat="1" applyFont="1" applyBorder="1" applyAlignment="1">
      <alignment horizontal="right" vertical="center"/>
    </xf>
    <xf numFmtId="183" fontId="15" fillId="0" borderId="0" xfId="0" applyNumberFormat="1" applyFont="1" applyAlignment="1">
      <alignment horizontal="right" vertical="center"/>
    </xf>
    <xf numFmtId="183" fontId="15" fillId="0" borderId="0" xfId="0" applyNumberFormat="1" applyFont="1" applyAlignment="1">
      <alignment horizontal="left" vertical="center"/>
    </xf>
    <xf numFmtId="179" fontId="15" fillId="0" borderId="0" xfId="0" applyNumberFormat="1" applyFont="1" applyBorder="1" applyAlignment="1">
      <alignment vertical="center"/>
    </xf>
    <xf numFmtId="179" fontId="30" fillId="0" borderId="0" xfId="0" applyNumberFormat="1" applyFont="1" applyBorder="1" applyAlignment="1">
      <alignment vertical="center"/>
    </xf>
    <xf numFmtId="179" fontId="30" fillId="0" borderId="0" xfId="0" applyNumberFormat="1" applyFont="1" applyAlignment="1">
      <alignment vertical="center"/>
    </xf>
    <xf numFmtId="179" fontId="15" fillId="0" borderId="4" xfId="0" applyNumberFormat="1" applyFont="1" applyBorder="1" applyAlignment="1">
      <alignment horizontal="center" vertical="center"/>
    </xf>
    <xf numFmtId="179" fontId="15" fillId="0" borderId="5" xfId="0" applyNumberFormat="1" applyFont="1" applyBorder="1" applyAlignment="1">
      <alignment horizontal="center" vertical="center"/>
    </xf>
    <xf numFmtId="179" fontId="15" fillId="0" borderId="6" xfId="0" applyNumberFormat="1" applyFont="1" applyBorder="1" applyAlignment="1">
      <alignment vertical="center"/>
    </xf>
    <xf numFmtId="179" fontId="15" fillId="0" borderId="7" xfId="0" applyNumberFormat="1" applyFont="1" applyBorder="1" applyAlignment="1">
      <alignment vertical="center"/>
    </xf>
    <xf numFmtId="179" fontId="15" fillId="0" borderId="8" xfId="0" applyNumberFormat="1" applyFont="1" applyBorder="1" applyAlignment="1">
      <alignment vertical="center"/>
    </xf>
    <xf numFmtId="179" fontId="15" fillId="0" borderId="9" xfId="0" applyNumberFormat="1" applyFont="1" applyBorder="1" applyAlignment="1">
      <alignment vertical="center"/>
    </xf>
    <xf numFmtId="179" fontId="15" fillId="0" borderId="9" xfId="0" applyNumberFormat="1" applyFont="1" applyBorder="1" applyAlignment="1">
      <alignment horizontal="center" vertical="center"/>
    </xf>
    <xf numFmtId="179" fontId="15" fillId="0" borderId="10" xfId="0" applyNumberFormat="1" applyFont="1" applyBorder="1" applyAlignment="1">
      <alignment horizontal="center" vertical="center"/>
    </xf>
    <xf numFmtId="179" fontId="15" fillId="0" borderId="11" xfId="0" applyNumberFormat="1" applyFont="1" applyBorder="1" applyAlignment="1">
      <alignment vertical="center"/>
    </xf>
    <xf numFmtId="179" fontId="15" fillId="0" borderId="12" xfId="0" applyNumberFormat="1" applyFont="1" applyBorder="1" applyAlignment="1">
      <alignment vertical="center"/>
    </xf>
    <xf numFmtId="179" fontId="15" fillId="0" borderId="14" xfId="0" applyNumberFormat="1" applyFont="1" applyBorder="1" applyAlignment="1">
      <alignment vertical="center"/>
    </xf>
    <xf numFmtId="179" fontId="15" fillId="0" borderId="14" xfId="0" applyNumberFormat="1" applyFont="1" applyBorder="1" applyAlignment="1">
      <alignment horizontal="right" vertical="center" wrapText="1"/>
    </xf>
    <xf numFmtId="179" fontId="15" fillId="0" borderId="15" xfId="0" applyNumberFormat="1" applyFont="1" applyBorder="1" applyAlignment="1">
      <alignment horizontal="right" vertical="center" wrapText="1"/>
    </xf>
    <xf numFmtId="179" fontId="15" fillId="0" borderId="12" xfId="0" applyNumberFormat="1" applyFont="1" applyBorder="1" applyAlignment="1">
      <alignment horizontal="center" vertical="center"/>
    </xf>
    <xf numFmtId="0" fontId="9" fillId="2" borderId="0" xfId="5" applyFont="1" applyFill="1" applyProtection="1"/>
    <xf numFmtId="0" fontId="9" fillId="2" borderId="0" xfId="5" applyFont="1" applyFill="1"/>
    <xf numFmtId="0" fontId="2" fillId="2" borderId="0" xfId="5" applyFont="1" applyFill="1"/>
    <xf numFmtId="0" fontId="9" fillId="2" borderId="0" xfId="5" applyFont="1" applyFill="1" applyBorder="1" applyProtection="1"/>
    <xf numFmtId="0" fontId="9" fillId="2" borderId="16" xfId="5" applyFont="1" applyFill="1" applyBorder="1" applyAlignment="1" applyProtection="1">
      <alignment horizontal="center" vertical="center"/>
    </xf>
    <xf numFmtId="0" fontId="9" fillId="2" borderId="0" xfId="0" applyFont="1" applyFill="1"/>
    <xf numFmtId="182" fontId="15" fillId="2" borderId="9" xfId="5" applyNumberFormat="1" applyFont="1" applyFill="1" applyBorder="1" applyAlignment="1" applyProtection="1">
      <alignment vertical="center"/>
    </xf>
    <xf numFmtId="0" fontId="22" fillId="2" borderId="0" xfId="5" applyFont="1" applyFill="1" applyProtection="1"/>
    <xf numFmtId="0" fontId="2" fillId="2" borderId="23" xfId="5" applyFont="1" applyFill="1" applyBorder="1"/>
    <xf numFmtId="0" fontId="2" fillId="2" borderId="0" xfId="5" applyFont="1" applyFill="1" applyBorder="1"/>
    <xf numFmtId="182" fontId="9" fillId="2" borderId="0" xfId="5" applyNumberFormat="1" applyFont="1" applyFill="1" applyAlignment="1" applyProtection="1">
      <alignment vertical="center"/>
    </xf>
    <xf numFmtId="182" fontId="11" fillId="2" borderId="0" xfId="5" applyNumberFormat="1" applyFont="1" applyFill="1" applyAlignment="1" applyProtection="1"/>
    <xf numFmtId="182" fontId="2" fillId="2" borderId="0" xfId="5" applyNumberFormat="1" applyFont="1" applyFill="1" applyAlignment="1"/>
    <xf numFmtId="182" fontId="9" fillId="2" borderId="0" xfId="5" applyNumberFormat="1" applyFont="1" applyFill="1" applyBorder="1" applyAlignment="1" applyProtection="1">
      <alignment vertical="center"/>
    </xf>
    <xf numFmtId="182" fontId="11" fillId="2" borderId="0" xfId="5" applyNumberFormat="1" applyFont="1" applyFill="1" applyBorder="1" applyAlignment="1" applyProtection="1"/>
    <xf numFmtId="182" fontId="22" fillId="2" borderId="0" xfId="5" applyNumberFormat="1" applyFont="1" applyFill="1" applyBorder="1" applyAlignment="1" applyProtection="1"/>
    <xf numFmtId="182" fontId="9" fillId="2" borderId="25" xfId="5" applyNumberFormat="1" applyFont="1" applyFill="1" applyBorder="1" applyAlignment="1" applyProtection="1">
      <alignment horizontal="center" vertical="center"/>
    </xf>
    <xf numFmtId="182" fontId="9" fillId="2" borderId="26" xfId="5" applyNumberFormat="1" applyFont="1" applyFill="1" applyBorder="1" applyAlignment="1" applyProtection="1">
      <alignment horizontal="center" vertical="center"/>
    </xf>
    <xf numFmtId="182" fontId="9" fillId="2" borderId="24" xfId="5" applyNumberFormat="1" applyFont="1" applyFill="1" applyBorder="1" applyAlignment="1" applyProtection="1">
      <alignment vertical="center"/>
    </xf>
    <xf numFmtId="182" fontId="9" fillId="2" borderId="25" xfId="5" applyNumberFormat="1" applyFont="1" applyFill="1" applyBorder="1" applyAlignment="1" applyProtection="1">
      <alignment vertical="center"/>
    </xf>
    <xf numFmtId="182" fontId="9" fillId="2" borderId="28" xfId="5" applyNumberFormat="1" applyFont="1" applyFill="1" applyBorder="1" applyAlignment="1" applyProtection="1">
      <alignment horizontal="center" vertical="center"/>
    </xf>
    <xf numFmtId="182" fontId="9" fillId="2" borderId="16" xfId="5" applyNumberFormat="1" applyFont="1" applyFill="1" applyBorder="1" applyAlignment="1" applyProtection="1">
      <alignment horizontal="center" vertical="center"/>
    </xf>
    <xf numFmtId="182" fontId="9" fillId="2" borderId="29" xfId="5" applyNumberFormat="1" applyFont="1" applyFill="1" applyBorder="1" applyAlignment="1" applyProtection="1">
      <alignment horizontal="center" vertical="center"/>
    </xf>
    <xf numFmtId="182" fontId="20" fillId="2" borderId="28" xfId="5" applyNumberFormat="1" applyFont="1" applyFill="1" applyBorder="1" applyAlignment="1" applyProtection="1">
      <alignment horizontal="center" vertical="center"/>
    </xf>
    <xf numFmtId="182" fontId="9" fillId="2" borderId="28" xfId="5" applyNumberFormat="1" applyFont="1" applyFill="1" applyBorder="1" applyAlignment="1" applyProtection="1">
      <alignment vertical="center"/>
    </xf>
    <xf numFmtId="182" fontId="20" fillId="2" borderId="26" xfId="5" applyNumberFormat="1" applyFont="1" applyFill="1" applyBorder="1" applyAlignment="1" applyProtection="1">
      <alignment horizontal="center" vertical="center"/>
    </xf>
    <xf numFmtId="182" fontId="20" fillId="2" borderId="28" xfId="5" applyNumberFormat="1" applyFont="1" applyFill="1" applyBorder="1" applyAlignment="1" applyProtection="1">
      <alignment vertical="center"/>
    </xf>
    <xf numFmtId="182" fontId="2" fillId="2" borderId="31" xfId="5" applyNumberFormat="1" applyFont="1" applyFill="1" applyBorder="1" applyAlignment="1"/>
    <xf numFmtId="182" fontId="2" fillId="2" borderId="0" xfId="5" applyNumberFormat="1" applyFont="1" applyFill="1" applyBorder="1" applyAlignment="1"/>
    <xf numFmtId="182" fontId="15" fillId="2" borderId="37" xfId="5" applyNumberFormat="1" applyFont="1" applyFill="1" applyBorder="1" applyAlignment="1" applyProtection="1">
      <alignment horizontal="right" vertical="center"/>
    </xf>
    <xf numFmtId="182" fontId="15" fillId="2" borderId="38" xfId="5" applyNumberFormat="1" applyFont="1" applyFill="1" applyBorder="1" applyAlignment="1" applyProtection="1">
      <alignment horizontal="right" vertical="center"/>
    </xf>
    <xf numFmtId="182" fontId="15" fillId="2" borderId="37" xfId="5" applyNumberFormat="1" applyFont="1" applyFill="1" applyBorder="1" applyAlignment="1" applyProtection="1">
      <alignment vertical="center"/>
    </xf>
    <xf numFmtId="182" fontId="15" fillId="2" borderId="38" xfId="5" applyNumberFormat="1" applyFont="1" applyFill="1" applyBorder="1" applyAlignment="1" applyProtection="1">
      <alignment vertical="center"/>
    </xf>
    <xf numFmtId="182" fontId="14" fillId="2" borderId="0" xfId="5" applyNumberFormat="1" applyFont="1" applyFill="1" applyBorder="1" applyAlignment="1"/>
    <xf numFmtId="182" fontId="15" fillId="2" borderId="40" xfId="5" applyNumberFormat="1" applyFont="1" applyFill="1" applyBorder="1" applyAlignment="1" applyProtection="1">
      <alignment vertical="center"/>
    </xf>
    <xf numFmtId="182" fontId="15" fillId="2" borderId="41" xfId="5" applyNumberFormat="1" applyFont="1" applyFill="1" applyBorder="1" applyAlignment="1" applyProtection="1">
      <alignment vertical="center"/>
    </xf>
    <xf numFmtId="182" fontId="15" fillId="2" borderId="42" xfId="5" applyNumberFormat="1" applyFont="1" applyFill="1" applyBorder="1" applyAlignment="1" applyProtection="1">
      <alignment vertical="center"/>
    </xf>
    <xf numFmtId="182" fontId="15" fillId="2" borderId="43" xfId="5" applyNumberFormat="1" applyFont="1" applyFill="1" applyBorder="1" applyAlignment="1" applyProtection="1">
      <alignment vertical="center"/>
    </xf>
    <xf numFmtId="182" fontId="9" fillId="2" borderId="0" xfId="2" applyNumberFormat="1" applyFont="1" applyFill="1" applyBorder="1" applyAlignment="1"/>
    <xf numFmtId="182" fontId="15" fillId="2" borderId="28" xfId="5" applyNumberFormat="1" applyFont="1" applyFill="1" applyBorder="1" applyAlignment="1" applyProtection="1">
      <alignment vertical="center"/>
    </xf>
    <xf numFmtId="182" fontId="15" fillId="2" borderId="16" xfId="5" applyNumberFormat="1" applyFont="1" applyFill="1" applyBorder="1" applyAlignment="1" applyProtection="1">
      <alignment vertical="center"/>
    </xf>
    <xf numFmtId="182" fontId="15" fillId="2" borderId="33" xfId="5" applyNumberFormat="1" applyFont="1" applyFill="1" applyBorder="1" applyAlignment="1" applyProtection="1">
      <alignment vertical="center"/>
    </xf>
    <xf numFmtId="182" fontId="15" fillId="2" borderId="32" xfId="5" applyNumberFormat="1" applyFont="1" applyFill="1" applyBorder="1" applyAlignment="1" applyProtection="1">
      <alignment vertical="center"/>
    </xf>
    <xf numFmtId="182" fontId="15" fillId="2" borderId="30" xfId="5" applyNumberFormat="1" applyFont="1" applyFill="1" applyBorder="1" applyAlignment="1" applyProtection="1">
      <alignment vertical="center"/>
    </xf>
    <xf numFmtId="181" fontId="15" fillId="2" borderId="34" xfId="5" applyNumberFormat="1" applyFont="1" applyFill="1" applyBorder="1" applyAlignment="1" applyProtection="1">
      <alignment vertical="center"/>
    </xf>
    <xf numFmtId="182" fontId="15" fillId="2" borderId="39" xfId="0" applyNumberFormat="1" applyFont="1" applyFill="1" applyBorder="1" applyAlignment="1" applyProtection="1">
      <alignment vertical="center"/>
      <protection locked="0"/>
    </xf>
    <xf numFmtId="182" fontId="15" fillId="2" borderId="49" xfId="5" applyNumberFormat="1" applyFont="1" applyFill="1" applyBorder="1" applyAlignment="1" applyProtection="1">
      <alignment vertical="center"/>
    </xf>
    <xf numFmtId="182" fontId="15" fillId="2" borderId="34" xfId="5" applyNumberFormat="1" applyFont="1" applyFill="1" applyBorder="1" applyAlignment="1" applyProtection="1">
      <alignment vertical="center"/>
    </xf>
    <xf numFmtId="182" fontId="15" fillId="2" borderId="50" xfId="5" applyNumberFormat="1" applyFont="1" applyFill="1" applyBorder="1" applyAlignment="1" applyProtection="1">
      <alignment vertical="center"/>
    </xf>
    <xf numFmtId="182" fontId="15" fillId="2" borderId="51" xfId="5" applyNumberFormat="1" applyFont="1" applyFill="1" applyBorder="1" applyAlignment="1" applyProtection="1">
      <alignment vertical="center"/>
    </xf>
    <xf numFmtId="182" fontId="9" fillId="2" borderId="23" xfId="5" applyNumberFormat="1" applyFont="1" applyFill="1" applyBorder="1" applyAlignment="1"/>
    <xf numFmtId="182" fontId="9" fillId="2" borderId="0" xfId="5" applyNumberFormat="1" applyFont="1" applyFill="1" applyAlignment="1" applyProtection="1"/>
    <xf numFmtId="182" fontId="9" fillId="2" borderId="0" xfId="5" applyNumberFormat="1" applyFont="1" applyFill="1" applyAlignment="1"/>
    <xf numFmtId="0" fontId="22" fillId="2" borderId="0" xfId="5" applyFont="1" applyFill="1" applyBorder="1" applyProtection="1"/>
    <xf numFmtId="0" fontId="9" fillId="2" borderId="0" xfId="0" applyFont="1" applyFill="1" applyBorder="1" applyAlignment="1">
      <alignment horizontal="center" vertical="center"/>
    </xf>
    <xf numFmtId="0" fontId="9" fillId="2" borderId="28" xfId="5" applyFont="1" applyFill="1" applyBorder="1" applyAlignment="1" applyProtection="1">
      <alignment vertical="center"/>
    </xf>
    <xf numFmtId="0" fontId="9" fillId="2" borderId="29" xfId="5" applyFont="1" applyFill="1" applyBorder="1" applyAlignment="1" applyProtection="1">
      <alignment vertical="center"/>
    </xf>
    <xf numFmtId="0" fontId="9" fillId="2" borderId="26" xfId="5" applyFont="1" applyFill="1" applyBorder="1" applyAlignment="1" applyProtection="1">
      <alignment vertical="center"/>
    </xf>
    <xf numFmtId="0" fontId="9" fillId="2" borderId="26" xfId="5" applyFont="1" applyFill="1" applyBorder="1" applyAlignment="1" applyProtection="1">
      <alignment horizontal="center" vertical="center"/>
    </xf>
    <xf numFmtId="0" fontId="9" fillId="2" borderId="28" xfId="5" applyFont="1" applyFill="1" applyBorder="1" applyAlignment="1" applyProtection="1">
      <alignment horizontal="center" vertical="center"/>
    </xf>
    <xf numFmtId="0" fontId="9" fillId="2" borderId="28" xfId="5" quotePrefix="1" applyFont="1" applyFill="1" applyBorder="1" applyAlignment="1" applyProtection="1">
      <alignment vertical="center"/>
    </xf>
    <xf numFmtId="0" fontId="9" fillId="2" borderId="52" xfId="5" applyFont="1" applyFill="1" applyBorder="1" applyAlignment="1" applyProtection="1">
      <alignment vertical="center"/>
    </xf>
    <xf numFmtId="0" fontId="9" fillId="2" borderId="52" xfId="5" applyFont="1" applyFill="1" applyBorder="1" applyAlignment="1" applyProtection="1">
      <alignment horizontal="center" vertical="center"/>
    </xf>
    <xf numFmtId="0" fontId="9" fillId="2" borderId="52" xfId="5" applyFont="1" applyFill="1" applyBorder="1" applyAlignment="1" applyProtection="1">
      <alignment horizontal="right" vertical="center"/>
    </xf>
    <xf numFmtId="0" fontId="9" fillId="2" borderId="53" xfId="5" applyFont="1" applyFill="1" applyBorder="1" applyAlignment="1" applyProtection="1">
      <alignment horizontal="center" vertical="center"/>
    </xf>
    <xf numFmtId="178" fontId="2" fillId="2" borderId="0" xfId="5" applyNumberFormat="1" applyFont="1" applyFill="1"/>
    <xf numFmtId="182" fontId="15" fillId="2" borderId="21" xfId="5" applyNumberFormat="1" applyFont="1" applyFill="1" applyBorder="1" applyAlignment="1" applyProtection="1">
      <alignment vertical="center"/>
    </xf>
    <xf numFmtId="182" fontId="15" fillId="2" borderId="22" xfId="5" applyNumberFormat="1" applyFont="1" applyFill="1" applyBorder="1" applyAlignment="1" applyProtection="1">
      <alignment vertical="center"/>
    </xf>
    <xf numFmtId="182" fontId="15" fillId="2" borderId="39" xfId="5" applyNumberFormat="1" applyFont="1" applyFill="1" applyBorder="1" applyAlignment="1" applyProtection="1">
      <alignment vertical="center"/>
    </xf>
    <xf numFmtId="182" fontId="15" fillId="2" borderId="20" xfId="5" applyNumberFormat="1" applyFont="1" applyFill="1" applyBorder="1" applyAlignment="1" applyProtection="1">
      <alignment vertical="center"/>
    </xf>
    <xf numFmtId="182" fontId="15" fillId="2" borderId="56" xfId="5" applyNumberFormat="1" applyFont="1" applyFill="1" applyBorder="1" applyAlignment="1" applyProtection="1">
      <alignment vertical="center"/>
    </xf>
    <xf numFmtId="0" fontId="2" fillId="2" borderId="0" xfId="5" applyFont="1" applyFill="1" applyProtection="1"/>
    <xf numFmtId="178" fontId="2" fillId="2" borderId="0" xfId="5" applyNumberFormat="1" applyFont="1" applyFill="1" applyBorder="1"/>
    <xf numFmtId="0" fontId="17" fillId="2" borderId="0" xfId="5" applyFont="1" applyFill="1" applyProtection="1"/>
    <xf numFmtId="0" fontId="9" fillId="2" borderId="16" xfId="0" applyFont="1" applyFill="1" applyBorder="1" applyAlignment="1">
      <alignment horizontal="center" vertical="center"/>
    </xf>
    <xf numFmtId="0" fontId="9" fillId="2" borderId="53" xfId="0" applyFont="1" applyFill="1" applyBorder="1" applyAlignment="1">
      <alignment horizontal="center" vertical="center"/>
    </xf>
    <xf numFmtId="182" fontId="9" fillId="2" borderId="0" xfId="4" applyNumberFormat="1" applyFont="1" applyFill="1" applyBorder="1" applyAlignment="1" applyProtection="1">
      <alignment vertical="center"/>
    </xf>
    <xf numFmtId="182" fontId="9" fillId="2" borderId="33" xfId="4" applyNumberFormat="1" applyFont="1" applyFill="1" applyBorder="1" applyAlignment="1" applyProtection="1">
      <alignment vertical="center"/>
    </xf>
    <xf numFmtId="182" fontId="9" fillId="2" borderId="37" xfId="4" applyNumberFormat="1" applyFont="1" applyFill="1" applyBorder="1" applyAlignment="1" applyProtection="1">
      <alignment vertical="center"/>
    </xf>
    <xf numFmtId="182" fontId="9" fillId="2" borderId="21" xfId="4" applyNumberFormat="1" applyFont="1" applyFill="1" applyBorder="1" applyAlignment="1" applyProtection="1">
      <alignment vertical="center"/>
    </xf>
    <xf numFmtId="182" fontId="9" fillId="2" borderId="36" xfId="4" applyNumberFormat="1" applyFont="1" applyFill="1" applyBorder="1" applyAlignment="1" applyProtection="1">
      <alignment vertical="center"/>
    </xf>
    <xf numFmtId="179" fontId="10" fillId="2" borderId="31" xfId="0" applyNumberFormat="1" applyFont="1" applyFill="1" applyBorder="1" applyAlignment="1" applyProtection="1">
      <alignment vertical="center" wrapText="1"/>
      <protection locked="0"/>
    </xf>
    <xf numFmtId="179" fontId="21" fillId="2" borderId="31" xfId="0" applyNumberFormat="1" applyFont="1" applyFill="1" applyBorder="1" applyAlignment="1" applyProtection="1">
      <alignment vertical="center" wrapText="1"/>
      <protection locked="0"/>
    </xf>
    <xf numFmtId="179" fontId="9" fillId="2" borderId="0" xfId="5" applyNumberFormat="1" applyFont="1" applyFill="1" applyBorder="1" applyAlignment="1" applyProtection="1">
      <alignment vertical="top" wrapText="1"/>
    </xf>
    <xf numFmtId="0" fontId="9" fillId="2" borderId="0" xfId="0" applyFont="1" applyFill="1" applyBorder="1"/>
    <xf numFmtId="0" fontId="9" fillId="2" borderId="0" xfId="0" applyFont="1" applyFill="1" applyAlignment="1">
      <alignment vertical="center"/>
    </xf>
    <xf numFmtId="179" fontId="17" fillId="0" borderId="0" xfId="0" applyNumberFormat="1" applyFont="1" applyBorder="1" applyAlignment="1">
      <alignment horizontal="left"/>
    </xf>
    <xf numFmtId="179" fontId="15" fillId="0" borderId="0" xfId="0" applyNumberFormat="1" applyFont="1" applyBorder="1" applyAlignment="1">
      <alignment horizontal="center" vertical="center"/>
    </xf>
    <xf numFmtId="183" fontId="15" fillId="0" borderId="0" xfId="0" applyNumberFormat="1" applyFont="1" applyBorder="1" applyAlignment="1">
      <alignment vertical="center"/>
    </xf>
    <xf numFmtId="183" fontId="15" fillId="0" borderId="0" xfId="0" applyNumberFormat="1" applyFont="1" applyBorder="1" applyAlignment="1">
      <alignment horizontal="left" vertical="center"/>
    </xf>
    <xf numFmtId="179" fontId="15" fillId="0" borderId="0" xfId="0" applyNumberFormat="1" applyFont="1" applyBorder="1" applyAlignment="1">
      <alignment horizontal="right" vertical="center"/>
    </xf>
    <xf numFmtId="179" fontId="15" fillId="0" borderId="0" xfId="0" applyNumberFormat="1" applyFont="1" applyBorder="1" applyAlignment="1">
      <alignment horizontal="right" vertical="center" wrapText="1"/>
    </xf>
    <xf numFmtId="182" fontId="15" fillId="2" borderId="67" xfId="5" applyNumberFormat="1" applyFont="1" applyFill="1" applyBorder="1" applyAlignment="1" applyProtection="1">
      <alignment vertical="center"/>
    </xf>
    <xf numFmtId="182" fontId="15" fillId="2" borderId="68" xfId="5" applyNumberFormat="1" applyFont="1" applyFill="1" applyBorder="1" applyAlignment="1" applyProtection="1">
      <alignment vertical="center"/>
    </xf>
    <xf numFmtId="182" fontId="9" fillId="2" borderId="46" xfId="5" applyNumberFormat="1" applyFont="1" applyFill="1" applyBorder="1" applyAlignment="1" applyProtection="1">
      <alignment vertical="center"/>
    </xf>
    <xf numFmtId="182" fontId="9" fillId="2" borderId="69" xfId="5" applyNumberFormat="1" applyFont="1" applyFill="1" applyBorder="1" applyAlignment="1" applyProtection="1">
      <alignment vertical="center"/>
    </xf>
    <xf numFmtId="182" fontId="9" fillId="2" borderId="70" xfId="5" applyNumberFormat="1" applyFont="1" applyFill="1" applyBorder="1" applyAlignment="1" applyProtection="1">
      <alignment vertical="center"/>
    </xf>
    <xf numFmtId="182" fontId="9" fillId="2" borderId="71" xfId="5" applyNumberFormat="1" applyFont="1" applyFill="1" applyBorder="1" applyAlignment="1" applyProtection="1">
      <alignment horizontal="center" vertical="center"/>
    </xf>
    <xf numFmtId="182" fontId="9" fillId="2" borderId="51" xfId="5" applyNumberFormat="1" applyFont="1" applyFill="1" applyBorder="1" applyAlignment="1" applyProtection="1">
      <alignment horizontal="center" vertical="center"/>
    </xf>
    <xf numFmtId="182" fontId="9" fillId="2" borderId="51" xfId="5" applyNumberFormat="1" applyFont="1" applyFill="1" applyBorder="1" applyAlignment="1" applyProtection="1">
      <alignment vertical="center"/>
    </xf>
    <xf numFmtId="182" fontId="9" fillId="2" borderId="51" xfId="5" applyNumberFormat="1" applyFont="1" applyFill="1" applyBorder="1" applyAlignment="1" applyProtection="1">
      <alignment horizontal="right" vertical="center"/>
    </xf>
    <xf numFmtId="182" fontId="9" fillId="2" borderId="72" xfId="5" applyNumberFormat="1" applyFont="1" applyFill="1" applyBorder="1" applyAlignment="1" applyProtection="1">
      <alignment horizontal="right" vertical="center"/>
    </xf>
    <xf numFmtId="182" fontId="20" fillId="2" borderId="72" xfId="5" applyNumberFormat="1" applyFont="1" applyFill="1" applyBorder="1" applyAlignment="1" applyProtection="1">
      <alignment horizontal="center" vertical="center"/>
    </xf>
    <xf numFmtId="182" fontId="20" fillId="2" borderId="51" xfId="5" applyNumberFormat="1" applyFont="1" applyFill="1" applyBorder="1" applyAlignment="1" applyProtection="1">
      <alignment horizontal="center" vertical="center"/>
    </xf>
    <xf numFmtId="182" fontId="9" fillId="2" borderId="73" xfId="5" applyNumberFormat="1" applyFont="1" applyFill="1" applyBorder="1" applyAlignment="1" applyProtection="1">
      <alignment horizontal="center" vertical="center"/>
    </xf>
    <xf numFmtId="0" fontId="9" fillId="0" borderId="0" xfId="0" applyFont="1"/>
    <xf numFmtId="0" fontId="16" fillId="0" borderId="0" xfId="0" applyFont="1" applyAlignment="1">
      <alignment vertical="center"/>
    </xf>
    <xf numFmtId="0" fontId="15" fillId="0" borderId="77" xfId="0" applyFont="1" applyBorder="1" applyAlignment="1">
      <alignment horizontal="center" vertical="center"/>
    </xf>
    <xf numFmtId="0" fontId="15" fillId="2" borderId="4" xfId="0" applyFont="1" applyFill="1" applyBorder="1" applyAlignment="1">
      <alignment horizontal="center" vertical="center" wrapText="1"/>
    </xf>
    <xf numFmtId="38" fontId="15" fillId="2" borderId="4" xfId="2" applyFont="1" applyFill="1" applyBorder="1" applyAlignment="1">
      <alignment horizontal="center" vertical="center"/>
    </xf>
    <xf numFmtId="0" fontId="15" fillId="0" borderId="77" xfId="0" applyFont="1" applyBorder="1" applyAlignment="1">
      <alignment horizontal="center" vertical="center" wrapText="1"/>
    </xf>
    <xf numFmtId="49" fontId="15" fillId="0" borderId="78" xfId="0" applyNumberFormat="1" applyFont="1" applyFill="1" applyBorder="1" applyAlignment="1">
      <alignment horizontal="center" vertical="center"/>
    </xf>
    <xf numFmtId="187" fontId="9" fillId="0" borderId="0" xfId="0" applyNumberFormat="1" applyFont="1"/>
    <xf numFmtId="187" fontId="15" fillId="0" borderId="14" xfId="0" applyNumberFormat="1" applyFont="1" applyBorder="1" applyAlignment="1" applyProtection="1">
      <alignment vertical="center"/>
    </xf>
    <xf numFmtId="0" fontId="15" fillId="0" borderId="14" xfId="0" applyFont="1" applyBorder="1" applyAlignment="1" applyProtection="1">
      <alignment vertical="center"/>
    </xf>
    <xf numFmtId="0" fontId="15" fillId="0" borderId="14" xfId="0" applyFont="1" applyBorder="1" applyAlignment="1" applyProtection="1">
      <alignment vertical="center" wrapText="1"/>
    </xf>
    <xf numFmtId="49" fontId="15" fillId="0" borderId="80" xfId="0" applyNumberFormat="1" applyFont="1" applyFill="1" applyBorder="1" applyAlignment="1">
      <alignment horizontal="center" vertical="center"/>
    </xf>
    <xf numFmtId="49" fontId="15" fillId="0" borderId="82" xfId="0" applyNumberFormat="1" applyFont="1" applyFill="1" applyBorder="1" applyAlignment="1">
      <alignment horizontal="center" vertical="center"/>
    </xf>
    <xf numFmtId="0" fontId="15" fillId="0" borderId="83" xfId="0" applyFont="1" applyBorder="1" applyAlignment="1">
      <alignment vertical="center"/>
    </xf>
    <xf numFmtId="0" fontId="9" fillId="0" borderId="0" xfId="5" applyFont="1" applyFill="1" applyBorder="1" applyProtection="1"/>
    <xf numFmtId="0" fontId="2" fillId="0" borderId="0" xfId="5" applyFont="1" applyFill="1" applyBorder="1"/>
    <xf numFmtId="182" fontId="15" fillId="2" borderId="28" xfId="5" applyNumberFormat="1" applyFont="1" applyFill="1" applyBorder="1" applyAlignment="1" applyProtection="1">
      <alignment horizontal="right" vertical="center"/>
    </xf>
    <xf numFmtId="182" fontId="15" fillId="2" borderId="88" xfId="5" applyNumberFormat="1" applyFont="1" applyFill="1" applyBorder="1" applyAlignment="1" applyProtection="1">
      <alignment vertical="center"/>
    </xf>
    <xf numFmtId="0" fontId="2" fillId="0" borderId="0" xfId="5" applyFont="1" applyFill="1"/>
    <xf numFmtId="0" fontId="9" fillId="0" borderId="0" xfId="5" applyFont="1" applyFill="1"/>
    <xf numFmtId="182" fontId="9" fillId="2" borderId="93" xfId="5" applyNumberFormat="1" applyFont="1" applyFill="1" applyBorder="1" applyAlignment="1" applyProtection="1">
      <alignment horizontal="center" vertical="center"/>
    </xf>
    <xf numFmtId="182" fontId="9" fillId="2" borderId="75" xfId="5" applyNumberFormat="1" applyFont="1" applyFill="1" applyBorder="1" applyAlignment="1" applyProtection="1">
      <alignment horizontal="center" vertical="center"/>
    </xf>
    <xf numFmtId="182" fontId="9" fillId="2" borderId="94" xfId="5" applyNumberFormat="1" applyFont="1" applyFill="1" applyBorder="1" applyAlignment="1" applyProtection="1">
      <alignment horizontal="center" vertical="center"/>
    </xf>
    <xf numFmtId="182" fontId="15" fillId="2" borderId="89" xfId="5" applyNumberFormat="1" applyFont="1" applyFill="1" applyBorder="1" applyAlignment="1" applyProtection="1">
      <alignment vertical="center"/>
    </xf>
    <xf numFmtId="182" fontId="15" fillId="2" borderId="98" xfId="5" applyNumberFormat="1" applyFont="1" applyFill="1" applyBorder="1" applyAlignment="1" applyProtection="1">
      <alignment vertical="center"/>
    </xf>
    <xf numFmtId="182" fontId="15" fillId="2" borderId="96" xfId="5" applyNumberFormat="1" applyFont="1" applyFill="1" applyBorder="1" applyAlignment="1" applyProtection="1">
      <alignment vertical="center"/>
    </xf>
    <xf numFmtId="182" fontId="15" fillId="2" borderId="100" xfId="5" applyNumberFormat="1" applyFont="1" applyFill="1" applyBorder="1" applyAlignment="1" applyProtection="1">
      <alignment vertical="center"/>
    </xf>
    <xf numFmtId="182" fontId="15" fillId="2" borderId="75" xfId="5" applyNumberFormat="1" applyFont="1" applyFill="1" applyBorder="1" applyAlignment="1" applyProtection="1">
      <alignment vertical="center"/>
    </xf>
    <xf numFmtId="182" fontId="15" fillId="2" borderId="99" xfId="0" applyNumberFormat="1" applyFont="1" applyFill="1" applyBorder="1" applyAlignment="1" applyProtection="1">
      <alignment vertical="center"/>
      <protection locked="0"/>
    </xf>
    <xf numFmtId="182" fontId="13" fillId="2" borderId="0" xfId="5" applyNumberFormat="1" applyFont="1" applyFill="1" applyBorder="1" applyAlignment="1" applyProtection="1"/>
    <xf numFmtId="182" fontId="15" fillId="2" borderId="104" xfId="5" applyNumberFormat="1" applyFont="1" applyFill="1" applyBorder="1" applyAlignment="1" applyProtection="1">
      <alignment vertical="center"/>
    </xf>
    <xf numFmtId="182" fontId="15" fillId="2" borderId="71" xfId="5" applyNumberFormat="1" applyFont="1" applyFill="1" applyBorder="1" applyAlignment="1" applyProtection="1">
      <alignment vertical="center"/>
    </xf>
    <xf numFmtId="182" fontId="15" fillId="2" borderId="67" xfId="0" applyNumberFormat="1" applyFont="1" applyFill="1" applyBorder="1" applyAlignment="1" applyProtection="1">
      <alignment vertical="center"/>
      <protection locked="0"/>
    </xf>
    <xf numFmtId="0" fontId="9" fillId="2" borderId="71" xfId="5" applyFont="1" applyFill="1" applyBorder="1" applyAlignment="1" applyProtection="1">
      <alignment vertical="center"/>
    </xf>
    <xf numFmtId="0" fontId="9" fillId="2" borderId="71" xfId="5" applyFont="1" applyFill="1" applyBorder="1" applyAlignment="1" applyProtection="1">
      <alignment horizontal="center" vertical="center"/>
    </xf>
    <xf numFmtId="0" fontId="9" fillId="2" borderId="31" xfId="0" applyFont="1" applyFill="1" applyBorder="1"/>
    <xf numFmtId="0" fontId="9" fillId="2" borderId="0" xfId="0" applyFont="1" applyFill="1" applyBorder="1" applyAlignment="1">
      <alignment vertical="center"/>
    </xf>
    <xf numFmtId="179" fontId="9" fillId="2" borderId="31" xfId="5" applyNumberFormat="1" applyFont="1" applyFill="1" applyBorder="1" applyAlignment="1" applyProtection="1">
      <alignment vertical="top" wrapText="1"/>
    </xf>
    <xf numFmtId="182" fontId="9" fillId="0" borderId="17" xfId="2" applyNumberFormat="1" applyFont="1" applyFill="1" applyBorder="1" applyAlignment="1" applyProtection="1">
      <alignment vertical="center"/>
    </xf>
    <xf numFmtId="182" fontId="9" fillId="0" borderId="32" xfId="5" applyNumberFormat="1" applyFont="1" applyFill="1" applyBorder="1" applyAlignment="1">
      <alignment vertical="center"/>
    </xf>
    <xf numFmtId="182" fontId="9" fillId="0" borderId="32" xfId="2" applyNumberFormat="1" applyFont="1" applyFill="1" applyBorder="1" applyProtection="1"/>
    <xf numFmtId="182" fontId="9" fillId="0" borderId="33" xfId="5" applyNumberFormat="1" applyFont="1" applyFill="1" applyBorder="1" applyProtection="1"/>
    <xf numFmtId="182" fontId="9" fillId="0" borderId="38" xfId="2" applyNumberFormat="1" applyFont="1" applyFill="1" applyBorder="1" applyProtection="1"/>
    <xf numFmtId="182" fontId="9" fillId="0" borderId="37" xfId="5" applyNumberFormat="1" applyFont="1" applyFill="1" applyBorder="1" applyProtection="1"/>
    <xf numFmtId="182" fontId="9" fillId="0" borderId="16" xfId="2" applyNumberFormat="1" applyFont="1" applyFill="1" applyBorder="1" applyProtection="1"/>
    <xf numFmtId="182" fontId="9" fillId="0" borderId="28" xfId="5" applyNumberFormat="1" applyFont="1" applyFill="1" applyBorder="1" applyProtection="1"/>
    <xf numFmtId="182" fontId="15" fillId="2" borderId="53" xfId="0" applyNumberFormat="1" applyFont="1" applyFill="1" applyBorder="1" applyAlignment="1" applyProtection="1">
      <alignment vertical="center"/>
      <protection locked="0"/>
    </xf>
    <xf numFmtId="182" fontId="15" fillId="2" borderId="22" xfId="0" applyNumberFormat="1" applyFont="1" applyFill="1" applyBorder="1" applyAlignment="1" applyProtection="1">
      <alignment vertical="center"/>
      <protection locked="0"/>
    </xf>
    <xf numFmtId="180" fontId="9" fillId="0" borderId="0" xfId="0" applyNumberFormat="1" applyFont="1"/>
    <xf numFmtId="180" fontId="15" fillId="2" borderId="115" xfId="2" applyNumberFormat="1" applyFont="1" applyFill="1" applyBorder="1" applyAlignment="1">
      <alignment horizontal="center" vertical="center" wrapText="1"/>
    </xf>
    <xf numFmtId="180" fontId="15" fillId="0" borderId="14" xfId="0" applyNumberFormat="1" applyFont="1" applyBorder="1" applyAlignment="1" applyProtection="1">
      <alignment vertical="center"/>
    </xf>
    <xf numFmtId="183" fontId="15" fillId="0" borderId="7" xfId="0" applyNumberFormat="1" applyFont="1" applyBorder="1" applyAlignment="1">
      <alignment vertical="center"/>
    </xf>
    <xf numFmtId="183" fontId="15" fillId="0" borderId="10" xfId="0" applyNumberFormat="1" applyFont="1" applyBorder="1" applyAlignment="1">
      <alignment horizontal="right" vertical="center"/>
    </xf>
    <xf numFmtId="183" fontId="15" fillId="0" borderId="9" xfId="0" applyNumberFormat="1" applyFont="1" applyBorder="1" applyAlignment="1">
      <alignment vertical="center"/>
    </xf>
    <xf numFmtId="183" fontId="15" fillId="0" borderId="9" xfId="0" applyNumberFormat="1" applyFont="1" applyBorder="1" applyAlignment="1">
      <alignment horizontal="right" vertical="center"/>
    </xf>
    <xf numFmtId="183" fontId="15" fillId="0" borderId="13" xfId="0" applyNumberFormat="1" applyFont="1" applyBorder="1" applyAlignment="1">
      <alignment vertical="center"/>
    </xf>
    <xf numFmtId="180" fontId="15" fillId="0" borderId="117" xfId="0" applyNumberFormat="1" applyFont="1" applyBorder="1" applyAlignment="1">
      <alignment horizontal="right" vertical="center"/>
    </xf>
    <xf numFmtId="180" fontId="15" fillId="0" borderId="13" xfId="0" applyNumberFormat="1" applyFont="1" applyBorder="1" applyAlignment="1">
      <alignment horizontal="right" vertical="center"/>
    </xf>
    <xf numFmtId="183" fontId="15" fillId="0" borderId="13" xfId="0" applyNumberFormat="1" applyFont="1" applyBorder="1" applyAlignment="1">
      <alignment horizontal="right" vertical="center"/>
    </xf>
    <xf numFmtId="182" fontId="15" fillId="0" borderId="37" xfId="5" applyNumberFormat="1" applyFont="1" applyFill="1" applyBorder="1" applyAlignment="1" applyProtection="1">
      <alignment vertical="center"/>
    </xf>
    <xf numFmtId="182" fontId="24" fillId="0" borderId="32" xfId="5" applyNumberFormat="1" applyFont="1" applyFill="1" applyBorder="1" applyAlignment="1" applyProtection="1"/>
    <xf numFmtId="182" fontId="9" fillId="0" borderId="79" xfId="5" applyNumberFormat="1" applyFont="1" applyFill="1" applyBorder="1" applyAlignment="1" applyProtection="1">
      <alignment vertical="center"/>
    </xf>
    <xf numFmtId="179" fontId="23" fillId="0" borderId="120" xfId="0" applyNumberFormat="1" applyFont="1" applyFill="1" applyBorder="1" applyAlignment="1" applyProtection="1">
      <alignment horizontal="center" vertical="center"/>
      <protection locked="0"/>
    </xf>
    <xf numFmtId="182" fontId="9" fillId="0" borderId="121" xfId="2" applyNumberFormat="1" applyFont="1" applyFill="1" applyBorder="1" applyProtection="1"/>
    <xf numFmtId="182" fontId="9" fillId="0" borderId="121" xfId="5" applyNumberFormat="1" applyFont="1" applyFill="1" applyBorder="1" applyProtection="1"/>
    <xf numFmtId="182" fontId="9" fillId="0" borderId="122" xfId="2" applyNumberFormat="1" applyFont="1" applyFill="1" applyBorder="1" applyProtection="1"/>
    <xf numFmtId="182" fontId="9" fillId="0" borderId="123" xfId="5" applyNumberFormat="1" applyFont="1" applyFill="1" applyBorder="1" applyProtection="1"/>
    <xf numFmtId="182" fontId="9" fillId="0" borderId="124" xfId="5" applyNumberFormat="1" applyFont="1" applyFill="1" applyBorder="1" applyAlignment="1">
      <alignment vertical="center"/>
    </xf>
    <xf numFmtId="182" fontId="15" fillId="0" borderId="42" xfId="5" applyNumberFormat="1" applyFont="1" applyFill="1" applyBorder="1" applyAlignment="1" applyProtection="1">
      <alignment vertical="center"/>
    </xf>
    <xf numFmtId="182" fontId="15" fillId="0" borderId="33" xfId="5" applyNumberFormat="1" applyFont="1" applyFill="1" applyBorder="1" applyAlignment="1" applyProtection="1">
      <alignment vertical="center"/>
    </xf>
    <xf numFmtId="182" fontId="15" fillId="0" borderId="32" xfId="5" applyNumberFormat="1" applyFont="1" applyFill="1" applyBorder="1" applyAlignment="1" applyProtection="1">
      <alignment vertical="center"/>
    </xf>
    <xf numFmtId="182" fontId="28" fillId="2" borderId="125" xfId="0" applyNumberFormat="1" applyFont="1" applyFill="1" applyBorder="1" applyAlignment="1">
      <alignment horizontal="center" vertical="center"/>
    </xf>
    <xf numFmtId="182" fontId="15" fillId="2" borderId="72" xfId="5" applyNumberFormat="1" applyFont="1" applyFill="1" applyBorder="1" applyAlignment="1" applyProtection="1">
      <alignment vertical="center"/>
    </xf>
    <xf numFmtId="182" fontId="9" fillId="0" borderId="38" xfId="0" applyNumberFormat="1" applyFont="1" applyFill="1" applyBorder="1" applyAlignment="1">
      <alignment vertical="center"/>
    </xf>
    <xf numFmtId="182" fontId="9" fillId="0" borderId="126" xfId="0" applyNumberFormat="1" applyFont="1" applyFill="1" applyBorder="1" applyAlignment="1">
      <alignment vertical="center"/>
    </xf>
    <xf numFmtId="182" fontId="9" fillId="0" borderId="38" xfId="5" applyNumberFormat="1" applyFont="1" applyFill="1" applyBorder="1" applyAlignment="1">
      <alignment vertical="center"/>
    </xf>
    <xf numFmtId="182" fontId="9" fillId="0" borderId="47" xfId="2" applyNumberFormat="1" applyFont="1" applyFill="1" applyBorder="1" applyProtection="1"/>
    <xf numFmtId="182" fontId="9" fillId="0" borderId="46" xfId="5" applyNumberFormat="1" applyFont="1" applyFill="1" applyBorder="1" applyProtection="1"/>
    <xf numFmtId="182" fontId="9" fillId="0" borderId="128" xfId="2" applyNumberFormat="1" applyFont="1" applyFill="1" applyBorder="1" applyProtection="1"/>
    <xf numFmtId="182" fontId="9" fillId="0" borderId="48" xfId="5" applyNumberFormat="1" applyFont="1" applyFill="1" applyBorder="1" applyProtection="1"/>
    <xf numFmtId="182" fontId="9" fillId="0" borderId="127" xfId="2" applyNumberFormat="1" applyFont="1" applyFill="1" applyBorder="1" applyProtection="1"/>
    <xf numFmtId="182" fontId="9" fillId="0" borderId="49" xfId="5" applyNumberFormat="1" applyFont="1" applyFill="1" applyBorder="1" applyProtection="1"/>
    <xf numFmtId="182" fontId="9" fillId="0" borderId="88" xfId="2" applyNumberFormat="1" applyFont="1" applyFill="1" applyBorder="1" applyProtection="1"/>
    <xf numFmtId="182" fontId="9" fillId="0" borderId="86" xfId="5" applyNumberFormat="1" applyFont="1" applyFill="1" applyBorder="1" applyProtection="1"/>
    <xf numFmtId="182" fontId="9" fillId="0" borderId="129" xfId="2" applyNumberFormat="1" applyFont="1" applyFill="1" applyBorder="1" applyProtection="1"/>
    <xf numFmtId="182" fontId="9" fillId="0" borderId="86" xfId="2" applyNumberFormat="1" applyFont="1" applyFill="1" applyBorder="1" applyProtection="1"/>
    <xf numFmtId="182" fontId="11" fillId="0" borderId="87" xfId="5" applyNumberFormat="1" applyFont="1" applyFill="1" applyBorder="1" applyAlignment="1" applyProtection="1">
      <alignment vertical="center"/>
    </xf>
    <xf numFmtId="182" fontId="9" fillId="0" borderId="119" xfId="5" applyNumberFormat="1" applyFont="1" applyFill="1" applyBorder="1" applyAlignment="1" applyProtection="1">
      <alignment vertical="center"/>
    </xf>
    <xf numFmtId="182" fontId="9" fillId="0" borderId="9" xfId="5" applyNumberFormat="1" applyFont="1" applyFill="1" applyBorder="1" applyAlignment="1">
      <alignment vertical="center"/>
    </xf>
    <xf numFmtId="182" fontId="9" fillId="0" borderId="130" xfId="5" applyNumberFormat="1" applyFont="1" applyFill="1" applyBorder="1" applyAlignment="1" applyProtection="1">
      <alignment vertical="center"/>
    </xf>
    <xf numFmtId="182" fontId="11" fillId="0" borderId="119" xfId="5" applyNumberFormat="1" applyFont="1" applyFill="1" applyBorder="1" applyAlignment="1" applyProtection="1">
      <alignment vertical="center"/>
    </xf>
    <xf numFmtId="182" fontId="9" fillId="0" borderId="87" xfId="5" applyNumberFormat="1" applyFont="1" applyFill="1" applyBorder="1" applyAlignment="1" applyProtection="1">
      <alignment vertical="center"/>
    </xf>
    <xf numFmtId="182" fontId="9" fillId="0" borderId="56" xfId="5" applyNumberFormat="1" applyFont="1" applyFill="1" applyBorder="1" applyAlignment="1">
      <alignment vertical="center"/>
    </xf>
    <xf numFmtId="182" fontId="9" fillId="0" borderId="37" xfId="5" applyNumberFormat="1" applyFont="1" applyFill="1" applyBorder="1" applyAlignment="1">
      <alignment vertical="center"/>
    </xf>
    <xf numFmtId="182" fontId="9" fillId="0" borderId="98" xfId="5" applyNumberFormat="1" applyFont="1" applyFill="1" applyBorder="1" applyAlignment="1">
      <alignment vertical="center"/>
    </xf>
    <xf numFmtId="182" fontId="24" fillId="0" borderId="37" xfId="1" applyNumberFormat="1" applyFont="1" applyFill="1" applyBorder="1" applyAlignment="1" applyProtection="1">
      <alignment vertical="center"/>
    </xf>
    <xf numFmtId="182" fontId="24" fillId="0" borderId="37" xfId="5" applyNumberFormat="1" applyFont="1" applyFill="1" applyBorder="1" applyAlignment="1" applyProtection="1">
      <alignment vertical="center"/>
    </xf>
    <xf numFmtId="182" fontId="24" fillId="0" borderId="98" xfId="5" applyNumberFormat="1" applyFont="1" applyFill="1" applyBorder="1" applyAlignment="1" applyProtection="1">
      <alignment vertical="center"/>
    </xf>
    <xf numFmtId="182" fontId="24" fillId="0" borderId="38" xfId="5" applyNumberFormat="1" applyFont="1" applyFill="1" applyBorder="1" applyAlignment="1" applyProtection="1">
      <alignment vertical="center"/>
    </xf>
    <xf numFmtId="182" fontId="15" fillId="0" borderId="38" xfId="5" applyNumberFormat="1" applyFont="1" applyFill="1" applyBorder="1" applyAlignment="1" applyProtection="1">
      <alignment vertical="center"/>
    </xf>
    <xf numFmtId="182" fontId="24" fillId="0" borderId="49" xfId="5" applyNumberFormat="1" applyFont="1" applyFill="1" applyBorder="1" applyAlignment="1" applyProtection="1">
      <alignment vertical="center"/>
    </xf>
    <xf numFmtId="182" fontId="2" fillId="0" borderId="0" xfId="5" applyNumberFormat="1" applyFont="1" applyFill="1" applyBorder="1" applyAlignment="1"/>
    <xf numFmtId="182" fontId="2" fillId="0" borderId="0" xfId="5" applyNumberFormat="1" applyFont="1" applyFill="1" applyAlignment="1"/>
    <xf numFmtId="182" fontId="15" fillId="0" borderId="68" xfId="5" applyNumberFormat="1" applyFont="1" applyFill="1" applyBorder="1" applyAlignment="1" applyProtection="1">
      <alignment vertical="center"/>
    </xf>
    <xf numFmtId="182" fontId="15" fillId="0" borderId="49" xfId="5" applyNumberFormat="1" applyFont="1" applyFill="1" applyBorder="1" applyAlignment="1" applyProtection="1">
      <alignment vertical="center"/>
    </xf>
    <xf numFmtId="182" fontId="15" fillId="0" borderId="21" xfId="5" applyNumberFormat="1" applyFont="1" applyFill="1" applyBorder="1" applyAlignment="1" applyProtection="1">
      <alignment vertical="center"/>
    </xf>
    <xf numFmtId="182" fontId="15" fillId="0" borderId="56" xfId="5" applyNumberFormat="1" applyFont="1" applyFill="1" applyBorder="1" applyAlignment="1" applyProtection="1">
      <alignment vertical="center"/>
    </xf>
    <xf numFmtId="182" fontId="15" fillId="0" borderId="22" xfId="5" applyNumberFormat="1" applyFont="1" applyFill="1" applyBorder="1" applyAlignment="1" applyProtection="1">
      <alignment vertical="center"/>
    </xf>
    <xf numFmtId="182" fontId="15" fillId="0" borderId="39" xfId="5" applyNumberFormat="1" applyFont="1" applyFill="1" applyBorder="1" applyAlignment="1" applyProtection="1">
      <alignment vertical="center"/>
    </xf>
    <xf numFmtId="182" fontId="15" fillId="0" borderId="67" xfId="5" applyNumberFormat="1" applyFont="1" applyFill="1" applyBorder="1" applyAlignment="1" applyProtection="1">
      <alignment vertical="center"/>
    </xf>
    <xf numFmtId="0" fontId="9" fillId="0" borderId="87" xfId="6" applyFont="1" applyFill="1" applyBorder="1" applyAlignment="1">
      <alignment horizontal="center" vertical="center"/>
    </xf>
    <xf numFmtId="184" fontId="15" fillId="0" borderId="32" xfId="0" applyNumberFormat="1" applyFont="1" applyFill="1" applyBorder="1" applyAlignment="1" applyProtection="1">
      <protection locked="0"/>
    </xf>
    <xf numFmtId="184" fontId="15" fillId="0" borderId="33" xfId="5" applyNumberFormat="1" applyFont="1" applyFill="1" applyBorder="1" applyProtection="1"/>
    <xf numFmtId="177" fontId="24" fillId="0" borderId="33" xfId="5" applyNumberFormat="1" applyFont="1" applyFill="1" applyBorder="1" applyProtection="1"/>
    <xf numFmtId="184" fontId="24" fillId="0" borderId="33" xfId="5" applyNumberFormat="1" applyFont="1" applyFill="1" applyBorder="1" applyProtection="1"/>
    <xf numFmtId="180" fontId="24" fillId="0" borderId="33" xfId="5" applyNumberFormat="1" applyFont="1" applyFill="1" applyBorder="1" applyProtection="1"/>
    <xf numFmtId="180" fontId="24" fillId="0" borderId="68" xfId="5" applyNumberFormat="1" applyFont="1" applyFill="1" applyBorder="1" applyProtection="1"/>
    <xf numFmtId="0" fontId="9" fillId="0" borderId="87" xfId="6" applyNumberFormat="1" applyFont="1" applyFill="1" applyBorder="1" applyAlignment="1">
      <alignment horizontal="center" vertical="center"/>
    </xf>
    <xf numFmtId="184" fontId="15" fillId="0" borderId="34" xfId="0" applyNumberFormat="1" applyFont="1" applyFill="1" applyBorder="1" applyAlignment="1" applyProtection="1">
      <protection locked="0"/>
    </xf>
    <xf numFmtId="184" fontId="15" fillId="0" borderId="21" xfId="5" applyNumberFormat="1" applyFont="1" applyFill="1" applyBorder="1" applyProtection="1"/>
    <xf numFmtId="177" fontId="24" fillId="0" borderId="21" xfId="5" applyNumberFormat="1" applyFont="1" applyFill="1" applyBorder="1" applyProtection="1"/>
    <xf numFmtId="184" fontId="24" fillId="0" borderId="21" xfId="5" applyNumberFormat="1" applyFont="1" applyFill="1" applyBorder="1" applyProtection="1"/>
    <xf numFmtId="180" fontId="24" fillId="0" borderId="21" xfId="5" applyNumberFormat="1" applyFont="1" applyFill="1" applyBorder="1" applyProtection="1"/>
    <xf numFmtId="180" fontId="24" fillId="0" borderId="56" xfId="5" applyNumberFormat="1" applyFont="1" applyFill="1" applyBorder="1" applyProtection="1"/>
    <xf numFmtId="184" fontId="24" fillId="0" borderId="29" xfId="5" applyNumberFormat="1" applyFont="1" applyFill="1" applyBorder="1" applyProtection="1"/>
    <xf numFmtId="176" fontId="15" fillId="0" borderId="9" xfId="5" applyNumberFormat="1" applyFont="1" applyFill="1" applyBorder="1"/>
    <xf numFmtId="184" fontId="24" fillId="0" borderId="24" xfId="5" applyNumberFormat="1" applyFont="1" applyFill="1" applyBorder="1" applyProtection="1"/>
    <xf numFmtId="184" fontId="24" fillId="0" borderId="37" xfId="5" applyNumberFormat="1" applyFont="1" applyFill="1" applyBorder="1" applyProtection="1"/>
    <xf numFmtId="0" fontId="9" fillId="0" borderId="131" xfId="6" applyNumberFormat="1" applyFont="1" applyFill="1" applyBorder="1" applyAlignment="1">
      <alignment horizontal="center" vertical="center"/>
    </xf>
    <xf numFmtId="184" fontId="15" fillId="0" borderId="26" xfId="0" applyNumberFormat="1" applyFont="1" applyFill="1" applyBorder="1" applyAlignment="1" applyProtection="1">
      <protection locked="0"/>
    </xf>
    <xf numFmtId="184" fontId="15" fillId="0" borderId="29" xfId="5" applyNumberFormat="1" applyFont="1" applyFill="1" applyBorder="1" applyProtection="1"/>
    <xf numFmtId="184" fontId="15" fillId="0" borderId="132" xfId="0" applyNumberFormat="1" applyFont="1" applyFill="1" applyBorder="1" applyAlignment="1" applyProtection="1">
      <protection locked="0"/>
    </xf>
    <xf numFmtId="184" fontId="15" fillId="0" borderId="133" xfId="0" applyNumberFormat="1" applyFont="1" applyFill="1" applyBorder="1" applyAlignment="1" applyProtection="1">
      <protection locked="0"/>
    </xf>
    <xf numFmtId="177" fontId="24" fillId="0" borderId="133" xfId="0" applyNumberFormat="1" applyFont="1" applyFill="1" applyBorder="1" applyAlignment="1" applyProtection="1">
      <protection locked="0"/>
    </xf>
    <xf numFmtId="184" fontId="24" fillId="0" borderId="133" xfId="0" applyNumberFormat="1" applyFont="1" applyFill="1" applyBorder="1" applyAlignment="1" applyProtection="1">
      <protection locked="0"/>
    </xf>
    <xf numFmtId="180" fontId="24" fillId="0" borderId="133" xfId="0" applyNumberFormat="1" applyFont="1" applyFill="1" applyBorder="1" applyAlignment="1" applyProtection="1">
      <protection locked="0"/>
    </xf>
    <xf numFmtId="182" fontId="15" fillId="0" borderId="32" xfId="5" applyNumberFormat="1" applyFont="1" applyFill="1" applyBorder="1" applyProtection="1"/>
    <xf numFmtId="182" fontId="15" fillId="0" borderId="33" xfId="5" applyNumberFormat="1" applyFont="1" applyFill="1" applyBorder="1" applyProtection="1"/>
    <xf numFmtId="182" fontId="15" fillId="0" borderId="32" xfId="5" applyNumberFormat="1" applyFont="1" applyFill="1" applyBorder="1" applyAlignment="1" applyProtection="1"/>
    <xf numFmtId="0" fontId="22" fillId="0" borderId="0" xfId="5" applyFont="1" applyFill="1"/>
    <xf numFmtId="182" fontId="15" fillId="0" borderId="34" xfId="5" applyNumberFormat="1" applyFont="1" applyFill="1" applyBorder="1" applyProtection="1"/>
    <xf numFmtId="182" fontId="15" fillId="0" borderId="37" xfId="5" applyNumberFormat="1" applyFont="1" applyFill="1" applyBorder="1" applyProtection="1"/>
    <xf numFmtId="182" fontId="15" fillId="0" borderId="38" xfId="5" applyNumberFormat="1" applyFont="1" applyFill="1" applyBorder="1" applyProtection="1"/>
    <xf numFmtId="182" fontId="15" fillId="0" borderId="38" xfId="5" applyNumberFormat="1" applyFont="1" applyFill="1" applyBorder="1" applyAlignment="1" applyProtection="1"/>
    <xf numFmtId="182" fontId="15" fillId="0" borderId="39" xfId="5" applyNumberFormat="1" applyFont="1" applyFill="1" applyBorder="1" applyProtection="1"/>
    <xf numFmtId="0" fontId="22" fillId="0" borderId="0" xfId="5" applyFont="1" applyFill="1" applyBorder="1"/>
    <xf numFmtId="182" fontId="24" fillId="0" borderId="68" xfId="5" applyNumberFormat="1" applyFont="1" applyFill="1" applyBorder="1" applyAlignment="1" applyProtection="1"/>
    <xf numFmtId="182" fontId="24" fillId="0" borderId="49" xfId="5" applyNumberFormat="1" applyFont="1" applyFill="1" applyBorder="1" applyProtection="1"/>
    <xf numFmtId="182" fontId="15" fillId="0" borderId="68" xfId="5" applyNumberFormat="1" applyFont="1" applyFill="1" applyBorder="1" applyAlignment="1" applyProtection="1"/>
    <xf numFmtId="182" fontId="15" fillId="0" borderId="49" xfId="5" applyNumberFormat="1" applyFont="1" applyFill="1" applyBorder="1" applyAlignment="1" applyProtection="1"/>
    <xf numFmtId="182" fontId="15" fillId="0" borderId="49" xfId="5" applyNumberFormat="1" applyFont="1" applyFill="1" applyBorder="1" applyProtection="1"/>
    <xf numFmtId="182" fontId="15" fillId="0" borderId="67" xfId="5" applyNumberFormat="1" applyFont="1" applyFill="1" applyBorder="1" applyProtection="1"/>
    <xf numFmtId="179" fontId="9" fillId="0" borderId="32" xfId="5" applyNumberFormat="1" applyFont="1" applyFill="1" applyBorder="1" applyAlignment="1">
      <alignment vertical="center"/>
    </xf>
    <xf numFmtId="179" fontId="9" fillId="0" borderId="17" xfId="5" applyNumberFormat="1" applyFont="1" applyFill="1" applyBorder="1" applyAlignment="1">
      <alignment vertical="center"/>
    </xf>
    <xf numFmtId="179" fontId="9" fillId="0" borderId="34" xfId="5" applyNumberFormat="1" applyFont="1" applyFill="1" applyBorder="1" applyAlignment="1">
      <alignment vertical="center"/>
    </xf>
    <xf numFmtId="179" fontId="9" fillId="0" borderId="19" xfId="5" applyNumberFormat="1" applyFont="1" applyFill="1" applyBorder="1" applyAlignment="1">
      <alignment vertical="center"/>
    </xf>
    <xf numFmtId="179" fontId="9" fillId="0" borderId="134" xfId="5" applyNumberFormat="1" applyFont="1" applyFill="1" applyBorder="1" applyAlignment="1">
      <alignment vertical="center"/>
    </xf>
    <xf numFmtId="0" fontId="9" fillId="0" borderId="136" xfId="0" applyFont="1" applyFill="1" applyBorder="1" applyAlignment="1">
      <alignment horizontal="center" vertical="center"/>
    </xf>
    <xf numFmtId="178" fontId="22" fillId="0" borderId="0" xfId="5" applyNumberFormat="1" applyFont="1" applyFill="1" applyBorder="1"/>
    <xf numFmtId="178" fontId="22" fillId="0" borderId="0" xfId="5" applyNumberFormat="1" applyFont="1" applyFill="1"/>
    <xf numFmtId="178" fontId="2" fillId="0" borderId="0" xfId="5" applyNumberFormat="1" applyFont="1" applyFill="1" applyBorder="1"/>
    <xf numFmtId="178" fontId="2" fillId="0" borderId="0" xfId="5" applyNumberFormat="1" applyFont="1" applyFill="1"/>
    <xf numFmtId="0" fontId="11" fillId="0" borderId="0" xfId="5" applyFont="1" applyFill="1" applyProtection="1"/>
    <xf numFmtId="182" fontId="9" fillId="0" borderId="137" xfId="5" applyNumberFormat="1" applyFont="1" applyFill="1" applyBorder="1" applyAlignment="1">
      <alignment vertical="center"/>
    </xf>
    <xf numFmtId="182" fontId="9" fillId="0" borderId="138" xfId="5" applyNumberFormat="1" applyFont="1" applyFill="1" applyBorder="1" applyAlignment="1">
      <alignment vertical="center"/>
    </xf>
    <xf numFmtId="179" fontId="9" fillId="0" borderId="27" xfId="5" applyNumberFormat="1" applyFont="1" applyFill="1" applyBorder="1" applyAlignment="1">
      <alignment vertical="center"/>
    </xf>
    <xf numFmtId="0" fontId="11" fillId="0" borderId="30" xfId="0" applyFont="1" applyFill="1" applyBorder="1" applyAlignment="1">
      <alignment horizontal="center" vertical="center"/>
    </xf>
    <xf numFmtId="182" fontId="11" fillId="0" borderId="32" xfId="4" applyNumberFormat="1" applyFont="1" applyFill="1" applyBorder="1" applyAlignment="1" applyProtection="1">
      <alignment vertical="center"/>
    </xf>
    <xf numFmtId="182" fontId="11" fillId="0" borderId="33" xfId="4" applyNumberFormat="1" applyFont="1" applyFill="1" applyBorder="1" applyAlignment="1" applyProtection="1">
      <alignment vertical="center"/>
    </xf>
    <xf numFmtId="182" fontId="11" fillId="0" borderId="140" xfId="4" applyNumberFormat="1" applyFont="1" applyFill="1" applyBorder="1" applyAlignment="1" applyProtection="1">
      <alignment vertical="center"/>
    </xf>
    <xf numFmtId="0" fontId="9" fillId="0" borderId="0" xfId="0" applyFont="1" applyFill="1"/>
    <xf numFmtId="182" fontId="9" fillId="0" borderId="141" xfId="2" applyNumberFormat="1" applyFont="1" applyFill="1" applyBorder="1" applyProtection="1"/>
    <xf numFmtId="182" fontId="9" fillId="0" borderId="142" xfId="5" applyNumberFormat="1" applyFont="1" applyFill="1" applyBorder="1" applyProtection="1"/>
    <xf numFmtId="182" fontId="9" fillId="0" borderId="38" xfId="3" applyNumberFormat="1" applyFont="1" applyFill="1" applyBorder="1" applyProtection="1"/>
    <xf numFmtId="182" fontId="9" fillId="0" borderId="127" xfId="3" applyNumberFormat="1" applyFont="1" applyFill="1" applyBorder="1" applyProtection="1"/>
    <xf numFmtId="182" fontId="9" fillId="0" borderId="9" xfId="5" applyNumberFormat="1" applyFont="1" applyFill="1" applyBorder="1" applyProtection="1"/>
    <xf numFmtId="182" fontId="9" fillId="0" borderId="39" xfId="5" applyNumberFormat="1" applyFont="1" applyFill="1" applyBorder="1" applyProtection="1"/>
    <xf numFmtId="182" fontId="9" fillId="0" borderId="144" xfId="2" applyNumberFormat="1" applyFont="1" applyFill="1" applyBorder="1" applyProtection="1"/>
    <xf numFmtId="182" fontId="9" fillId="0" borderId="39" xfId="2" applyNumberFormat="1" applyFont="1" applyFill="1" applyBorder="1" applyProtection="1"/>
    <xf numFmtId="182" fontId="9" fillId="0" borderId="67" xfId="2" applyNumberFormat="1" applyFont="1" applyFill="1" applyBorder="1" applyProtection="1"/>
    <xf numFmtId="182" fontId="9" fillId="0" borderId="74" xfId="5" applyNumberFormat="1" applyFont="1" applyFill="1" applyBorder="1" applyAlignment="1">
      <alignment vertical="center"/>
    </xf>
    <xf numFmtId="182" fontId="9" fillId="0" borderId="89" xfId="5" applyNumberFormat="1" applyFont="1" applyFill="1" applyBorder="1" applyAlignment="1">
      <alignment vertical="center"/>
    </xf>
    <xf numFmtId="182" fontId="9" fillId="0" borderId="90" xfId="5" applyNumberFormat="1" applyFont="1" applyFill="1" applyBorder="1" applyAlignment="1">
      <alignment vertical="center"/>
    </xf>
    <xf numFmtId="182" fontId="9" fillId="0" borderId="24" xfId="5" applyNumberFormat="1" applyFont="1" applyFill="1" applyBorder="1" applyAlignment="1">
      <alignment vertical="center"/>
    </xf>
    <xf numFmtId="179" fontId="9" fillId="0" borderId="24" xfId="5" applyNumberFormat="1" applyFont="1" applyFill="1" applyBorder="1" applyAlignment="1">
      <alignment vertical="center"/>
    </xf>
    <xf numFmtId="179" fontId="9" fillId="0" borderId="90" xfId="5" applyNumberFormat="1" applyFont="1" applyFill="1" applyBorder="1" applyAlignment="1">
      <alignment vertical="center"/>
    </xf>
    <xf numFmtId="182" fontId="9" fillId="0" borderId="7" xfId="5" applyNumberFormat="1" applyFont="1" applyFill="1" applyBorder="1" applyAlignment="1">
      <alignment vertical="center"/>
    </xf>
    <xf numFmtId="182" fontId="9" fillId="0" borderId="145" xfId="5" applyNumberFormat="1" applyFont="1" applyFill="1" applyBorder="1" applyAlignment="1">
      <alignment vertical="center"/>
    </xf>
    <xf numFmtId="179" fontId="9" fillId="0" borderId="147" xfId="5" applyNumberFormat="1" applyFont="1" applyFill="1" applyBorder="1" applyAlignment="1">
      <alignment vertical="center"/>
    </xf>
    <xf numFmtId="0" fontId="11" fillId="0" borderId="0" xfId="5" applyFont="1" applyFill="1" applyBorder="1" applyProtection="1"/>
    <xf numFmtId="0" fontId="12" fillId="0" borderId="0" xfId="5" applyFont="1" applyFill="1" applyBorder="1" applyProtection="1"/>
    <xf numFmtId="0" fontId="12" fillId="0" borderId="0" xfId="5" applyFont="1" applyFill="1" applyProtection="1"/>
    <xf numFmtId="0" fontId="12" fillId="0" borderId="0" xfId="5" applyFont="1" applyFill="1"/>
    <xf numFmtId="0" fontId="28" fillId="0" borderId="16" xfId="5" applyFont="1" applyFill="1" applyBorder="1" applyAlignment="1" applyProtection="1">
      <alignment horizontal="center"/>
    </xf>
    <xf numFmtId="0" fontId="9" fillId="0" borderId="29" xfId="5" applyFont="1" applyFill="1" applyBorder="1" applyAlignment="1">
      <alignment horizontal="center"/>
    </xf>
    <xf numFmtId="0" fontId="9" fillId="0" borderId="27" xfId="5" applyFont="1" applyFill="1" applyBorder="1"/>
    <xf numFmtId="0" fontId="9" fillId="0" borderId="16" xfId="5" applyFont="1" applyFill="1" applyBorder="1" applyAlignment="1">
      <alignment horizontal="center"/>
    </xf>
    <xf numFmtId="0" fontId="20" fillId="0" borderId="16" xfId="5" applyFont="1" applyFill="1" applyBorder="1" applyAlignment="1">
      <alignment horizontal="center"/>
    </xf>
    <xf numFmtId="0" fontId="9" fillId="0" borderId="26" xfId="5" applyFont="1" applyFill="1" applyBorder="1" applyAlignment="1">
      <alignment horizontal="center"/>
    </xf>
    <xf numFmtId="0" fontId="20" fillId="0" borderId="26" xfId="5" applyFont="1" applyFill="1" applyBorder="1" applyAlignment="1">
      <alignment horizontal="center"/>
    </xf>
    <xf numFmtId="0" fontId="9" fillId="0" borderId="150" xfId="5" applyFont="1" applyFill="1" applyBorder="1" applyAlignment="1">
      <alignment horizontal="center"/>
    </xf>
    <xf numFmtId="0" fontId="9" fillId="0" borderId="16" xfId="5" applyFont="1" applyFill="1" applyBorder="1"/>
    <xf numFmtId="0" fontId="9" fillId="0" borderId="28" xfId="5" applyFont="1" applyFill="1" applyBorder="1"/>
    <xf numFmtId="0" fontId="9" fillId="0" borderId="38" xfId="5" applyFont="1" applyFill="1" applyBorder="1" applyAlignment="1">
      <alignment horizontal="center"/>
    </xf>
    <xf numFmtId="0" fontId="9" fillId="0" borderId="53" xfId="5" applyFont="1" applyFill="1" applyBorder="1" applyAlignment="1">
      <alignment horizontal="center"/>
    </xf>
    <xf numFmtId="0" fontId="9" fillId="0" borderId="37" xfId="5" applyFont="1" applyFill="1" applyBorder="1" applyAlignment="1">
      <alignment horizontal="center"/>
    </xf>
    <xf numFmtId="179" fontId="9" fillId="0" borderId="60" xfId="5" applyNumberFormat="1" applyFont="1" applyFill="1" applyBorder="1" applyAlignment="1">
      <alignment vertical="center"/>
    </xf>
    <xf numFmtId="179" fontId="9" fillId="0" borderId="151" xfId="5" applyNumberFormat="1" applyFont="1" applyFill="1" applyBorder="1" applyAlignment="1">
      <alignment vertical="center"/>
    </xf>
    <xf numFmtId="179" fontId="9" fillId="0" borderId="152" xfId="5" applyNumberFormat="1" applyFont="1" applyFill="1" applyBorder="1" applyAlignment="1">
      <alignment vertical="center"/>
    </xf>
    <xf numFmtId="179" fontId="9" fillId="0" borderId="35" xfId="5" applyNumberFormat="1" applyFont="1" applyFill="1" applyBorder="1" applyAlignment="1">
      <alignment vertical="center"/>
    </xf>
    <xf numFmtId="179" fontId="9" fillId="0" borderId="108" xfId="5" applyNumberFormat="1" applyFont="1" applyFill="1" applyBorder="1" applyAlignment="1">
      <alignment vertical="center"/>
    </xf>
    <xf numFmtId="179" fontId="9" fillId="0" borderId="155" xfId="5" applyNumberFormat="1" applyFont="1" applyFill="1" applyBorder="1" applyAlignment="1">
      <alignment vertical="center"/>
    </xf>
    <xf numFmtId="0" fontId="9" fillId="0" borderId="30" xfId="0" applyFont="1" applyFill="1" applyBorder="1" applyAlignment="1" applyProtection="1">
      <alignment horizontal="center" vertical="center"/>
      <protection locked="0"/>
    </xf>
    <xf numFmtId="182" fontId="9" fillId="0" borderId="27" xfId="5" applyNumberFormat="1" applyFont="1" applyFill="1" applyBorder="1" applyAlignment="1">
      <alignment horizontal="right" vertical="center"/>
    </xf>
    <xf numFmtId="182" fontId="9" fillId="0" borderId="34" xfId="5" applyNumberFormat="1" applyFont="1" applyFill="1" applyBorder="1" applyAlignment="1">
      <alignment horizontal="right" vertical="center"/>
    </xf>
    <xf numFmtId="182" fontId="9" fillId="0" borderId="27" xfId="2" applyNumberFormat="1" applyFont="1" applyFill="1" applyBorder="1" applyAlignment="1" applyProtection="1">
      <alignment vertical="center"/>
    </xf>
    <xf numFmtId="182" fontId="9" fillId="0" borderId="154" xfId="5" applyNumberFormat="1" applyFont="1" applyFill="1" applyBorder="1" applyAlignment="1">
      <alignment vertical="center"/>
    </xf>
    <xf numFmtId="182" fontId="9" fillId="0" borderId="157" xfId="0" applyNumberFormat="1" applyFont="1" applyFill="1" applyBorder="1" applyAlignment="1">
      <alignment vertical="center"/>
    </xf>
    <xf numFmtId="182" fontId="9" fillId="0" borderId="157" xfId="5" applyNumberFormat="1" applyFont="1" applyFill="1" applyBorder="1" applyAlignment="1">
      <alignment vertical="center"/>
    </xf>
    <xf numFmtId="0" fontId="6" fillId="0" borderId="0" xfId="5" applyFont="1" applyFill="1"/>
    <xf numFmtId="0" fontId="9" fillId="0" borderId="0" xfId="5" applyFont="1" applyFill="1" applyProtection="1"/>
    <xf numFmtId="0" fontId="9" fillId="0" borderId="16" xfId="5" applyFont="1" applyFill="1" applyBorder="1" applyAlignment="1" applyProtection="1">
      <alignment horizontal="center"/>
    </xf>
    <xf numFmtId="0" fontId="9" fillId="0" borderId="0" xfId="5" applyFont="1" applyFill="1" applyBorder="1"/>
    <xf numFmtId="182" fontId="15" fillId="0" borderId="98" xfId="5" applyNumberFormat="1" applyFont="1" applyFill="1" applyBorder="1" applyAlignment="1" applyProtection="1">
      <alignment vertical="center"/>
    </xf>
    <xf numFmtId="182" fontId="24" fillId="0" borderId="38" xfId="5" applyNumberFormat="1" applyFont="1" applyFill="1" applyBorder="1" applyAlignment="1" applyProtection="1"/>
    <xf numFmtId="182" fontId="24" fillId="0" borderId="49" xfId="5" applyNumberFormat="1" applyFont="1" applyFill="1" applyBorder="1" applyAlignment="1" applyProtection="1"/>
    <xf numFmtId="0" fontId="11" fillId="0" borderId="9" xfId="6" applyFont="1" applyFill="1" applyBorder="1" applyAlignment="1">
      <alignment horizontal="center" vertical="center"/>
    </xf>
    <xf numFmtId="182" fontId="24" fillId="0" borderId="86" xfId="5" applyNumberFormat="1" applyFont="1" applyFill="1" applyBorder="1" applyProtection="1"/>
    <xf numFmtId="182" fontId="24" fillId="0" borderId="158" xfId="5" applyNumberFormat="1" applyFont="1" applyFill="1" applyBorder="1" applyProtection="1"/>
    <xf numFmtId="182" fontId="24" fillId="0" borderId="141" xfId="5" applyNumberFormat="1" applyFont="1" applyFill="1" applyBorder="1" applyProtection="1"/>
    <xf numFmtId="0" fontId="11" fillId="0" borderId="21" xfId="0" applyFont="1" applyFill="1" applyBorder="1" applyAlignment="1">
      <alignment horizontal="center" vertical="center"/>
    </xf>
    <xf numFmtId="0" fontId="11" fillId="0" borderId="34" xfId="0" applyFont="1" applyFill="1" applyBorder="1" applyAlignment="1">
      <alignment horizontal="center" vertical="center"/>
    </xf>
    <xf numFmtId="182" fontId="11" fillId="0" borderId="24" xfId="4" applyNumberFormat="1" applyFont="1" applyFill="1" applyBorder="1" applyAlignment="1" applyProtection="1">
      <alignment vertical="center"/>
    </xf>
    <xf numFmtId="182" fontId="11" fillId="0" borderId="34" xfId="4" applyNumberFormat="1" applyFont="1" applyFill="1" applyBorder="1" applyAlignment="1" applyProtection="1">
      <alignment vertical="center"/>
    </xf>
    <xf numFmtId="182" fontId="11" fillId="0" borderId="21" xfId="4" applyNumberFormat="1" applyFont="1" applyFill="1" applyBorder="1" applyAlignment="1" applyProtection="1">
      <alignment vertical="center"/>
    </xf>
    <xf numFmtId="182" fontId="11" fillId="0" borderId="147" xfId="4" applyNumberFormat="1" applyFont="1" applyFill="1" applyBorder="1" applyAlignment="1" applyProtection="1">
      <alignment vertical="center"/>
    </xf>
    <xf numFmtId="182" fontId="15" fillId="2" borderId="163" xfId="0" applyNumberFormat="1" applyFont="1" applyFill="1" applyBorder="1" applyAlignment="1" applyProtection="1">
      <alignment vertical="center"/>
      <protection locked="0"/>
    </xf>
    <xf numFmtId="184" fontId="15" fillId="0" borderId="165" xfId="0" applyNumberFormat="1" applyFont="1" applyFill="1" applyBorder="1" applyAlignment="1" applyProtection="1">
      <protection locked="0"/>
    </xf>
    <xf numFmtId="0" fontId="22" fillId="0" borderId="0" xfId="5" applyFont="1" applyFill="1" applyProtection="1"/>
    <xf numFmtId="179" fontId="10" fillId="0" borderId="0" xfId="0" applyNumberFormat="1" applyFont="1" applyFill="1" applyProtection="1">
      <protection locked="0"/>
    </xf>
    <xf numFmtId="0" fontId="11" fillId="0" borderId="28" xfId="5" applyFont="1" applyFill="1" applyBorder="1" applyAlignment="1" applyProtection="1">
      <alignment horizontal="center" vertical="center"/>
    </xf>
    <xf numFmtId="0" fontId="11" fillId="0" borderId="52" xfId="5" applyFont="1" applyFill="1" applyBorder="1" applyAlignment="1" applyProtection="1">
      <alignment horizontal="center" vertical="center"/>
    </xf>
    <xf numFmtId="181" fontId="9" fillId="0" borderId="33" xfId="2" applyNumberFormat="1" applyFont="1" applyFill="1" applyBorder="1" applyAlignment="1" applyProtection="1">
      <alignment vertical="center"/>
    </xf>
    <xf numFmtId="182" fontId="9" fillId="0" borderId="20" xfId="5" applyNumberFormat="1" applyFont="1" applyFill="1" applyBorder="1" applyAlignment="1" applyProtection="1">
      <alignment vertical="center"/>
    </xf>
    <xf numFmtId="181" fontId="9" fillId="0" borderId="19" xfId="2" applyNumberFormat="1" applyFont="1" applyFill="1" applyBorder="1" applyAlignment="1" applyProtection="1">
      <alignment vertical="center"/>
    </xf>
    <xf numFmtId="181" fontId="9" fillId="0" borderId="68" xfId="2" applyNumberFormat="1" applyFont="1" applyFill="1" applyBorder="1" applyAlignment="1" applyProtection="1">
      <alignment vertical="center"/>
    </xf>
    <xf numFmtId="181" fontId="9" fillId="0" borderId="21" xfId="2" applyNumberFormat="1" applyFont="1" applyFill="1" applyBorder="1" applyAlignment="1" applyProtection="1">
      <alignment vertical="center"/>
    </xf>
    <xf numFmtId="181" fontId="9" fillId="0" borderId="24" xfId="2" applyNumberFormat="1" applyFont="1" applyFill="1" applyBorder="1" applyAlignment="1" applyProtection="1">
      <alignment vertical="center"/>
    </xf>
    <xf numFmtId="181" fontId="9" fillId="0" borderId="56" xfId="2" applyNumberFormat="1" applyFont="1" applyFill="1" applyBorder="1" applyAlignment="1" applyProtection="1">
      <alignment vertical="center"/>
    </xf>
    <xf numFmtId="182" fontId="11" fillId="0" borderId="21" xfId="5" applyNumberFormat="1" applyFont="1" applyFill="1" applyBorder="1" applyAlignment="1" applyProtection="1">
      <alignment vertical="center"/>
    </xf>
    <xf numFmtId="182" fontId="9" fillId="0" borderId="37" xfId="5" applyNumberFormat="1" applyFont="1" applyFill="1" applyBorder="1" applyAlignment="1" applyProtection="1">
      <alignment vertical="center"/>
    </xf>
    <xf numFmtId="182" fontId="9" fillId="0" borderId="21" xfId="5" applyNumberFormat="1" applyFont="1" applyFill="1" applyBorder="1" applyAlignment="1" applyProtection="1">
      <alignment vertical="center"/>
    </xf>
    <xf numFmtId="182" fontId="9" fillId="0" borderId="56" xfId="5" applyNumberFormat="1" applyFont="1" applyFill="1" applyBorder="1" applyAlignment="1" applyProtection="1">
      <alignment vertical="center"/>
    </xf>
    <xf numFmtId="182" fontId="9" fillId="0" borderId="114" xfId="2" applyNumberFormat="1" applyFont="1" applyFill="1" applyBorder="1" applyProtection="1"/>
    <xf numFmtId="182" fontId="9" fillId="0" borderId="68" xfId="5" applyNumberFormat="1" applyFont="1" applyFill="1" applyBorder="1" applyProtection="1"/>
    <xf numFmtId="182" fontId="9" fillId="0" borderId="22" xfId="2" applyNumberFormat="1" applyFont="1" applyFill="1" applyBorder="1" applyProtection="1"/>
    <xf numFmtId="182" fontId="9" fillId="0" borderId="139" xfId="3" applyNumberFormat="1" applyFont="1" applyFill="1" applyBorder="1" applyProtection="1"/>
    <xf numFmtId="182" fontId="9" fillId="0" borderId="114" xfId="3" applyNumberFormat="1" applyFont="1" applyFill="1" applyBorder="1" applyProtection="1"/>
    <xf numFmtId="182" fontId="9" fillId="0" borderId="22" xfId="3" applyNumberFormat="1" applyFont="1" applyFill="1" applyBorder="1" applyProtection="1"/>
    <xf numFmtId="182" fontId="9" fillId="0" borderId="144" xfId="3" applyNumberFormat="1" applyFont="1" applyFill="1" applyBorder="1" applyProtection="1"/>
    <xf numFmtId="182" fontId="9" fillId="0" borderId="39" xfId="3" applyNumberFormat="1" applyFont="1" applyFill="1" applyBorder="1" applyProtection="1"/>
    <xf numFmtId="182" fontId="9" fillId="0" borderId="67" xfId="3" applyNumberFormat="1" applyFont="1" applyFill="1" applyBorder="1" applyProtection="1"/>
    <xf numFmtId="182" fontId="9" fillId="0" borderId="149" xfId="2" applyNumberFormat="1" applyFont="1" applyFill="1" applyBorder="1" applyProtection="1"/>
    <xf numFmtId="182" fontId="9" fillId="0" borderId="71" xfId="5" applyNumberFormat="1" applyFont="1" applyFill="1" applyBorder="1" applyProtection="1"/>
    <xf numFmtId="182" fontId="11" fillId="0" borderId="33" xfId="5" applyNumberFormat="1" applyFont="1" applyFill="1" applyBorder="1" applyProtection="1"/>
    <xf numFmtId="182" fontId="11" fillId="0" borderId="68" xfId="5" applyNumberFormat="1" applyFont="1" applyFill="1" applyBorder="1" applyProtection="1"/>
    <xf numFmtId="182" fontId="11" fillId="0" borderId="37" xfId="5" applyNumberFormat="1" applyFont="1" applyFill="1" applyBorder="1" applyProtection="1"/>
    <xf numFmtId="182" fontId="11" fillId="0" borderId="49" xfId="5" applyNumberFormat="1" applyFont="1" applyFill="1" applyBorder="1" applyProtection="1"/>
    <xf numFmtId="182" fontId="11" fillId="0" borderId="33" xfId="5" applyNumberFormat="1" applyFont="1" applyFill="1" applyBorder="1" applyAlignment="1" applyProtection="1">
      <alignment horizontal="right"/>
    </xf>
    <xf numFmtId="182" fontId="11" fillId="0" borderId="37" xfId="5" applyNumberFormat="1" applyFont="1" applyFill="1" applyBorder="1" applyAlignment="1" applyProtection="1">
      <alignment horizontal="right"/>
    </xf>
    <xf numFmtId="179" fontId="7" fillId="0" borderId="23" xfId="0" applyNumberFormat="1" applyFont="1" applyFill="1" applyBorder="1" applyProtection="1">
      <protection locked="0"/>
    </xf>
    <xf numFmtId="0" fontId="2" fillId="0" borderId="23" xfId="5" applyFont="1" applyFill="1" applyBorder="1"/>
    <xf numFmtId="179" fontId="7" fillId="0" borderId="0" xfId="0" applyNumberFormat="1" applyFont="1" applyFill="1" applyProtection="1">
      <protection locked="0"/>
    </xf>
    <xf numFmtId="179" fontId="9" fillId="0" borderId="0" xfId="0" applyNumberFormat="1" applyFont="1" applyFill="1" applyProtection="1">
      <protection locked="0"/>
    </xf>
    <xf numFmtId="179" fontId="9" fillId="0" borderId="11" xfId="0" applyNumberFormat="1" applyFont="1" applyFill="1" applyBorder="1" applyAlignment="1" applyProtection="1">
      <protection locked="0"/>
    </xf>
    <xf numFmtId="49" fontId="15" fillId="0" borderId="166" xfId="5" applyNumberFormat="1" applyFont="1" applyFill="1" applyBorder="1" applyAlignment="1" applyProtection="1">
      <alignment horizontal="center" vertical="center"/>
    </xf>
    <xf numFmtId="0" fontId="15" fillId="0" borderId="166" xfId="5" applyFont="1" applyFill="1" applyBorder="1" applyAlignment="1" applyProtection="1">
      <alignment horizontal="center" vertical="center" wrapText="1"/>
    </xf>
    <xf numFmtId="0" fontId="15" fillId="0" borderId="166" xfId="5" applyFont="1" applyFill="1" applyBorder="1" applyAlignment="1" applyProtection="1">
      <alignment horizontal="center" vertical="center"/>
    </xf>
    <xf numFmtId="0" fontId="15" fillId="0" borderId="166" xfId="5" applyFont="1" applyFill="1" applyBorder="1" applyAlignment="1">
      <alignment horizontal="center" vertical="center"/>
    </xf>
    <xf numFmtId="0" fontId="15" fillId="0" borderId="178" xfId="5" applyFont="1" applyFill="1" applyBorder="1" applyAlignment="1">
      <alignment horizontal="center" vertical="center" shrinkToFit="1"/>
    </xf>
    <xf numFmtId="182" fontId="15" fillId="0" borderId="84" xfId="5" applyNumberFormat="1" applyFont="1" applyFill="1" applyBorder="1" applyAlignment="1" applyProtection="1">
      <alignment vertical="center"/>
    </xf>
    <xf numFmtId="182" fontId="15" fillId="0" borderId="179" xfId="5" applyNumberFormat="1" applyFont="1" applyFill="1" applyBorder="1" applyAlignment="1" applyProtection="1">
      <alignment vertical="center"/>
    </xf>
    <xf numFmtId="0" fontId="9" fillId="0" borderId="18" xfId="0" applyFont="1" applyFill="1" applyBorder="1" applyAlignment="1">
      <alignment horizontal="center" vertical="center"/>
    </xf>
    <xf numFmtId="182" fontId="15" fillId="0" borderId="182" xfId="5" applyNumberFormat="1" applyFont="1" applyFill="1" applyBorder="1" applyAlignment="1" applyProtection="1">
      <alignment vertical="center"/>
    </xf>
    <xf numFmtId="182" fontId="15" fillId="0" borderId="79" xfId="5" applyNumberFormat="1" applyFont="1" applyFill="1" applyBorder="1" applyAlignment="1" applyProtection="1">
      <alignment vertical="center"/>
    </xf>
    <xf numFmtId="182" fontId="15" fillId="0" borderId="92" xfId="5" applyNumberFormat="1" applyFont="1" applyFill="1" applyBorder="1" applyAlignment="1" applyProtection="1">
      <alignment vertical="center"/>
    </xf>
    <xf numFmtId="0" fontId="9" fillId="0" borderId="4" xfId="0" applyFont="1" applyFill="1" applyBorder="1" applyAlignment="1">
      <alignment horizontal="center" vertical="center"/>
    </xf>
    <xf numFmtId="182" fontId="15" fillId="0" borderId="4" xfId="5" applyNumberFormat="1" applyFont="1" applyFill="1" applyBorder="1" applyAlignment="1" applyProtection="1">
      <alignment vertical="center"/>
    </xf>
    <xf numFmtId="182" fontId="15" fillId="0" borderId="183" xfId="5" applyNumberFormat="1" applyFont="1" applyFill="1" applyBorder="1" applyAlignment="1" applyProtection="1">
      <alignment vertical="center"/>
    </xf>
    <xf numFmtId="0" fontId="9" fillId="0" borderId="7" xfId="6" applyNumberFormat="1" applyFont="1" applyFill="1" applyBorder="1" applyAlignment="1">
      <alignment horizontal="center" vertical="center"/>
    </xf>
    <xf numFmtId="182" fontId="15" fillId="0" borderId="7" xfId="5" applyNumberFormat="1" applyFont="1" applyFill="1" applyBorder="1" applyAlignment="1" applyProtection="1">
      <alignment vertical="center"/>
    </xf>
    <xf numFmtId="182" fontId="15" fillId="0" borderId="7" xfId="5" applyNumberFormat="1" applyFont="1" applyFill="1" applyBorder="1" applyAlignment="1">
      <alignment vertical="center"/>
    </xf>
    <xf numFmtId="0" fontId="9" fillId="0" borderId="13" xfId="6" applyNumberFormat="1" applyFont="1" applyFill="1" applyBorder="1" applyAlignment="1">
      <alignment horizontal="center" vertical="center"/>
    </xf>
    <xf numFmtId="179" fontId="9" fillId="0" borderId="184" xfId="0" applyNumberFormat="1" applyFont="1" applyFill="1" applyBorder="1" applyAlignment="1" applyProtection="1">
      <alignment horizontal="center" vertical="center" wrapText="1"/>
      <protection locked="0"/>
    </xf>
    <xf numFmtId="0" fontId="9" fillId="0" borderId="185" xfId="6" applyNumberFormat="1" applyFont="1" applyFill="1" applyBorder="1" applyAlignment="1">
      <alignment horizontal="center" vertical="center"/>
    </xf>
    <xf numFmtId="182" fontId="15" fillId="0" borderId="185" xfId="5" applyNumberFormat="1" applyFont="1" applyFill="1" applyBorder="1" applyAlignment="1" applyProtection="1">
      <alignment vertical="center"/>
    </xf>
    <xf numFmtId="182" fontId="15" fillId="0" borderId="185" xfId="5" applyNumberFormat="1" applyFont="1" applyFill="1" applyBorder="1" applyAlignment="1">
      <alignment vertical="center"/>
    </xf>
    <xf numFmtId="182" fontId="15" fillId="0" borderId="186" xfId="5" applyNumberFormat="1" applyFont="1" applyFill="1" applyBorder="1" applyAlignment="1">
      <alignment vertical="center"/>
    </xf>
    <xf numFmtId="179" fontId="9" fillId="0" borderId="77" xfId="0" applyNumberFormat="1" applyFont="1" applyFill="1" applyBorder="1" applyAlignment="1" applyProtection="1">
      <alignment horizontal="center" vertical="center" wrapText="1"/>
      <protection locked="0"/>
    </xf>
    <xf numFmtId="182" fontId="15" fillId="0" borderId="13" xfId="5" applyNumberFormat="1" applyFont="1" applyFill="1" applyBorder="1" applyAlignment="1" applyProtection="1">
      <alignment vertical="center"/>
    </xf>
    <xf numFmtId="182" fontId="15" fillId="0" borderId="13" xfId="5" applyNumberFormat="1" applyFont="1" applyFill="1" applyBorder="1" applyAlignment="1">
      <alignment vertical="center"/>
    </xf>
    <xf numFmtId="182" fontId="15" fillId="0" borderId="181" xfId="5" applyNumberFormat="1" applyFont="1" applyFill="1" applyBorder="1" applyAlignment="1">
      <alignment vertical="center"/>
    </xf>
    <xf numFmtId="0" fontId="28" fillId="0" borderId="188" xfId="0" applyFont="1" applyFill="1" applyBorder="1" applyAlignment="1">
      <alignment horizontal="center" vertical="center"/>
    </xf>
    <xf numFmtId="179" fontId="9" fillId="0" borderId="84" xfId="0" applyNumberFormat="1" applyFont="1" applyFill="1" applyBorder="1" applyAlignment="1" applyProtection="1">
      <alignment horizontal="center" vertical="center" wrapText="1"/>
      <protection locked="0"/>
    </xf>
    <xf numFmtId="182" fontId="15" fillId="0" borderId="84" xfId="5" applyNumberFormat="1" applyFont="1" applyFill="1" applyBorder="1" applyAlignment="1">
      <alignment vertical="center"/>
    </xf>
    <xf numFmtId="182" fontId="15" fillId="0" borderId="179" xfId="5" applyNumberFormat="1" applyFont="1" applyFill="1" applyBorder="1" applyAlignment="1">
      <alignment vertical="center"/>
    </xf>
    <xf numFmtId="182" fontId="15" fillId="0" borderId="166" xfId="5" applyNumberFormat="1" applyFont="1" applyFill="1" applyBorder="1" applyAlignment="1" applyProtection="1">
      <alignment vertical="center"/>
    </xf>
    <xf numFmtId="182" fontId="15" fillId="0" borderId="80" xfId="5" applyNumberFormat="1" applyFont="1" applyFill="1" applyBorder="1" applyAlignment="1" applyProtection="1">
      <alignment vertical="center"/>
    </xf>
    <xf numFmtId="179" fontId="9" fillId="0" borderId="9" xfId="0" applyNumberFormat="1" applyFont="1" applyFill="1" applyBorder="1" applyAlignment="1">
      <alignment vertical="center"/>
    </xf>
    <xf numFmtId="179" fontId="9" fillId="0" borderId="10" xfId="0" applyNumberFormat="1" applyFont="1" applyFill="1" applyBorder="1" applyAlignment="1">
      <alignment vertical="center"/>
    </xf>
    <xf numFmtId="179" fontId="9" fillId="0" borderId="189" xfId="0" applyNumberFormat="1" applyFont="1" applyFill="1" applyBorder="1" applyAlignment="1">
      <alignment vertical="center"/>
    </xf>
    <xf numFmtId="179" fontId="9" fillId="0" borderId="190" xfId="0" applyNumberFormat="1" applyFont="1" applyFill="1" applyBorder="1" applyAlignment="1">
      <alignment vertical="center"/>
    </xf>
    <xf numFmtId="182" fontId="24" fillId="0" borderId="185" xfId="5" applyNumberFormat="1" applyFont="1" applyFill="1" applyBorder="1" applyAlignment="1" applyProtection="1">
      <alignment vertical="center"/>
    </xf>
    <xf numFmtId="0" fontId="9" fillId="0" borderId="185" xfId="6" applyFont="1" applyFill="1" applyBorder="1" applyAlignment="1">
      <alignment horizontal="center" vertical="center"/>
    </xf>
    <xf numFmtId="0" fontId="9" fillId="0" borderId="13" xfId="6" applyFont="1" applyFill="1" applyBorder="1" applyAlignment="1">
      <alignment horizontal="center" vertical="center"/>
    </xf>
    <xf numFmtId="179" fontId="9" fillId="0" borderId="0" xfId="0" applyNumberFormat="1" applyFont="1" applyFill="1" applyBorder="1" applyProtection="1">
      <protection locked="0"/>
    </xf>
    <xf numFmtId="179" fontId="2" fillId="0" borderId="0" xfId="0" applyNumberFormat="1" applyFont="1" applyFill="1" applyProtection="1">
      <protection locked="0"/>
    </xf>
    <xf numFmtId="0" fontId="22" fillId="0" borderId="0" xfId="5" applyFont="1" applyFill="1" applyBorder="1" applyProtection="1"/>
    <xf numFmtId="0" fontId="2" fillId="0" borderId="0" xfId="5" applyFont="1" applyFill="1" applyAlignment="1">
      <alignment vertical="center"/>
    </xf>
    <xf numFmtId="0" fontId="11" fillId="0" borderId="16" xfId="5" applyFont="1" applyFill="1" applyBorder="1" applyAlignment="1" applyProtection="1">
      <alignment horizontal="center" vertical="center"/>
    </xf>
    <xf numFmtId="0" fontId="11" fillId="0" borderId="28" xfId="5" applyFont="1" applyFill="1" applyBorder="1" applyAlignment="1" applyProtection="1">
      <alignment vertical="center"/>
    </xf>
    <xf numFmtId="0" fontId="11" fillId="0" borderId="71" xfId="5" applyFont="1" applyFill="1" applyBorder="1" applyAlignment="1" applyProtection="1">
      <alignment vertical="center"/>
    </xf>
    <xf numFmtId="0" fontId="24" fillId="0" borderId="28" xfId="5" applyFont="1" applyFill="1" applyBorder="1" applyAlignment="1" applyProtection="1">
      <alignment horizontal="center" vertical="center" shrinkToFit="1"/>
    </xf>
    <xf numFmtId="0" fontId="25" fillId="0" borderId="28" xfId="5" applyFont="1" applyFill="1" applyBorder="1" applyAlignment="1" applyProtection="1">
      <alignment horizontal="center" vertical="center"/>
    </xf>
    <xf numFmtId="0" fontId="25" fillId="0" borderId="26" xfId="5" applyFont="1" applyFill="1" applyBorder="1" applyAlignment="1" applyProtection="1">
      <alignment horizontal="center" vertical="center"/>
    </xf>
    <xf numFmtId="0" fontId="24" fillId="0" borderId="26" xfId="5" applyFont="1" applyFill="1" applyBorder="1" applyAlignment="1" applyProtection="1">
      <alignment horizontal="center" vertical="center" shrinkToFit="1"/>
    </xf>
    <xf numFmtId="0" fontId="24" fillId="0" borderId="71" xfId="5" applyFont="1" applyFill="1" applyBorder="1" applyAlignment="1" applyProtection="1">
      <alignment horizontal="center" vertical="center" shrinkToFit="1"/>
    </xf>
    <xf numFmtId="0" fontId="11" fillId="0" borderId="16" xfId="5" applyFont="1" applyFill="1" applyBorder="1" applyAlignment="1" applyProtection="1">
      <alignment vertical="center"/>
    </xf>
    <xf numFmtId="0" fontId="25" fillId="0" borderId="16" xfId="5" applyFont="1" applyFill="1" applyBorder="1" applyAlignment="1" applyProtection="1">
      <alignment horizontal="center" vertical="center"/>
    </xf>
    <xf numFmtId="0" fontId="24" fillId="0" borderId="16" xfId="5" applyFont="1" applyFill="1" applyBorder="1" applyAlignment="1" applyProtection="1">
      <alignment horizontal="center" vertical="center" shrinkToFit="1"/>
    </xf>
    <xf numFmtId="0" fontId="24" fillId="0" borderId="28" xfId="5" applyFont="1" applyFill="1" applyBorder="1" applyAlignment="1" applyProtection="1">
      <alignment vertical="center" shrinkToFit="1"/>
    </xf>
    <xf numFmtId="0" fontId="11" fillId="0" borderId="53" xfId="5" applyFont="1" applyFill="1" applyBorder="1" applyAlignment="1" applyProtection="1">
      <alignment horizontal="center" vertical="center"/>
    </xf>
    <xf numFmtId="0" fontId="24" fillId="0" borderId="28" xfId="5" applyFont="1" applyFill="1" applyBorder="1" applyAlignment="1" applyProtection="1">
      <alignment horizontal="center" vertical="center"/>
    </xf>
    <xf numFmtId="0" fontId="24" fillId="0" borderId="53" xfId="5" applyFont="1" applyFill="1" applyBorder="1" applyAlignment="1" applyProtection="1">
      <alignment horizontal="center" vertical="center" shrinkToFit="1"/>
    </xf>
    <xf numFmtId="0" fontId="24" fillId="0" borderId="16" xfId="5" applyFont="1" applyFill="1" applyBorder="1" applyAlignment="1" applyProtection="1">
      <alignment horizontal="center" vertical="center"/>
    </xf>
    <xf numFmtId="182" fontId="9" fillId="0" borderId="54" xfId="5" applyNumberFormat="1" applyFont="1" applyFill="1" applyBorder="1" applyAlignment="1">
      <alignment vertical="center"/>
    </xf>
    <xf numFmtId="182" fontId="9" fillId="0" borderId="60" xfId="5" applyNumberFormat="1" applyFont="1" applyFill="1" applyBorder="1" applyAlignment="1">
      <alignment vertical="center"/>
    </xf>
    <xf numFmtId="182" fontId="9" fillId="0" borderId="112" xfId="5" applyNumberFormat="1" applyFont="1" applyFill="1" applyBorder="1" applyAlignment="1">
      <alignment vertical="center"/>
    </xf>
    <xf numFmtId="182" fontId="9" fillId="0" borderId="33" xfId="5" applyNumberFormat="1" applyFont="1" applyFill="1" applyBorder="1" applyAlignment="1">
      <alignment vertical="center"/>
    </xf>
    <xf numFmtId="182" fontId="9" fillId="0" borderId="20" xfId="5" applyNumberFormat="1" applyFont="1" applyFill="1" applyBorder="1" applyAlignment="1">
      <alignment vertical="center"/>
    </xf>
    <xf numFmtId="182" fontId="9" fillId="0" borderId="30" xfId="5" applyNumberFormat="1" applyFont="1" applyFill="1" applyBorder="1" applyAlignment="1">
      <alignment vertical="center"/>
    </xf>
    <xf numFmtId="182" fontId="9" fillId="0" borderId="68" xfId="5" applyNumberFormat="1" applyFont="1" applyFill="1" applyBorder="1" applyAlignment="1">
      <alignment vertical="center"/>
    </xf>
    <xf numFmtId="182" fontId="9" fillId="0" borderId="193" xfId="5" applyNumberFormat="1" applyFont="1" applyFill="1" applyBorder="1" applyAlignment="1">
      <alignment vertical="center"/>
    </xf>
    <xf numFmtId="182" fontId="9" fillId="0" borderId="194" xfId="5" applyNumberFormat="1" applyFont="1" applyFill="1" applyBorder="1" applyAlignment="1">
      <alignment vertical="center"/>
    </xf>
    <xf numFmtId="182" fontId="9" fillId="0" borderId="195" xfId="5" applyNumberFormat="1" applyFont="1" applyFill="1" applyBorder="1" applyAlignment="1">
      <alignment vertical="center"/>
    </xf>
    <xf numFmtId="182" fontId="9" fillId="0" borderId="196" xfId="5" applyNumberFormat="1" applyFont="1" applyFill="1" applyBorder="1" applyAlignment="1">
      <alignment vertical="center"/>
    </xf>
    <xf numFmtId="182" fontId="9" fillId="0" borderId="197" xfId="5" applyNumberFormat="1" applyFont="1" applyFill="1" applyBorder="1" applyAlignment="1">
      <alignment vertical="center"/>
    </xf>
    <xf numFmtId="182" fontId="9" fillId="0" borderId="198" xfId="5" applyNumberFormat="1" applyFont="1" applyFill="1" applyBorder="1" applyAlignment="1">
      <alignment vertical="center"/>
    </xf>
    <xf numFmtId="182" fontId="9" fillId="0" borderId="108" xfId="5" applyNumberFormat="1" applyFont="1" applyFill="1" applyBorder="1" applyAlignment="1">
      <alignment vertical="center"/>
    </xf>
    <xf numFmtId="182" fontId="9" fillId="0" borderId="103" xfId="5" applyNumberFormat="1" applyFont="1" applyFill="1" applyBorder="1" applyAlignment="1">
      <alignment vertical="center"/>
    </xf>
    <xf numFmtId="182" fontId="9" fillId="0" borderId="199" xfId="5" applyNumberFormat="1" applyFont="1" applyFill="1" applyBorder="1" applyAlignment="1">
      <alignment vertical="center"/>
    </xf>
    <xf numFmtId="182" fontId="9" fillId="0" borderId="40" xfId="5" applyNumberFormat="1" applyFont="1" applyFill="1" applyBorder="1" applyAlignment="1">
      <alignment vertical="center"/>
    </xf>
    <xf numFmtId="182" fontId="9" fillId="0" borderId="200" xfId="5" applyNumberFormat="1" applyFont="1" applyFill="1" applyBorder="1" applyAlignment="1">
      <alignment vertical="center"/>
    </xf>
    <xf numFmtId="182" fontId="9" fillId="0" borderId="201" xfId="5" applyNumberFormat="1" applyFont="1" applyFill="1" applyBorder="1" applyAlignment="1">
      <alignment vertical="center"/>
    </xf>
    <xf numFmtId="182" fontId="9" fillId="0" borderId="52" xfId="5" applyNumberFormat="1" applyFont="1" applyFill="1" applyBorder="1" applyAlignment="1">
      <alignment vertical="center"/>
    </xf>
    <xf numFmtId="182" fontId="9" fillId="0" borderId="202" xfId="5" applyNumberFormat="1" applyFont="1" applyFill="1" applyBorder="1" applyAlignment="1">
      <alignment vertical="center"/>
    </xf>
    <xf numFmtId="182" fontId="9" fillId="0" borderId="155" xfId="5" applyNumberFormat="1" applyFont="1" applyFill="1" applyBorder="1" applyAlignment="1">
      <alignment vertical="center"/>
    </xf>
    <xf numFmtId="182" fontId="9" fillId="0" borderId="29" xfId="5" applyNumberFormat="1" applyFont="1" applyFill="1" applyBorder="1" applyAlignment="1">
      <alignment vertical="center"/>
    </xf>
    <xf numFmtId="182" fontId="11" fillId="0" borderId="34" xfId="5" applyNumberFormat="1" applyFont="1" applyFill="1" applyBorder="1" applyAlignment="1" applyProtection="1">
      <alignment vertical="center"/>
    </xf>
    <xf numFmtId="182" fontId="9" fillId="0" borderId="24" xfId="5" applyNumberFormat="1" applyFont="1" applyFill="1" applyBorder="1" applyAlignment="1" applyProtection="1">
      <alignment vertical="center"/>
    </xf>
    <xf numFmtId="182" fontId="9" fillId="0" borderId="193" xfId="5" applyNumberFormat="1" applyFont="1" applyFill="1" applyBorder="1" applyAlignment="1" applyProtection="1">
      <alignment vertical="center"/>
    </xf>
    <xf numFmtId="182" fontId="9" fillId="0" borderId="90" xfId="5" applyNumberFormat="1" applyFont="1" applyFill="1" applyBorder="1" applyAlignment="1" applyProtection="1">
      <alignment vertical="center"/>
    </xf>
    <xf numFmtId="182" fontId="9" fillId="0" borderId="40" xfId="5" applyNumberFormat="1" applyFont="1" applyFill="1" applyBorder="1" applyAlignment="1" applyProtection="1">
      <alignment vertical="center"/>
    </xf>
    <xf numFmtId="182" fontId="11" fillId="0" borderId="37" xfId="5" applyNumberFormat="1" applyFont="1" applyFill="1" applyBorder="1" applyAlignment="1" applyProtection="1">
      <alignment vertical="center"/>
    </xf>
    <xf numFmtId="182" fontId="9" fillId="0" borderId="204" xfId="5" applyNumberFormat="1" applyFont="1" applyFill="1" applyBorder="1" applyAlignment="1" applyProtection="1">
      <alignment vertical="center"/>
    </xf>
    <xf numFmtId="182" fontId="9" fillId="0" borderId="28" xfId="5" applyNumberFormat="1" applyFont="1" applyFill="1" applyBorder="1" applyAlignment="1" applyProtection="1">
      <alignment vertical="center"/>
    </xf>
    <xf numFmtId="182" fontId="11" fillId="0" borderId="201" xfId="5" applyNumberFormat="1" applyFont="1" applyFill="1" applyBorder="1" applyAlignment="1" applyProtection="1">
      <alignment vertical="center"/>
    </xf>
    <xf numFmtId="182" fontId="9" fillId="0" borderId="116" xfId="5" applyNumberFormat="1" applyFont="1" applyFill="1" applyBorder="1" applyAlignment="1" applyProtection="1">
      <alignment vertical="center"/>
    </xf>
    <xf numFmtId="182" fontId="9" fillId="0" borderId="206" xfId="5" applyNumberFormat="1" applyFont="1" applyFill="1" applyBorder="1" applyAlignment="1" applyProtection="1">
      <alignment vertical="center"/>
    </xf>
    <xf numFmtId="182" fontId="9" fillId="0" borderId="200" xfId="5" applyNumberFormat="1" applyFont="1" applyFill="1" applyBorder="1" applyAlignment="1" applyProtection="1">
      <alignment vertical="center"/>
    </xf>
    <xf numFmtId="182" fontId="9" fillId="0" borderId="150" xfId="5" applyNumberFormat="1" applyFont="1" applyFill="1" applyBorder="1" applyAlignment="1" applyProtection="1">
      <alignment vertical="center"/>
    </xf>
    <xf numFmtId="182" fontId="9" fillId="0" borderId="29" xfId="5" applyNumberFormat="1" applyFont="1" applyFill="1" applyBorder="1" applyAlignment="1" applyProtection="1">
      <alignment vertical="center"/>
    </xf>
    <xf numFmtId="182" fontId="11" fillId="0" borderId="29" xfId="5" applyNumberFormat="1" applyFont="1" applyFill="1" applyBorder="1" applyAlignment="1" applyProtection="1">
      <alignment vertical="center"/>
    </xf>
    <xf numFmtId="182" fontId="9" fillId="0" borderId="64" xfId="5" applyNumberFormat="1" applyFont="1" applyFill="1" applyBorder="1" applyAlignment="1" applyProtection="1">
      <alignment vertical="center"/>
    </xf>
    <xf numFmtId="182" fontId="9" fillId="0" borderId="174" xfId="5" applyNumberFormat="1" applyFont="1" applyFill="1" applyBorder="1" applyAlignment="1" applyProtection="1">
      <alignment vertical="center"/>
    </xf>
    <xf numFmtId="0" fontId="9" fillId="0" borderId="28" xfId="0" applyFont="1" applyFill="1" applyBorder="1" applyAlignment="1">
      <alignment horizontal="center" vertical="center"/>
    </xf>
    <xf numFmtId="0" fontId="16" fillId="0" borderId="0" xfId="5" applyFont="1" applyFill="1" applyBorder="1" applyAlignment="1" applyProtection="1"/>
    <xf numFmtId="0" fontId="9" fillId="0" borderId="212" xfId="5" applyFont="1" applyFill="1" applyBorder="1" applyAlignment="1" applyProtection="1">
      <alignment horizontal="center" vertical="center"/>
    </xf>
    <xf numFmtId="0" fontId="9" fillId="0" borderId="166" xfId="5" applyFont="1" applyFill="1" applyBorder="1" applyAlignment="1">
      <alignment horizontal="center" vertical="center"/>
    </xf>
    <xf numFmtId="0" fontId="9" fillId="0" borderId="178" xfId="5" applyFont="1" applyFill="1" applyBorder="1" applyAlignment="1">
      <alignment vertical="center"/>
    </xf>
    <xf numFmtId="0" fontId="9" fillId="0" borderId="16" xfId="5" applyFont="1" applyFill="1" applyBorder="1" applyAlignment="1" applyProtection="1">
      <alignment horizontal="center" vertical="center"/>
    </xf>
    <xf numFmtId="0" fontId="9" fillId="0" borderId="29" xfId="5" applyFont="1" applyFill="1" applyBorder="1" applyAlignment="1">
      <alignment horizontal="center" vertical="center"/>
    </xf>
    <xf numFmtId="0" fontId="9" fillId="0" borderId="27" xfId="5" applyFont="1" applyFill="1" applyBorder="1" applyAlignment="1">
      <alignment vertical="center"/>
    </xf>
    <xf numFmtId="0" fontId="9" fillId="0" borderId="213" xfId="5" applyFont="1" applyFill="1" applyBorder="1" applyAlignment="1">
      <alignment horizontal="center" vertical="center"/>
    </xf>
    <xf numFmtId="0" fontId="9" fillId="0" borderId="16" xfId="5" applyFont="1" applyFill="1" applyBorder="1" applyAlignment="1">
      <alignment horizontal="center" vertical="center"/>
    </xf>
    <xf numFmtId="0" fontId="20" fillId="0" borderId="16" xfId="5" applyFont="1" applyFill="1" applyBorder="1" applyAlignment="1">
      <alignment horizontal="center" vertical="center"/>
    </xf>
    <xf numFmtId="0" fontId="9" fillId="0" borderId="26" xfId="5" applyFont="1" applyFill="1" applyBorder="1" applyAlignment="1">
      <alignment horizontal="center" vertical="center"/>
    </xf>
    <xf numFmtId="0" fontId="20" fillId="0" borderId="213" xfId="5" applyFont="1" applyFill="1" applyBorder="1" applyAlignment="1">
      <alignment horizontal="center" vertical="center"/>
    </xf>
    <xf numFmtId="0" fontId="9" fillId="0" borderId="16" xfId="5" applyFont="1" applyFill="1" applyBorder="1" applyAlignment="1" applyProtection="1">
      <alignment vertical="center"/>
    </xf>
    <xf numFmtId="0" fontId="9" fillId="0" borderId="16" xfId="5" applyFont="1" applyFill="1" applyBorder="1" applyAlignment="1">
      <alignment vertical="center"/>
    </xf>
    <xf numFmtId="0" fontId="9" fillId="0" borderId="28" xfId="5" applyFont="1" applyFill="1" applyBorder="1" applyAlignment="1">
      <alignment vertical="center"/>
    </xf>
    <xf numFmtId="0" fontId="9" fillId="0" borderId="211" xfId="5" applyFont="1" applyFill="1" applyBorder="1" applyAlignment="1">
      <alignment vertical="center"/>
    </xf>
    <xf numFmtId="0" fontId="9" fillId="0" borderId="213" xfId="5" applyFont="1" applyFill="1" applyBorder="1" applyAlignment="1">
      <alignment vertical="center"/>
    </xf>
    <xf numFmtId="0" fontId="9" fillId="0" borderId="72" xfId="5" applyFont="1" applyFill="1" applyBorder="1" applyAlignment="1">
      <alignment horizontal="center" vertical="center"/>
    </xf>
    <xf numFmtId="0" fontId="9" fillId="0" borderId="94" xfId="5" applyFont="1" applyFill="1" applyBorder="1" applyAlignment="1">
      <alignment horizontal="center" vertical="center"/>
    </xf>
    <xf numFmtId="0" fontId="9" fillId="0" borderId="77" xfId="5" applyFont="1" applyFill="1" applyBorder="1" applyAlignment="1">
      <alignment horizontal="center" vertical="center"/>
    </xf>
    <xf numFmtId="0" fontId="9" fillId="0" borderId="191" xfId="5" applyFont="1" applyFill="1" applyBorder="1" applyAlignment="1">
      <alignment horizontal="center" vertical="center"/>
    </xf>
    <xf numFmtId="179" fontId="9" fillId="0" borderId="53" xfId="5" applyNumberFormat="1" applyFont="1" applyFill="1" applyBorder="1" applyAlignment="1">
      <alignment vertical="center"/>
    </xf>
    <xf numFmtId="179" fontId="9" fillId="0" borderId="214" xfId="5" applyNumberFormat="1" applyFont="1" applyFill="1" applyBorder="1" applyAlignment="1">
      <alignment vertical="center"/>
    </xf>
    <xf numFmtId="179" fontId="9" fillId="0" borderId="215" xfId="5" applyNumberFormat="1" applyFont="1" applyFill="1" applyBorder="1" applyAlignment="1">
      <alignment vertical="center"/>
    </xf>
    <xf numFmtId="179" fontId="9" fillId="0" borderId="216" xfId="5" applyNumberFormat="1" applyFont="1" applyFill="1" applyBorder="1" applyAlignment="1">
      <alignment vertical="center"/>
    </xf>
    <xf numFmtId="179" fontId="9" fillId="0" borderId="30" xfId="5" applyNumberFormat="1" applyFont="1" applyFill="1" applyBorder="1" applyAlignment="1">
      <alignment vertical="center"/>
    </xf>
    <xf numFmtId="179" fontId="9" fillId="0" borderId="26" xfId="5" applyNumberFormat="1" applyFont="1" applyFill="1" applyBorder="1" applyAlignment="1">
      <alignment vertical="center"/>
    </xf>
    <xf numFmtId="179" fontId="9" fillId="0" borderId="21" xfId="5" applyNumberFormat="1" applyFont="1" applyFill="1" applyBorder="1" applyAlignment="1">
      <alignment vertical="center"/>
    </xf>
    <xf numFmtId="179" fontId="9" fillId="0" borderId="197" xfId="5" applyNumberFormat="1" applyFont="1" applyFill="1" applyBorder="1" applyAlignment="1">
      <alignment vertical="center"/>
    </xf>
    <xf numFmtId="182" fontId="9" fillId="0" borderId="21" xfId="5" applyNumberFormat="1" applyFont="1" applyFill="1" applyBorder="1" applyAlignment="1">
      <alignment horizontal="right" vertical="center"/>
    </xf>
    <xf numFmtId="182" fontId="9" fillId="0" borderId="217" xfId="5" applyNumberFormat="1" applyFont="1" applyFill="1" applyBorder="1" applyAlignment="1">
      <alignment horizontal="right" vertical="center"/>
    </xf>
    <xf numFmtId="182" fontId="9" fillId="0" borderId="28" xfId="5" applyNumberFormat="1" applyFont="1" applyFill="1" applyBorder="1" applyAlignment="1">
      <alignment vertical="center"/>
    </xf>
    <xf numFmtId="182" fontId="9" fillId="0" borderId="25" xfId="0" applyNumberFormat="1" applyFont="1" applyFill="1" applyBorder="1" applyAlignment="1">
      <alignment vertical="center"/>
    </xf>
    <xf numFmtId="182" fontId="9" fillId="0" borderId="26" xfId="5" applyNumberFormat="1" applyFont="1" applyFill="1" applyBorder="1" applyAlignment="1">
      <alignment vertical="center"/>
    </xf>
    <xf numFmtId="0" fontId="9" fillId="0" borderId="21" xfId="5" applyFont="1" applyFill="1" applyBorder="1" applyAlignment="1" applyProtection="1">
      <alignment horizontal="center" vertical="center"/>
    </xf>
    <xf numFmtId="182" fontId="9" fillId="0" borderId="45" xfId="0" applyNumberFormat="1" applyFont="1" applyFill="1" applyBorder="1" applyAlignment="1">
      <alignment vertical="center"/>
    </xf>
    <xf numFmtId="182" fontId="9" fillId="0" borderId="87" xfId="5" applyNumberFormat="1" applyFont="1" applyFill="1" applyBorder="1" applyAlignment="1">
      <alignment vertical="center"/>
    </xf>
    <xf numFmtId="179" fontId="9" fillId="0" borderId="79" xfId="5" applyNumberFormat="1" applyFont="1" applyFill="1" applyBorder="1" applyAlignment="1">
      <alignment vertical="center"/>
    </xf>
    <xf numFmtId="0" fontId="9" fillId="0" borderId="212" xfId="5" applyFont="1" applyFill="1" applyBorder="1" applyAlignment="1" applyProtection="1">
      <alignment horizontal="center"/>
    </xf>
    <xf numFmtId="0" fontId="9" fillId="0" borderId="178" xfId="5" applyFont="1" applyFill="1" applyBorder="1"/>
    <xf numFmtId="0" fontId="9" fillId="0" borderId="213" xfId="5" applyFont="1" applyFill="1" applyBorder="1" applyAlignment="1">
      <alignment horizontal="center"/>
    </xf>
    <xf numFmtId="0" fontId="9" fillId="0" borderId="211" xfId="5" applyFont="1" applyFill="1" applyBorder="1" applyAlignment="1">
      <alignment horizontal="center"/>
    </xf>
    <xf numFmtId="0" fontId="20" fillId="0" borderId="213" xfId="5" applyFont="1" applyFill="1" applyBorder="1" applyAlignment="1">
      <alignment horizontal="center"/>
    </xf>
    <xf numFmtId="0" fontId="9" fillId="0" borderId="16" xfId="5" applyFont="1" applyFill="1" applyBorder="1" applyProtection="1"/>
    <xf numFmtId="0" fontId="9" fillId="0" borderId="211" xfId="5" applyFont="1" applyFill="1" applyBorder="1"/>
    <xf numFmtId="0" fontId="9" fillId="0" borderId="213" xfId="5" applyFont="1" applyFill="1" applyBorder="1"/>
    <xf numFmtId="0" fontId="9" fillId="0" borderId="72" xfId="5" applyFont="1" applyFill="1" applyBorder="1" applyAlignment="1">
      <alignment horizontal="center"/>
    </xf>
    <xf numFmtId="0" fontId="9" fillId="0" borderId="51" xfId="5" applyFont="1" applyFill="1" applyBorder="1" applyAlignment="1">
      <alignment horizontal="center"/>
    </xf>
    <xf numFmtId="0" fontId="9" fillId="0" borderId="77" xfId="5" applyFont="1" applyFill="1" applyBorder="1" applyAlignment="1">
      <alignment horizontal="center"/>
    </xf>
    <xf numFmtId="0" fontId="9" fillId="0" borderId="191" xfId="5" applyFont="1" applyFill="1" applyBorder="1" applyAlignment="1">
      <alignment horizontal="center"/>
    </xf>
    <xf numFmtId="179" fontId="9" fillId="0" borderId="16" xfId="5" applyNumberFormat="1" applyFont="1" applyFill="1" applyBorder="1" applyAlignment="1">
      <alignment vertical="center"/>
    </xf>
    <xf numFmtId="179" fontId="9" fillId="0" borderId="25" xfId="5" applyNumberFormat="1" applyFont="1" applyFill="1" applyBorder="1" applyAlignment="1">
      <alignment vertical="center"/>
    </xf>
    <xf numFmtId="179" fontId="9" fillId="0" borderId="150" xfId="5" applyNumberFormat="1" applyFont="1" applyFill="1" applyBorder="1" applyAlignment="1">
      <alignment vertical="center"/>
    </xf>
    <xf numFmtId="179" fontId="9" fillId="0" borderId="200" xfId="5" applyNumberFormat="1" applyFont="1" applyFill="1" applyBorder="1" applyAlignment="1">
      <alignment vertical="center"/>
    </xf>
    <xf numFmtId="179" fontId="9" fillId="0" borderId="220" xfId="5" applyNumberFormat="1" applyFont="1" applyFill="1" applyBorder="1" applyAlignment="1">
      <alignment vertical="center"/>
    </xf>
    <xf numFmtId="182" fontId="9" fillId="0" borderId="134" xfId="5" applyNumberFormat="1" applyFont="1" applyFill="1" applyBorder="1" applyAlignment="1">
      <alignment vertical="center"/>
    </xf>
    <xf numFmtId="182" fontId="9" fillId="0" borderId="140" xfId="5" applyNumberFormat="1" applyFont="1" applyFill="1" applyBorder="1" applyAlignment="1">
      <alignment vertical="center"/>
    </xf>
    <xf numFmtId="182" fontId="9" fillId="0" borderId="0" xfId="5" applyNumberFormat="1" applyFont="1" applyFill="1" applyBorder="1" applyAlignment="1">
      <alignment vertical="center"/>
    </xf>
    <xf numFmtId="185" fontId="9" fillId="0" borderId="201" xfId="5" applyNumberFormat="1" applyFont="1" applyFill="1" applyBorder="1" applyAlignment="1">
      <alignment vertical="center"/>
    </xf>
    <xf numFmtId="0" fontId="9" fillId="0" borderId="221" xfId="5" applyFont="1" applyFill="1" applyBorder="1" applyAlignment="1">
      <alignment horizontal="center" vertical="center"/>
    </xf>
    <xf numFmtId="182" fontId="9" fillId="2" borderId="223" xfId="5" applyNumberFormat="1" applyFont="1" applyFill="1" applyBorder="1" applyAlignment="1" applyProtection="1">
      <alignment horizontal="center" vertical="center"/>
    </xf>
    <xf numFmtId="182" fontId="9" fillId="2" borderId="160" xfId="5" applyNumberFormat="1" applyFont="1" applyFill="1" applyBorder="1" applyAlignment="1" applyProtection="1">
      <alignment horizontal="center" vertical="center"/>
    </xf>
    <xf numFmtId="182" fontId="9" fillId="2" borderId="224" xfId="5" applyNumberFormat="1" applyFont="1" applyFill="1" applyBorder="1" applyAlignment="1" applyProtection="1">
      <alignment horizontal="right" vertical="center"/>
    </xf>
    <xf numFmtId="182" fontId="15" fillId="2" borderId="170" xfId="5" applyNumberFormat="1" applyFont="1" applyFill="1" applyBorder="1" applyAlignment="1" applyProtection="1">
      <alignment vertical="center"/>
    </xf>
    <xf numFmtId="182" fontId="15" fillId="2" borderId="225" xfId="5" applyNumberFormat="1" applyFont="1" applyFill="1" applyBorder="1" applyAlignment="1" applyProtection="1">
      <alignment vertical="center"/>
    </xf>
    <xf numFmtId="182" fontId="15" fillId="2" borderId="139" xfId="5" applyNumberFormat="1" applyFont="1" applyFill="1" applyBorder="1" applyAlignment="1" applyProtection="1">
      <alignment vertical="center"/>
    </xf>
    <xf numFmtId="182" fontId="15" fillId="2" borderId="160" xfId="5" applyNumberFormat="1" applyFont="1" applyFill="1" applyBorder="1" applyAlignment="1" applyProtection="1">
      <alignment vertical="center"/>
    </xf>
    <xf numFmtId="182" fontId="15" fillId="0" borderId="170" xfId="5" applyNumberFormat="1" applyFont="1" applyFill="1" applyBorder="1" applyAlignment="1" applyProtection="1">
      <alignment vertical="center"/>
    </xf>
    <xf numFmtId="182" fontId="24" fillId="0" borderId="170" xfId="5" applyNumberFormat="1" applyFont="1" applyFill="1" applyBorder="1" applyAlignment="1" applyProtection="1">
      <alignment vertical="center"/>
    </xf>
    <xf numFmtId="178" fontId="15" fillId="2" borderId="0" xfId="5" applyNumberFormat="1" applyFont="1" applyFill="1" applyBorder="1"/>
    <xf numFmtId="0" fontId="11" fillId="0" borderId="40" xfId="5" applyFont="1" applyFill="1" applyBorder="1" applyAlignment="1" applyProtection="1">
      <alignment vertical="center"/>
    </xf>
    <xf numFmtId="0" fontId="11" fillId="0" borderId="24" xfId="5" applyFont="1" applyFill="1" applyBorder="1" applyAlignment="1" applyProtection="1">
      <alignment vertical="center"/>
    </xf>
    <xf numFmtId="0" fontId="11" fillId="0" borderId="27" xfId="5" applyFont="1" applyFill="1" applyBorder="1" applyAlignment="1" applyProtection="1">
      <alignment vertical="center"/>
    </xf>
    <xf numFmtId="0" fontId="11" fillId="0" borderId="113" xfId="5" applyFont="1" applyFill="1" applyBorder="1" applyAlignment="1" applyProtection="1">
      <alignment vertical="center"/>
    </xf>
    <xf numFmtId="0" fontId="11" fillId="0" borderId="26" xfId="5" applyFont="1" applyFill="1" applyBorder="1" applyAlignment="1" applyProtection="1">
      <alignment horizontal="center" vertical="center"/>
    </xf>
    <xf numFmtId="0" fontId="11" fillId="0" borderId="71" xfId="5" applyFont="1" applyFill="1" applyBorder="1" applyAlignment="1" applyProtection="1">
      <alignment horizontal="center" vertical="center"/>
    </xf>
    <xf numFmtId="0" fontId="11" fillId="0" borderId="52" xfId="5" applyFont="1" applyFill="1" applyBorder="1" applyAlignment="1" applyProtection="1">
      <alignment vertical="center"/>
    </xf>
    <xf numFmtId="0" fontId="11" fillId="0" borderId="53" xfId="5" applyFont="1" applyFill="1" applyBorder="1" applyAlignment="1" applyProtection="1">
      <alignment vertical="center"/>
    </xf>
    <xf numFmtId="0" fontId="11" fillId="0" borderId="37" xfId="5" applyFont="1" applyFill="1" applyBorder="1" applyAlignment="1" applyProtection="1">
      <alignment vertical="center"/>
    </xf>
    <xf numFmtId="0" fontId="11" fillId="0" borderId="110" xfId="5" applyFont="1" applyFill="1" applyBorder="1" applyAlignment="1" applyProtection="1">
      <alignment horizontal="center" vertical="center"/>
    </xf>
    <xf numFmtId="0" fontId="11" fillId="0" borderId="31" xfId="0" applyFont="1" applyFill="1" applyBorder="1" applyAlignment="1">
      <alignment horizontal="center" vertical="center"/>
    </xf>
    <xf numFmtId="0" fontId="11" fillId="0" borderId="52" xfId="0" applyFont="1" applyFill="1" applyBorder="1" applyAlignment="1">
      <alignment horizontal="center" vertical="center"/>
    </xf>
    <xf numFmtId="0" fontId="11" fillId="0" borderId="7" xfId="6" applyNumberFormat="1" applyFont="1" applyFill="1" applyBorder="1" applyAlignment="1">
      <alignment horizontal="center" vertical="center"/>
    </xf>
    <xf numFmtId="182" fontId="24" fillId="0" borderId="22" xfId="5" applyNumberFormat="1" applyFont="1" applyFill="1" applyBorder="1" applyProtection="1"/>
    <xf numFmtId="182" fontId="24" fillId="0" borderId="67" xfId="5" applyNumberFormat="1" applyFont="1" applyFill="1" applyBorder="1" applyProtection="1"/>
    <xf numFmtId="0" fontId="25" fillId="0" borderId="125" xfId="0" applyFont="1" applyFill="1" applyBorder="1" applyAlignment="1">
      <alignment horizontal="center" vertical="center"/>
    </xf>
    <xf numFmtId="0" fontId="11" fillId="0" borderId="230" xfId="6" applyNumberFormat="1" applyFont="1" applyFill="1" applyBorder="1" applyAlignment="1">
      <alignment horizontal="center" vertical="center"/>
    </xf>
    <xf numFmtId="182" fontId="24" fillId="0" borderId="60" xfId="5" applyNumberFormat="1" applyFont="1" applyFill="1" applyBorder="1" applyProtection="1"/>
    <xf numFmtId="179" fontId="11" fillId="0" borderId="39" xfId="0" applyNumberFormat="1" applyFont="1" applyFill="1" applyBorder="1" applyAlignment="1" applyProtection="1">
      <alignment horizontal="center" vertical="center" wrapText="1"/>
      <protection locked="0"/>
    </xf>
    <xf numFmtId="0" fontId="11" fillId="0" borderId="169" xfId="6" applyNumberFormat="1" applyFont="1" applyFill="1" applyBorder="1" applyAlignment="1">
      <alignment horizontal="center" vertical="center"/>
    </xf>
    <xf numFmtId="0" fontId="25" fillId="0" borderId="231" xfId="6" applyNumberFormat="1" applyFont="1" applyFill="1" applyBorder="1" applyAlignment="1">
      <alignment horizontal="center" vertical="center"/>
    </xf>
    <xf numFmtId="0" fontId="11" fillId="0" borderId="231" xfId="6" applyFont="1" applyFill="1" applyBorder="1" applyAlignment="1">
      <alignment horizontal="center" vertical="center"/>
    </xf>
    <xf numFmtId="0" fontId="26" fillId="0" borderId="120" xfId="0" applyFont="1" applyFill="1" applyBorder="1" applyAlignment="1">
      <alignment horizontal="center" vertical="center"/>
    </xf>
    <xf numFmtId="0" fontId="11" fillId="0" borderId="4" xfId="6" applyFont="1" applyFill="1" applyBorder="1" applyAlignment="1">
      <alignment horizontal="center" vertical="center"/>
    </xf>
    <xf numFmtId="182" fontId="24" fillId="0" borderId="43" xfId="5" applyNumberFormat="1" applyFont="1" applyFill="1" applyBorder="1" applyProtection="1"/>
    <xf numFmtId="182" fontId="24" fillId="0" borderId="42" xfId="5" applyNumberFormat="1" applyFont="1" applyFill="1" applyBorder="1" applyProtection="1"/>
    <xf numFmtId="0" fontId="22" fillId="0" borderId="23" xfId="5" applyFont="1" applyFill="1" applyBorder="1"/>
    <xf numFmtId="179" fontId="9" fillId="0" borderId="159" xfId="0" applyNumberFormat="1" applyFont="1" applyFill="1" applyBorder="1" applyAlignment="1" applyProtection="1">
      <alignment horizontal="center" vertical="center" wrapText="1"/>
      <protection locked="0"/>
    </xf>
    <xf numFmtId="179" fontId="9" fillId="0" borderId="132" xfId="0" applyNumberFormat="1" applyFont="1" applyFill="1" applyBorder="1" applyAlignment="1" applyProtection="1">
      <alignment horizontal="center" vertical="center" wrapText="1"/>
      <protection locked="0"/>
    </xf>
    <xf numFmtId="177" fontId="11" fillId="0" borderId="0" xfId="5" applyNumberFormat="1" applyFont="1" applyFill="1" applyProtection="1"/>
    <xf numFmtId="177" fontId="11" fillId="0" borderId="0" xfId="5" applyNumberFormat="1" applyFont="1" applyFill="1" applyBorder="1" applyProtection="1"/>
    <xf numFmtId="0" fontId="9" fillId="0" borderId="28" xfId="5" applyFont="1" applyFill="1" applyBorder="1" applyAlignment="1" applyProtection="1">
      <alignment vertical="center"/>
    </xf>
    <xf numFmtId="0" fontId="9" fillId="0" borderId="29" xfId="5" applyFont="1" applyFill="1" applyBorder="1" applyAlignment="1" applyProtection="1">
      <alignment vertical="center"/>
    </xf>
    <xf numFmtId="0" fontId="9" fillId="0" borderId="24" xfId="5" applyFont="1" applyFill="1" applyBorder="1" applyAlignment="1" applyProtection="1">
      <alignment vertical="center"/>
    </xf>
    <xf numFmtId="0" fontId="9" fillId="0" borderId="62" xfId="5" applyFont="1" applyFill="1" applyBorder="1" applyAlignment="1" applyProtection="1">
      <alignment vertical="center"/>
    </xf>
    <xf numFmtId="0" fontId="9" fillId="0" borderId="234" xfId="5" applyFont="1" applyFill="1" applyBorder="1" applyAlignment="1" applyProtection="1">
      <alignment vertical="center"/>
    </xf>
    <xf numFmtId="0" fontId="9" fillId="0" borderId="235" xfId="5" applyFont="1" applyFill="1" applyBorder="1" applyAlignment="1" applyProtection="1">
      <alignment vertical="center"/>
    </xf>
    <xf numFmtId="0" fontId="9" fillId="0" borderId="28" xfId="5" applyFont="1" applyFill="1" applyBorder="1" applyAlignment="1" applyProtection="1">
      <alignment horizontal="center" vertical="center"/>
    </xf>
    <xf numFmtId="0" fontId="9" fillId="0" borderId="236" xfId="5" applyFont="1" applyFill="1" applyBorder="1" applyAlignment="1" applyProtection="1">
      <alignment horizontal="center" vertical="center"/>
    </xf>
    <xf numFmtId="0" fontId="9" fillId="0" borderId="75" xfId="5" applyFont="1" applyFill="1" applyBorder="1" applyAlignment="1" applyProtection="1">
      <alignment horizontal="center" vertical="center"/>
    </xf>
    <xf numFmtId="179" fontId="21" fillId="0" borderId="28" xfId="0" applyNumberFormat="1" applyFont="1" applyFill="1" applyBorder="1" applyAlignment="1" applyProtection="1">
      <alignment horizontal="right" vertical="center"/>
      <protection locked="0"/>
    </xf>
    <xf numFmtId="0" fontId="9" fillId="0" borderId="53" xfId="5" applyFont="1" applyFill="1" applyBorder="1" applyAlignment="1" applyProtection="1">
      <alignment horizontal="center" vertical="center"/>
    </xf>
    <xf numFmtId="0" fontId="9" fillId="0" borderId="52" xfId="5" applyFont="1" applyFill="1" applyBorder="1" applyAlignment="1" applyProtection="1">
      <alignment horizontal="center" vertical="center"/>
    </xf>
    <xf numFmtId="0" fontId="9" fillId="0" borderId="237" xfId="5" applyFont="1" applyFill="1" applyBorder="1" applyAlignment="1" applyProtection="1">
      <alignment horizontal="center" vertical="center"/>
    </xf>
    <xf numFmtId="0" fontId="9" fillId="0" borderId="76" xfId="5" applyFont="1" applyFill="1" applyBorder="1" applyAlignment="1" applyProtection="1">
      <alignment horizontal="center" vertical="center"/>
    </xf>
    <xf numFmtId="184" fontId="24" fillId="0" borderId="21" xfId="0" applyNumberFormat="1" applyFont="1" applyFill="1" applyBorder="1" applyAlignment="1" applyProtection="1">
      <alignment vertical="center"/>
      <protection locked="0"/>
    </xf>
    <xf numFmtId="184" fontId="15" fillId="0" borderId="46" xfId="5" applyNumberFormat="1" applyFont="1" applyFill="1" applyBorder="1" applyProtection="1"/>
    <xf numFmtId="184" fontId="15" fillId="0" borderId="226" xfId="5" applyNumberFormat="1" applyFont="1" applyFill="1" applyBorder="1" applyProtection="1"/>
    <xf numFmtId="184" fontId="15" fillId="0" borderId="101" xfId="5" applyNumberFormat="1" applyFont="1" applyFill="1" applyBorder="1" applyProtection="1"/>
    <xf numFmtId="184" fontId="24" fillId="0" borderId="46" xfId="5" applyNumberFormat="1" applyFont="1" applyFill="1" applyBorder="1" applyProtection="1"/>
    <xf numFmtId="177" fontId="24" fillId="0" borderId="46" xfId="5" applyNumberFormat="1" applyFont="1" applyFill="1" applyBorder="1" applyProtection="1"/>
    <xf numFmtId="180" fontId="24" fillId="0" borderId="46" xfId="5" applyNumberFormat="1" applyFont="1" applyFill="1" applyBorder="1" applyProtection="1"/>
    <xf numFmtId="180" fontId="24" fillId="0" borderId="48" xfId="5" applyNumberFormat="1" applyFont="1" applyFill="1" applyBorder="1" applyProtection="1"/>
    <xf numFmtId="180" fontId="15" fillId="0" borderId="0" xfId="5" applyNumberFormat="1" applyFont="1" applyFill="1" applyBorder="1" applyProtection="1"/>
    <xf numFmtId="184" fontId="15" fillId="0" borderId="74" xfId="5" applyNumberFormat="1" applyFont="1" applyFill="1" applyBorder="1" applyProtection="1"/>
    <xf numFmtId="184" fontId="15" fillId="0" borderId="161" xfId="5" applyNumberFormat="1" applyFont="1" applyFill="1" applyBorder="1" applyProtection="1"/>
    <xf numFmtId="184" fontId="15" fillId="0" borderId="89" xfId="5" applyNumberFormat="1" applyFont="1" applyFill="1" applyBorder="1" applyProtection="1"/>
    <xf numFmtId="184" fontId="15" fillId="0" borderId="91" xfId="5" applyNumberFormat="1" applyFont="1" applyFill="1" applyBorder="1" applyProtection="1"/>
    <xf numFmtId="177" fontId="24" fillId="0" borderId="24" xfId="5" applyNumberFormat="1" applyFont="1" applyFill="1" applyBorder="1" applyProtection="1"/>
    <xf numFmtId="179" fontId="9" fillId="0" borderId="86" xfId="0" applyNumberFormat="1" applyFont="1" applyFill="1" applyBorder="1" applyAlignment="1" applyProtection="1">
      <alignment horizontal="center" vertical="center" wrapText="1"/>
      <protection locked="0"/>
    </xf>
    <xf numFmtId="0" fontId="9" fillId="0" borderId="173" xfId="6" applyNumberFormat="1" applyFont="1" applyFill="1" applyBorder="1" applyAlignment="1">
      <alignment horizontal="center" vertical="center"/>
    </xf>
    <xf numFmtId="184" fontId="15" fillId="0" borderId="139" xfId="5" applyNumberFormat="1" applyFont="1" applyFill="1" applyBorder="1" applyProtection="1"/>
    <xf numFmtId="184" fontId="15" fillId="0" borderId="96" xfId="5" applyNumberFormat="1" applyFont="1" applyFill="1" applyBorder="1" applyProtection="1"/>
    <xf numFmtId="184" fontId="15" fillId="0" borderId="109" xfId="5" applyNumberFormat="1" applyFont="1" applyFill="1" applyBorder="1" applyProtection="1"/>
    <xf numFmtId="0" fontId="9" fillId="0" borderId="243" xfId="6" applyNumberFormat="1" applyFont="1" applyFill="1" applyBorder="1" applyAlignment="1">
      <alignment horizontal="center" vertical="center"/>
    </xf>
    <xf numFmtId="184" fontId="15" fillId="0" borderId="50" xfId="0" applyNumberFormat="1" applyFont="1" applyFill="1" applyBorder="1" applyAlignment="1" applyProtection="1">
      <protection locked="0"/>
    </xf>
    <xf numFmtId="184" fontId="15" fillId="0" borderId="244" xfId="5" applyNumberFormat="1" applyFont="1" applyFill="1" applyBorder="1" applyProtection="1"/>
    <xf numFmtId="184" fontId="15" fillId="0" borderId="245" xfId="5" applyNumberFormat="1" applyFont="1" applyFill="1" applyBorder="1" applyProtection="1"/>
    <xf numFmtId="184" fontId="15" fillId="0" borderId="246" xfId="5" applyNumberFormat="1" applyFont="1" applyFill="1" applyBorder="1" applyProtection="1"/>
    <xf numFmtId="184" fontId="24" fillId="0" borderId="244" xfId="5" applyNumberFormat="1" applyFont="1" applyFill="1" applyBorder="1" applyProtection="1"/>
    <xf numFmtId="177" fontId="24" fillId="0" borderId="244" xfId="5" applyNumberFormat="1" applyFont="1" applyFill="1" applyBorder="1" applyProtection="1"/>
    <xf numFmtId="180" fontId="24" fillId="0" borderId="244" xfId="5" applyNumberFormat="1" applyFont="1" applyFill="1" applyBorder="1" applyProtection="1"/>
    <xf numFmtId="180" fontId="24" fillId="0" borderId="248" xfId="5" applyNumberFormat="1" applyFont="1" applyFill="1" applyBorder="1" applyProtection="1"/>
    <xf numFmtId="179" fontId="9" fillId="0" borderId="39" xfId="0" applyNumberFormat="1" applyFont="1" applyFill="1" applyBorder="1" applyAlignment="1" applyProtection="1">
      <alignment horizontal="center" vertical="center" wrapText="1"/>
      <protection locked="0"/>
    </xf>
    <xf numFmtId="184" fontId="15" fillId="0" borderId="39" xfId="0" applyNumberFormat="1" applyFont="1" applyFill="1" applyBorder="1" applyAlignment="1" applyProtection="1">
      <protection locked="0"/>
    </xf>
    <xf numFmtId="184" fontId="15" fillId="0" borderId="22" xfId="0" applyNumberFormat="1" applyFont="1" applyFill="1" applyBorder="1" applyAlignment="1" applyProtection="1">
      <protection locked="0"/>
    </xf>
    <xf numFmtId="177" fontId="15" fillId="0" borderId="39" xfId="0" applyNumberFormat="1" applyFont="1" applyFill="1" applyBorder="1" applyAlignment="1" applyProtection="1">
      <protection locked="0"/>
    </xf>
    <xf numFmtId="184" fontId="15" fillId="0" borderId="67" xfId="0" applyNumberFormat="1" applyFont="1" applyFill="1" applyBorder="1" applyAlignment="1" applyProtection="1">
      <protection locked="0"/>
    </xf>
    <xf numFmtId="184" fontId="15" fillId="0" borderId="38" xfId="0" applyNumberFormat="1" applyFont="1" applyFill="1" applyBorder="1" applyAlignment="1" applyProtection="1">
      <protection locked="0"/>
    </xf>
    <xf numFmtId="184" fontId="15" fillId="0" borderId="37" xfId="5" applyNumberFormat="1" applyFont="1" applyFill="1" applyBorder="1" applyProtection="1"/>
    <xf numFmtId="0" fontId="28" fillId="0" borderId="250" xfId="0" applyFont="1" applyFill="1" applyBorder="1" applyAlignment="1">
      <alignment horizontal="center" vertical="center"/>
    </xf>
    <xf numFmtId="0" fontId="9" fillId="0" borderId="53" xfId="6" applyNumberFormat="1" applyFont="1" applyFill="1" applyBorder="1" applyAlignment="1">
      <alignment horizontal="center" vertical="center"/>
    </xf>
    <xf numFmtId="184" fontId="15" fillId="0" borderId="53" xfId="0" applyNumberFormat="1" applyFont="1" applyFill="1" applyBorder="1" applyAlignment="1" applyProtection="1">
      <protection locked="0"/>
    </xf>
    <xf numFmtId="184" fontId="15" fillId="0" borderId="51" xfId="5" applyNumberFormat="1" applyFont="1" applyFill="1" applyBorder="1" applyProtection="1"/>
    <xf numFmtId="177" fontId="24" fillId="0" borderId="37" xfId="5" applyNumberFormat="1" applyFont="1" applyFill="1" applyBorder="1" applyProtection="1"/>
    <xf numFmtId="180" fontId="24" fillId="0" borderId="37" xfId="5" applyNumberFormat="1" applyFont="1" applyFill="1" applyBorder="1" applyProtection="1"/>
    <xf numFmtId="180" fontId="24" fillId="0" borderId="49" xfId="5" applyNumberFormat="1" applyFont="1" applyFill="1" applyBorder="1" applyProtection="1"/>
    <xf numFmtId="184" fontId="15" fillId="0" borderId="159" xfId="0" applyNumberFormat="1" applyFont="1" applyFill="1" applyBorder="1" applyAlignment="1" applyProtection="1">
      <protection locked="0"/>
    </xf>
    <xf numFmtId="184" fontId="15" fillId="0" borderId="249" xfId="0" applyNumberFormat="1" applyFont="1" applyFill="1" applyBorder="1" applyAlignment="1" applyProtection="1">
      <protection locked="0"/>
    </xf>
    <xf numFmtId="177" fontId="15" fillId="0" borderId="159" xfId="0" applyNumberFormat="1" applyFont="1" applyFill="1" applyBorder="1" applyAlignment="1" applyProtection="1">
      <protection locked="0"/>
    </xf>
    <xf numFmtId="184" fontId="24" fillId="0" borderId="249" xfId="0" applyNumberFormat="1" applyFont="1" applyFill="1" applyBorder="1" applyAlignment="1" applyProtection="1">
      <protection locked="0"/>
    </xf>
    <xf numFmtId="184" fontId="15" fillId="0" borderId="164" xfId="0" applyNumberFormat="1" applyFont="1" applyFill="1" applyBorder="1" applyAlignment="1" applyProtection="1">
      <protection locked="0"/>
    </xf>
    <xf numFmtId="0" fontId="9" fillId="0" borderId="252" xfId="6" applyNumberFormat="1" applyFont="1" applyFill="1" applyBorder="1" applyAlignment="1">
      <alignment horizontal="center" vertical="center"/>
    </xf>
    <xf numFmtId="184" fontId="15" fillId="0" borderId="47" xfId="0" applyNumberFormat="1" applyFont="1" applyFill="1" applyBorder="1" applyAlignment="1" applyProtection="1">
      <protection locked="0"/>
    </xf>
    <xf numFmtId="180" fontId="15" fillId="0" borderId="46" xfId="5" applyNumberFormat="1" applyFont="1" applyFill="1" applyBorder="1" applyProtection="1"/>
    <xf numFmtId="184" fontId="15" fillId="0" borderId="52" xfId="0" applyNumberFormat="1" applyFont="1" applyFill="1" applyBorder="1" applyAlignment="1" applyProtection="1">
      <protection locked="0"/>
    </xf>
    <xf numFmtId="177" fontId="24" fillId="0" borderId="52" xfId="0" applyNumberFormat="1" applyFont="1" applyFill="1" applyBorder="1" applyAlignment="1" applyProtection="1">
      <protection locked="0"/>
    </xf>
    <xf numFmtId="184" fontId="24" fillId="0" borderId="52" xfId="0" applyNumberFormat="1" applyFont="1" applyFill="1" applyBorder="1" applyAlignment="1" applyProtection="1">
      <protection locked="0"/>
    </xf>
    <xf numFmtId="177" fontId="15" fillId="0" borderId="52" xfId="0" applyNumberFormat="1" applyFont="1" applyFill="1" applyBorder="1" applyAlignment="1" applyProtection="1">
      <protection locked="0"/>
    </xf>
    <xf numFmtId="184" fontId="15" fillId="0" borderId="110" xfId="0" applyNumberFormat="1" applyFont="1" applyFill="1" applyBorder="1" applyAlignment="1" applyProtection="1">
      <protection locked="0"/>
    </xf>
    <xf numFmtId="0" fontId="28" fillId="0" borderId="87" xfId="6" applyNumberFormat="1" applyFont="1" applyFill="1" applyBorder="1" applyAlignment="1">
      <alignment horizontal="center" vertical="center"/>
    </xf>
    <xf numFmtId="184" fontId="24" fillId="0" borderId="50" xfId="0" applyNumberFormat="1" applyFont="1" applyFill="1" applyBorder="1" applyAlignment="1" applyProtection="1">
      <protection locked="0"/>
    </xf>
    <xf numFmtId="177" fontId="24" fillId="0" borderId="22" xfId="0" applyNumberFormat="1" applyFont="1" applyFill="1" applyBorder="1" applyAlignment="1" applyProtection="1">
      <protection locked="0"/>
    </xf>
    <xf numFmtId="184" fontId="24" fillId="0" borderId="22" xfId="0" applyNumberFormat="1" applyFont="1" applyFill="1" applyBorder="1" applyAlignment="1" applyProtection="1">
      <protection locked="0"/>
    </xf>
    <xf numFmtId="0" fontId="23" fillId="0" borderId="120" xfId="0" applyFont="1" applyFill="1" applyBorder="1" applyAlignment="1">
      <alignment horizontal="center" vertical="center"/>
    </xf>
    <xf numFmtId="0" fontId="9" fillId="0" borderId="121" xfId="6" applyFont="1" applyFill="1" applyBorder="1" applyAlignment="1">
      <alignment horizontal="center" vertical="center"/>
    </xf>
    <xf numFmtId="184" fontId="15" fillId="0" borderId="121" xfId="0" applyNumberFormat="1" applyFont="1" applyFill="1" applyBorder="1" applyAlignment="1" applyProtection="1">
      <protection locked="0"/>
    </xf>
    <xf numFmtId="184" fontId="15" fillId="0" borderId="123" xfId="5" applyNumberFormat="1" applyFont="1" applyFill="1" applyBorder="1" applyProtection="1"/>
    <xf numFmtId="177" fontId="24" fillId="0" borderId="123" xfId="5" applyNumberFormat="1" applyFont="1" applyFill="1" applyBorder="1" applyProtection="1"/>
    <xf numFmtId="184" fontId="24" fillId="0" borderId="123" xfId="5" applyNumberFormat="1" applyFont="1" applyFill="1" applyBorder="1" applyProtection="1"/>
    <xf numFmtId="180" fontId="24" fillId="0" borderId="123" xfId="5" applyNumberFormat="1" applyFont="1" applyFill="1" applyBorder="1" applyProtection="1"/>
    <xf numFmtId="180" fontId="24" fillId="0" borderId="142" xfId="5" applyNumberFormat="1" applyFont="1" applyFill="1" applyBorder="1" applyProtection="1"/>
    <xf numFmtId="177" fontId="22" fillId="0" borderId="0" xfId="5" applyNumberFormat="1" applyFont="1" applyFill="1" applyBorder="1"/>
    <xf numFmtId="0" fontId="2" fillId="0" borderId="0" xfId="5" applyFont="1" applyFill="1" applyBorder="1" applyProtection="1"/>
    <xf numFmtId="177" fontId="22" fillId="0" borderId="0" xfId="5" applyNumberFormat="1" applyFont="1" applyFill="1"/>
    <xf numFmtId="0" fontId="9" fillId="0" borderId="93" xfId="5" applyFont="1" applyFill="1" applyBorder="1" applyAlignment="1" applyProtection="1">
      <alignment horizontal="center" vertical="center"/>
    </xf>
    <xf numFmtId="184" fontId="15" fillId="0" borderId="253" xfId="5" applyNumberFormat="1" applyFont="1" applyFill="1" applyBorder="1" applyProtection="1"/>
    <xf numFmtId="184" fontId="15" fillId="0" borderId="99" xfId="0" applyNumberFormat="1" applyFont="1" applyFill="1" applyBorder="1" applyAlignment="1" applyProtection="1">
      <protection locked="0"/>
    </xf>
    <xf numFmtId="184" fontId="15" fillId="0" borderId="94" xfId="5" applyNumberFormat="1" applyFont="1" applyFill="1" applyBorder="1" applyProtection="1"/>
    <xf numFmtId="184" fontId="15" fillId="0" borderId="254" xfId="0" applyNumberFormat="1" applyFont="1" applyFill="1" applyBorder="1" applyAlignment="1" applyProtection="1">
      <protection locked="0"/>
    </xf>
    <xf numFmtId="184" fontId="15" fillId="0" borderId="76" xfId="0" applyNumberFormat="1" applyFont="1" applyFill="1" applyBorder="1" applyAlignment="1" applyProtection="1">
      <protection locked="0"/>
    </xf>
    <xf numFmtId="184" fontId="15" fillId="0" borderId="255" xfId="0" applyNumberFormat="1" applyFont="1" applyFill="1" applyBorder="1" applyAlignment="1" applyProtection="1">
      <protection locked="0"/>
    </xf>
    <xf numFmtId="184" fontId="15" fillId="0" borderId="256" xfId="5" applyNumberFormat="1" applyFont="1" applyFill="1" applyBorder="1" applyProtection="1"/>
    <xf numFmtId="184" fontId="15" fillId="0" borderId="228" xfId="0" applyNumberFormat="1" applyFont="1" applyFill="1" applyBorder="1" applyAlignment="1" applyProtection="1">
      <protection locked="0"/>
    </xf>
    <xf numFmtId="184" fontId="15" fillId="0" borderId="163" xfId="0" applyNumberFormat="1" applyFont="1" applyFill="1" applyBorder="1" applyAlignment="1" applyProtection="1">
      <protection locked="0"/>
    </xf>
    <xf numFmtId="184" fontId="15" fillId="0" borderId="257" xfId="0" applyNumberFormat="1" applyFont="1" applyFill="1" applyBorder="1" applyAlignment="1" applyProtection="1">
      <protection locked="0"/>
    </xf>
    <xf numFmtId="184" fontId="15" fillId="0" borderId="258" xfId="5" applyNumberFormat="1" applyFont="1" applyFill="1" applyBorder="1" applyProtection="1"/>
    <xf numFmtId="0" fontId="9" fillId="0" borderId="200" xfId="5" applyFont="1" applyFill="1" applyBorder="1" applyAlignment="1" applyProtection="1">
      <alignment horizontal="center" vertical="center"/>
    </xf>
    <xf numFmtId="0" fontId="9" fillId="0" borderId="216" xfId="5" applyFont="1" applyFill="1" applyBorder="1" applyAlignment="1" applyProtection="1">
      <alignment horizontal="center" vertical="center"/>
    </xf>
    <xf numFmtId="184" fontId="15" fillId="0" borderId="203" xfId="5" applyNumberFormat="1" applyFont="1" applyFill="1" applyBorder="1" applyProtection="1"/>
    <xf numFmtId="184" fontId="15" fillId="0" borderId="90" xfId="5" applyNumberFormat="1" applyFont="1" applyFill="1" applyBorder="1" applyProtection="1"/>
    <xf numFmtId="184" fontId="15" fillId="0" borderId="134" xfId="5" applyNumberFormat="1" applyFont="1" applyFill="1" applyBorder="1" applyProtection="1"/>
    <xf numFmtId="184" fontId="15" fillId="0" borderId="260" xfId="5" applyNumberFormat="1" applyFont="1" applyFill="1" applyBorder="1" applyProtection="1"/>
    <xf numFmtId="184" fontId="15" fillId="0" borderId="222" xfId="0" applyNumberFormat="1" applyFont="1" applyFill="1" applyBorder="1" applyAlignment="1" applyProtection="1">
      <protection locked="0"/>
    </xf>
    <xf numFmtId="184" fontId="15" fillId="0" borderId="138" xfId="5" applyNumberFormat="1" applyFont="1" applyFill="1" applyBorder="1" applyProtection="1"/>
    <xf numFmtId="184" fontId="15" fillId="0" borderId="199" xfId="5" applyNumberFormat="1" applyFont="1" applyFill="1" applyBorder="1" applyProtection="1"/>
    <xf numFmtId="184" fontId="15" fillId="0" borderId="261" xfId="0" applyNumberFormat="1" applyFont="1" applyFill="1" applyBorder="1" applyAlignment="1" applyProtection="1">
      <protection locked="0"/>
    </xf>
    <xf numFmtId="184" fontId="15" fillId="0" borderId="216" xfId="0" applyNumberFormat="1" applyFont="1" applyFill="1" applyBorder="1" applyAlignment="1" applyProtection="1">
      <protection locked="0"/>
    </xf>
    <xf numFmtId="184" fontId="15" fillId="0" borderId="184" xfId="0" applyNumberFormat="1" applyFont="1" applyFill="1" applyBorder="1" applyAlignment="1" applyProtection="1">
      <protection locked="0"/>
    </xf>
    <xf numFmtId="184" fontId="15" fillId="0" borderId="84" xfId="5" applyNumberFormat="1" applyFont="1" applyFill="1" applyBorder="1" applyProtection="1"/>
    <xf numFmtId="184" fontId="14" fillId="0" borderId="161" xfId="5" applyNumberFormat="1" applyFont="1" applyFill="1" applyBorder="1" applyProtection="1"/>
    <xf numFmtId="0" fontId="9" fillId="0" borderId="206" xfId="5" applyFont="1" applyFill="1" applyBorder="1" applyAlignment="1" applyProtection="1">
      <alignment horizontal="center" vertical="center"/>
    </xf>
    <xf numFmtId="184" fontId="15" fillId="0" borderId="204" xfId="5" applyNumberFormat="1" applyFont="1" applyFill="1" applyBorder="1" applyProtection="1"/>
    <xf numFmtId="184" fontId="15" fillId="0" borderId="262" xfId="5" applyNumberFormat="1" applyFont="1" applyFill="1" applyBorder="1" applyProtection="1"/>
    <xf numFmtId="184" fontId="15" fillId="0" borderId="263" xfId="0" applyNumberFormat="1" applyFont="1" applyFill="1" applyBorder="1" applyAlignment="1" applyProtection="1">
      <protection locked="0"/>
    </xf>
    <xf numFmtId="0" fontId="18" fillId="0" borderId="0" xfId="0" applyFont="1" applyFill="1"/>
    <xf numFmtId="0" fontId="11" fillId="0" borderId="0" xfId="0" applyFont="1" applyFill="1"/>
    <xf numFmtId="0" fontId="33" fillId="0" borderId="26" xfId="0" applyFont="1" applyFill="1" applyBorder="1" applyAlignment="1">
      <alignment horizontal="center" vertical="center" wrapText="1"/>
    </xf>
    <xf numFmtId="0" fontId="24" fillId="0" borderId="26"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264" xfId="0" applyFont="1" applyFill="1" applyBorder="1" applyAlignment="1">
      <alignment horizontal="center" vertical="center"/>
    </xf>
    <xf numFmtId="182" fontId="11" fillId="0" borderId="54" xfId="4" applyNumberFormat="1" applyFont="1" applyFill="1" applyBorder="1" applyAlignment="1" applyProtection="1">
      <alignment vertical="center"/>
    </xf>
    <xf numFmtId="182" fontId="11" fillId="0" borderId="60" xfId="4" applyNumberFormat="1" applyFont="1" applyFill="1" applyBorder="1" applyAlignment="1" applyProtection="1">
      <alignment vertical="center"/>
    </xf>
    <xf numFmtId="182" fontId="11" fillId="0" borderId="265" xfId="4" applyNumberFormat="1" applyFont="1" applyFill="1" applyBorder="1" applyAlignment="1" applyProtection="1">
      <alignment vertical="center"/>
    </xf>
    <xf numFmtId="182" fontId="11" fillId="0" borderId="37" xfId="4" applyNumberFormat="1" applyFont="1" applyFill="1" applyBorder="1" applyAlignment="1" applyProtection="1">
      <alignment vertical="center"/>
    </xf>
    <xf numFmtId="182" fontId="11" fillId="0" borderId="38" xfId="4" applyNumberFormat="1" applyFont="1" applyFill="1" applyBorder="1" applyAlignment="1" applyProtection="1">
      <alignment vertical="center"/>
    </xf>
    <xf numFmtId="182" fontId="11" fillId="0" borderId="146" xfId="4" applyNumberFormat="1" applyFont="1" applyFill="1" applyBorder="1" applyAlignment="1" applyProtection="1">
      <alignment vertical="center"/>
    </xf>
    <xf numFmtId="182" fontId="11" fillId="0" borderId="52" xfId="4" applyNumberFormat="1" applyFont="1" applyFill="1" applyBorder="1" applyAlignment="1" applyProtection="1">
      <alignment vertical="center"/>
    </xf>
    <xf numFmtId="182" fontId="11" fillId="0" borderId="53" xfId="4" applyNumberFormat="1" applyFont="1" applyFill="1" applyBorder="1" applyAlignment="1" applyProtection="1">
      <alignment vertical="center"/>
    </xf>
    <xf numFmtId="182" fontId="11" fillId="0" borderId="266" xfId="4" applyNumberFormat="1" applyFont="1" applyFill="1" applyBorder="1" applyAlignment="1" applyProtection="1">
      <alignment vertical="center"/>
    </xf>
    <xf numFmtId="182" fontId="11" fillId="0" borderId="40" xfId="4" applyNumberFormat="1" applyFont="1" applyFill="1" applyBorder="1" applyAlignment="1" applyProtection="1">
      <alignment vertical="center"/>
    </xf>
    <xf numFmtId="0" fontId="11" fillId="0" borderId="53" xfId="0" applyFont="1" applyFill="1" applyBorder="1" applyAlignment="1">
      <alignment horizontal="center" vertical="center"/>
    </xf>
    <xf numFmtId="182" fontId="11" fillId="0" borderId="155" xfId="4" applyNumberFormat="1" applyFont="1" applyFill="1" applyBorder="1" applyAlignment="1" applyProtection="1">
      <alignment vertical="center"/>
    </xf>
    <xf numFmtId="182" fontId="11" fillId="0" borderId="35" xfId="4" applyNumberFormat="1" applyFont="1" applyFill="1" applyBorder="1" applyAlignment="1" applyProtection="1">
      <alignment vertical="center"/>
    </xf>
    <xf numFmtId="182" fontId="11" fillId="0" borderId="36" xfId="4" applyNumberFormat="1" applyFont="1" applyFill="1" applyBorder="1" applyAlignment="1" applyProtection="1">
      <alignment vertical="center"/>
    </xf>
    <xf numFmtId="182" fontId="11" fillId="0" borderId="103" xfId="4" applyNumberFormat="1" applyFont="1" applyFill="1" applyBorder="1" applyAlignment="1" applyProtection="1">
      <alignment vertical="center"/>
    </xf>
    <xf numFmtId="0" fontId="11" fillId="0" borderId="219" xfId="6" applyNumberFormat="1" applyFont="1" applyFill="1" applyBorder="1" applyAlignment="1">
      <alignment horizontal="center" vertical="center"/>
    </xf>
    <xf numFmtId="179" fontId="11" fillId="0" borderId="40" xfId="5" applyNumberFormat="1" applyFont="1" applyFill="1" applyBorder="1" applyProtection="1"/>
    <xf numFmtId="0" fontId="11" fillId="0" borderId="45" xfId="6" applyNumberFormat="1" applyFont="1" applyFill="1" applyBorder="1" applyAlignment="1">
      <alignment horizontal="center" vertical="center"/>
    </xf>
    <xf numFmtId="179" fontId="11" fillId="0" borderId="24" xfId="5" applyNumberFormat="1" applyFont="1" applyFill="1" applyBorder="1" applyProtection="1"/>
    <xf numFmtId="179" fontId="11" fillId="0" borderId="21" xfId="5" applyNumberFormat="1" applyFont="1" applyFill="1" applyBorder="1" applyProtection="1"/>
    <xf numFmtId="179" fontId="11" fillId="0" borderId="56" xfId="5" applyNumberFormat="1" applyFont="1" applyFill="1" applyBorder="1" applyProtection="1"/>
    <xf numFmtId="179" fontId="11" fillId="0" borderId="107" xfId="5" applyNumberFormat="1" applyFont="1" applyFill="1" applyBorder="1" applyProtection="1"/>
    <xf numFmtId="179" fontId="11" fillId="0" borderId="22" xfId="5" applyNumberFormat="1" applyFont="1" applyFill="1" applyBorder="1" applyProtection="1"/>
    <xf numFmtId="179" fontId="11" fillId="0" borderId="67" xfId="5" applyNumberFormat="1" applyFont="1" applyFill="1" applyBorder="1" applyProtection="1"/>
    <xf numFmtId="179" fontId="11" fillId="0" borderId="32" xfId="5" applyNumberFormat="1" applyFont="1" applyFill="1" applyBorder="1" applyProtection="1"/>
    <xf numFmtId="179" fontId="11" fillId="0" borderId="68" xfId="5" applyNumberFormat="1" applyFont="1" applyFill="1" applyBorder="1" applyProtection="1"/>
    <xf numFmtId="179" fontId="11" fillId="0" borderId="241" xfId="5" applyNumberFormat="1" applyFont="1" applyFill="1" applyBorder="1" applyProtection="1"/>
    <xf numFmtId="179" fontId="11" fillId="0" borderId="267" xfId="5" applyNumberFormat="1" applyFont="1" applyFill="1" applyBorder="1" applyProtection="1"/>
    <xf numFmtId="179" fontId="11" fillId="0" borderId="259" xfId="5" applyNumberFormat="1" applyFont="1" applyFill="1" applyBorder="1" applyProtection="1"/>
    <xf numFmtId="179" fontId="11" fillId="0" borderId="268" xfId="5" applyNumberFormat="1" applyFont="1" applyFill="1" applyBorder="1" applyProtection="1"/>
    <xf numFmtId="179" fontId="11" fillId="0" borderId="269" xfId="5" applyNumberFormat="1" applyFont="1" applyFill="1" applyBorder="1" applyProtection="1"/>
    <xf numFmtId="179" fontId="11" fillId="0" borderId="69" xfId="5" applyNumberFormat="1" applyFont="1" applyFill="1" applyBorder="1" applyProtection="1"/>
    <xf numFmtId="179" fontId="11" fillId="0" borderId="47" xfId="5" applyNumberFormat="1" applyFont="1" applyFill="1" applyBorder="1" applyProtection="1"/>
    <xf numFmtId="179" fontId="11" fillId="0" borderId="48" xfId="5" applyNumberFormat="1" applyFont="1" applyFill="1" applyBorder="1" applyProtection="1"/>
    <xf numFmtId="179" fontId="11" fillId="0" borderId="19" xfId="5" applyNumberFormat="1" applyFont="1" applyFill="1" applyBorder="1" applyProtection="1"/>
    <xf numFmtId="179" fontId="11" fillId="0" borderId="150" xfId="5" applyNumberFormat="1" applyFont="1" applyFill="1" applyBorder="1" applyProtection="1"/>
    <xf numFmtId="179" fontId="11" fillId="0" borderId="29" xfId="5" applyNumberFormat="1" applyFont="1" applyFill="1" applyBorder="1" applyProtection="1"/>
    <xf numFmtId="179" fontId="11" fillId="0" borderId="113" xfId="5" applyNumberFormat="1" applyFont="1" applyFill="1" applyBorder="1" applyProtection="1"/>
    <xf numFmtId="0" fontId="9" fillId="0" borderId="45" xfId="6" applyNumberFormat="1" applyFont="1" applyFill="1" applyBorder="1" applyAlignment="1">
      <alignment horizontal="center" vertical="center"/>
    </xf>
    <xf numFmtId="179" fontId="9" fillId="0" borderId="40" xfId="5" applyNumberFormat="1" applyFont="1" applyFill="1" applyBorder="1" applyProtection="1"/>
    <xf numFmtId="179" fontId="9" fillId="0" borderId="32" xfId="5" applyNumberFormat="1" applyFont="1" applyFill="1" applyBorder="1" applyProtection="1"/>
    <xf numFmtId="179" fontId="9" fillId="0" borderId="68" xfId="5" applyNumberFormat="1" applyFont="1" applyFill="1" applyBorder="1" applyProtection="1"/>
    <xf numFmtId="179" fontId="9" fillId="0" borderId="24" xfId="5" applyNumberFormat="1" applyFont="1" applyFill="1" applyBorder="1" applyProtection="1"/>
    <xf numFmtId="179" fontId="9" fillId="0" borderId="21" xfId="5" applyNumberFormat="1" applyFont="1" applyFill="1" applyBorder="1" applyProtection="1"/>
    <xf numFmtId="179" fontId="9" fillId="0" borderId="56" xfId="5" applyNumberFormat="1" applyFont="1" applyFill="1" applyBorder="1" applyProtection="1"/>
    <xf numFmtId="179" fontId="9" fillId="0" borderId="99" xfId="5" applyNumberFormat="1" applyFont="1" applyFill="1" applyBorder="1" applyProtection="1"/>
    <xf numFmtId="179" fontId="9" fillId="0" borderId="107" xfId="5" applyNumberFormat="1" applyFont="1" applyFill="1" applyBorder="1" applyProtection="1"/>
    <xf numFmtId="179" fontId="9" fillId="0" borderId="229" xfId="5" applyNumberFormat="1" applyFont="1" applyFill="1" applyBorder="1" applyProtection="1"/>
    <xf numFmtId="179" fontId="9" fillId="0" borderId="222" xfId="5" applyNumberFormat="1" applyFont="1" applyFill="1" applyBorder="1" applyProtection="1"/>
    <xf numFmtId="179" fontId="9" fillId="0" borderId="172" xfId="5" applyNumberFormat="1" applyFont="1" applyFill="1" applyBorder="1" applyProtection="1"/>
    <xf numFmtId="0" fontId="11" fillId="0" borderId="45" xfId="6" applyFont="1" applyFill="1" applyBorder="1" applyAlignment="1">
      <alignment horizontal="center" vertical="center"/>
    </xf>
    <xf numFmtId="179" fontId="36" fillId="0" borderId="56" xfId="5" applyNumberFormat="1" applyFont="1" applyFill="1" applyBorder="1" applyProtection="1"/>
    <xf numFmtId="179" fontId="11" fillId="0" borderId="240" xfId="5" applyNumberFormat="1" applyFont="1" applyFill="1" applyBorder="1" applyProtection="1"/>
    <xf numFmtId="179" fontId="11" fillId="0" borderId="158" xfId="5" applyNumberFormat="1" applyFont="1" applyFill="1" applyBorder="1" applyProtection="1"/>
    <xf numFmtId="179" fontId="11" fillId="0" borderId="141" xfId="5" applyNumberFormat="1" applyFont="1" applyFill="1" applyBorder="1" applyProtection="1"/>
    <xf numFmtId="0" fontId="11" fillId="0" borderId="44" xfId="6" applyFont="1" applyFill="1" applyBorder="1" applyAlignment="1">
      <alignment horizontal="center" vertical="center"/>
    </xf>
    <xf numFmtId="179" fontId="11" fillId="0" borderId="21" xfId="5" applyNumberFormat="1" applyFont="1" applyFill="1" applyBorder="1" applyAlignment="1" applyProtection="1"/>
    <xf numFmtId="0" fontId="11" fillId="0" borderId="0" xfId="0" applyFont="1" applyFill="1" applyBorder="1"/>
    <xf numFmtId="0" fontId="31" fillId="0" borderId="0" xfId="0" applyFont="1" applyFill="1"/>
    <xf numFmtId="0" fontId="37" fillId="0" borderId="0" xfId="0" applyFont="1" applyAlignment="1">
      <alignment horizontal="left" vertical="center" readingOrder="1"/>
    </xf>
    <xf numFmtId="182" fontId="9" fillId="2" borderId="32" xfId="3" applyNumberFormat="1" applyFont="1" applyFill="1" applyBorder="1" applyProtection="1"/>
    <xf numFmtId="182" fontId="9" fillId="2" borderId="33" xfId="5" applyNumberFormat="1" applyFont="1" applyFill="1" applyBorder="1" applyProtection="1"/>
    <xf numFmtId="182" fontId="9" fillId="2" borderId="114" xfId="3" applyNumberFormat="1" applyFont="1" applyFill="1" applyBorder="1" applyProtection="1"/>
    <xf numFmtId="182" fontId="9" fillId="2" borderId="68" xfId="5" applyNumberFormat="1" applyFont="1" applyFill="1" applyBorder="1" applyProtection="1"/>
    <xf numFmtId="182" fontId="9" fillId="2" borderId="38" xfId="3" applyNumberFormat="1" applyFont="1" applyFill="1" applyBorder="1" applyProtection="1"/>
    <xf numFmtId="182" fontId="9" fillId="2" borderId="37" xfId="5" applyNumberFormat="1" applyFont="1" applyFill="1" applyBorder="1" applyProtection="1"/>
    <xf numFmtId="182" fontId="9" fillId="2" borderId="127" xfId="3" applyNumberFormat="1" applyFont="1" applyFill="1" applyBorder="1" applyProtection="1"/>
    <xf numFmtId="182" fontId="9" fillId="2" borderId="49" xfId="5" applyNumberFormat="1" applyFont="1" applyFill="1" applyBorder="1" applyProtection="1"/>
    <xf numFmtId="182" fontId="9" fillId="2" borderId="30" xfId="5" applyNumberFormat="1" applyFont="1" applyFill="1" applyBorder="1" applyAlignment="1" applyProtection="1">
      <alignment vertical="center"/>
    </xf>
    <xf numFmtId="182" fontId="9" fillId="2" borderId="20" xfId="5" applyNumberFormat="1" applyFont="1" applyFill="1" applyBorder="1" applyAlignment="1" applyProtection="1">
      <alignment vertical="center"/>
    </xf>
    <xf numFmtId="182" fontId="9" fillId="2" borderId="203" xfId="5" applyNumberFormat="1" applyFont="1" applyFill="1" applyBorder="1" applyAlignment="1" applyProtection="1">
      <alignment vertical="center"/>
    </xf>
    <xf numFmtId="182" fontId="9" fillId="2" borderId="34" xfId="5" applyNumberFormat="1" applyFont="1" applyFill="1" applyBorder="1" applyAlignment="1">
      <alignment vertical="center"/>
    </xf>
    <xf numFmtId="182" fontId="9" fillId="2" borderId="21" xfId="5" applyNumberFormat="1" applyFont="1" applyFill="1" applyBorder="1" applyAlignment="1">
      <alignment vertical="center"/>
    </xf>
    <xf numFmtId="182" fontId="11" fillId="2" borderId="20" xfId="5" applyNumberFormat="1" applyFont="1" applyFill="1" applyBorder="1" applyAlignment="1" applyProtection="1">
      <alignment vertical="center"/>
    </xf>
    <xf numFmtId="182" fontId="9" fillId="2" borderId="56" xfId="5" applyNumberFormat="1" applyFont="1" applyFill="1" applyBorder="1" applyAlignment="1">
      <alignment vertical="center"/>
    </xf>
    <xf numFmtId="182" fontId="9" fillId="2" borderId="32" xfId="5" applyNumberFormat="1" applyFont="1" applyFill="1" applyBorder="1" applyAlignment="1">
      <alignment vertical="center"/>
    </xf>
    <xf numFmtId="182" fontId="9" fillId="2" borderId="33" xfId="5" applyNumberFormat="1" applyFont="1" applyFill="1" applyBorder="1" applyAlignment="1">
      <alignment vertical="center"/>
    </xf>
    <xf numFmtId="182" fontId="11" fillId="2" borderId="272" xfId="5" applyNumberFormat="1" applyFont="1" applyFill="1" applyBorder="1" applyAlignment="1">
      <alignment vertical="center"/>
    </xf>
    <xf numFmtId="182" fontId="9" fillId="2" borderId="134" xfId="5" applyNumberFormat="1" applyFont="1" applyFill="1" applyBorder="1" applyAlignment="1">
      <alignment vertical="center"/>
    </xf>
    <xf numFmtId="182" fontId="9" fillId="2" borderId="140" xfId="5" applyNumberFormat="1" applyFont="1" applyFill="1" applyBorder="1" applyAlignment="1">
      <alignment vertical="center"/>
    </xf>
    <xf numFmtId="182" fontId="24" fillId="2" borderId="32" xfId="5" applyNumberFormat="1" applyFont="1" applyFill="1" applyBorder="1" applyProtection="1"/>
    <xf numFmtId="182" fontId="24" fillId="2" borderId="32" xfId="5" applyNumberFormat="1" applyFont="1" applyFill="1" applyBorder="1" applyAlignment="1" applyProtection="1"/>
    <xf numFmtId="182" fontId="24" fillId="2" borderId="68" xfId="5" applyNumberFormat="1" applyFont="1" applyFill="1" applyBorder="1" applyAlignment="1" applyProtection="1"/>
    <xf numFmtId="182" fontId="24" fillId="2" borderId="34" xfId="5" applyNumberFormat="1" applyFont="1" applyFill="1" applyBorder="1" applyProtection="1"/>
    <xf numFmtId="182" fontId="24" fillId="2" borderId="37" xfId="5" applyNumberFormat="1" applyFont="1" applyFill="1" applyBorder="1" applyProtection="1"/>
    <xf numFmtId="182" fontId="24" fillId="2" borderId="38" xfId="5" applyNumberFormat="1" applyFont="1" applyFill="1" applyBorder="1" applyProtection="1"/>
    <xf numFmtId="182" fontId="24" fillId="2" borderId="38" xfId="5" applyNumberFormat="1" applyFont="1" applyFill="1" applyBorder="1" applyAlignment="1" applyProtection="1"/>
    <xf numFmtId="182" fontId="24" fillId="2" borderId="49" xfId="5" applyNumberFormat="1" applyFont="1" applyFill="1" applyBorder="1" applyAlignment="1" applyProtection="1"/>
    <xf numFmtId="184" fontId="15" fillId="2" borderId="69" xfId="0" applyNumberFormat="1" applyFont="1" applyFill="1" applyBorder="1" applyAlignment="1" applyProtection="1">
      <protection locked="0"/>
    </xf>
    <xf numFmtId="184" fontId="15" fillId="2" borderId="46" xfId="5" applyNumberFormat="1" applyFont="1" applyFill="1" applyBorder="1" applyProtection="1"/>
    <xf numFmtId="184" fontId="15" fillId="2" borderId="273" xfId="5" applyNumberFormat="1" applyFont="1" applyFill="1" applyBorder="1" applyProtection="1"/>
    <xf numFmtId="184" fontId="15" fillId="2" borderId="203" xfId="5" applyNumberFormat="1" applyFont="1" applyFill="1" applyBorder="1" applyProtection="1"/>
    <xf numFmtId="184" fontId="15" fillId="2" borderId="274" xfId="5" applyNumberFormat="1" applyFont="1" applyFill="1" applyBorder="1" applyProtection="1"/>
    <xf numFmtId="184" fontId="24" fillId="2" borderId="46" xfId="5" applyNumberFormat="1" applyFont="1" applyFill="1" applyBorder="1" applyProtection="1"/>
    <xf numFmtId="177" fontId="24" fillId="2" borderId="46" xfId="5" applyNumberFormat="1" applyFont="1" applyFill="1" applyBorder="1" applyProtection="1"/>
    <xf numFmtId="180" fontId="24" fillId="2" borderId="46" xfId="5" applyNumberFormat="1" applyFont="1" applyFill="1" applyBorder="1" applyProtection="1"/>
    <xf numFmtId="180" fontId="24" fillId="2" borderId="48" xfId="5" applyNumberFormat="1" applyFont="1" applyFill="1" applyBorder="1" applyProtection="1"/>
    <xf numFmtId="184" fontId="15" fillId="2" borderId="27" xfId="0" applyNumberFormat="1" applyFont="1" applyFill="1" applyBorder="1" applyAlignment="1" applyProtection="1">
      <protection locked="0"/>
    </xf>
    <xf numFmtId="184" fontId="15" fillId="2" borderId="21" xfId="5" applyNumberFormat="1" applyFont="1" applyFill="1" applyBorder="1" applyProtection="1"/>
    <xf numFmtId="184" fontId="15" fillId="2" borderId="74" xfId="5" applyNumberFormat="1" applyFont="1" applyFill="1" applyBorder="1" applyProtection="1"/>
    <xf numFmtId="184" fontId="15" fillId="2" borderId="90" xfId="5" applyNumberFormat="1" applyFont="1" applyFill="1" applyBorder="1" applyProtection="1"/>
    <xf numFmtId="184" fontId="15" fillId="2" borderId="91" xfId="5" applyNumberFormat="1" applyFont="1" applyFill="1" applyBorder="1" applyProtection="1"/>
    <xf numFmtId="184" fontId="24" fillId="2" borderId="21" xfId="5" applyNumberFormat="1" applyFont="1" applyFill="1" applyBorder="1" applyProtection="1"/>
    <xf numFmtId="177" fontId="24" fillId="2" borderId="21" xfId="5" applyNumberFormat="1" applyFont="1" applyFill="1" applyBorder="1" applyProtection="1"/>
    <xf numFmtId="180" fontId="24" fillId="2" borderId="21" xfId="5" applyNumberFormat="1" applyFont="1" applyFill="1" applyBorder="1" applyProtection="1"/>
    <xf numFmtId="180" fontId="24" fillId="2" borderId="56" xfId="5" applyNumberFormat="1" applyFont="1" applyFill="1" applyBorder="1" applyProtection="1"/>
    <xf numFmtId="179" fontId="11" fillId="2" borderId="40" xfId="5" applyNumberFormat="1" applyFont="1" applyFill="1" applyBorder="1" applyProtection="1"/>
    <xf numFmtId="179" fontId="11" fillId="2" borderId="38" xfId="5" applyNumberFormat="1" applyFont="1" applyFill="1" applyBorder="1" applyProtection="1"/>
    <xf numFmtId="179" fontId="11" fillId="2" borderId="49" xfId="5" applyNumberFormat="1" applyFont="1" applyFill="1" applyBorder="1" applyProtection="1"/>
    <xf numFmtId="179" fontId="11" fillId="2" borderId="24" xfId="5" applyNumberFormat="1" applyFont="1" applyFill="1" applyBorder="1" applyProtection="1"/>
    <xf numFmtId="179" fontId="11" fillId="2" borderId="21" xfId="5" applyNumberFormat="1" applyFont="1" applyFill="1" applyBorder="1" applyProtection="1"/>
    <xf numFmtId="179" fontId="11" fillId="2" borderId="56" xfId="5" applyNumberFormat="1" applyFont="1" applyFill="1" applyBorder="1" applyProtection="1"/>
    <xf numFmtId="182" fontId="9" fillId="2" borderId="169" xfId="5" applyNumberFormat="1" applyFont="1" applyFill="1" applyBorder="1" applyAlignment="1" applyProtection="1">
      <alignment vertical="center"/>
    </xf>
    <xf numFmtId="183" fontId="15" fillId="0" borderId="7" xfId="0" applyNumberFormat="1" applyFont="1" applyBorder="1" applyAlignment="1">
      <alignment horizontal="center" vertical="center"/>
    </xf>
    <xf numFmtId="183" fontId="15" fillId="0" borderId="117" xfId="0" applyNumberFormat="1" applyFont="1" applyBorder="1" applyAlignment="1">
      <alignment horizontal="center" vertical="center"/>
    </xf>
    <xf numFmtId="180" fontId="15" fillId="0" borderId="7" xfId="0" applyNumberFormat="1" applyFont="1" applyBorder="1" applyAlignment="1">
      <alignment horizontal="center" vertical="center"/>
    </xf>
    <xf numFmtId="183" fontId="15" fillId="0" borderId="9" xfId="0" applyNumberFormat="1" applyFont="1" applyBorder="1" applyAlignment="1">
      <alignment horizontal="center" vertical="center"/>
    </xf>
    <xf numFmtId="180" fontId="15" fillId="0" borderId="10" xfId="0" applyNumberFormat="1" applyFont="1" applyBorder="1" applyAlignment="1">
      <alignment horizontal="center" vertical="center"/>
    </xf>
    <xf numFmtId="180" fontId="15" fillId="0" borderId="117" xfId="0" applyNumberFormat="1" applyFont="1" applyBorder="1" applyAlignment="1">
      <alignment horizontal="center" vertical="center"/>
    </xf>
    <xf numFmtId="183" fontId="15" fillId="0" borderId="10" xfId="0" applyNumberFormat="1" applyFont="1" applyBorder="1" applyAlignment="1">
      <alignment horizontal="center" vertical="center"/>
    </xf>
    <xf numFmtId="179" fontId="15" fillId="0" borderId="15" xfId="0" applyNumberFormat="1" applyFont="1" applyBorder="1" applyAlignment="1">
      <alignment horizontal="center" vertical="center" wrapText="1"/>
    </xf>
    <xf numFmtId="184" fontId="15" fillId="2" borderId="34" xfId="0" applyNumberFormat="1" applyFont="1" applyFill="1" applyBorder="1" applyAlignment="1" applyProtection="1">
      <protection locked="0"/>
    </xf>
    <xf numFmtId="184" fontId="15" fillId="2" borderId="33" xfId="5" applyNumberFormat="1" applyFont="1" applyFill="1" applyBorder="1" applyProtection="1"/>
    <xf numFmtId="184" fontId="15" fillId="2" borderId="32" xfId="5" applyNumberFormat="1" applyFont="1" applyFill="1" applyBorder="1" applyProtection="1"/>
    <xf numFmtId="177" fontId="24" fillId="2" borderId="33" xfId="5" applyNumberFormat="1" applyFont="1" applyFill="1" applyBorder="1" applyProtection="1"/>
    <xf numFmtId="184" fontId="24" fillId="2" borderId="33" xfId="5" applyNumberFormat="1" applyFont="1" applyFill="1" applyBorder="1" applyProtection="1"/>
    <xf numFmtId="180" fontId="24" fillId="2" borderId="33" xfId="5" applyNumberFormat="1" applyFont="1" applyFill="1" applyBorder="1" applyProtection="1"/>
    <xf numFmtId="180" fontId="24" fillId="2" borderId="68" xfId="5" applyNumberFormat="1" applyFont="1" applyFill="1" applyBorder="1" applyProtection="1"/>
    <xf numFmtId="184" fontId="15" fillId="2" borderId="34" xfId="5" applyNumberFormat="1" applyFont="1" applyFill="1" applyBorder="1" applyProtection="1"/>
    <xf numFmtId="184" fontId="15" fillId="2" borderId="50" xfId="0" applyNumberFormat="1" applyFont="1" applyFill="1" applyBorder="1" applyAlignment="1" applyProtection="1">
      <protection locked="0"/>
    </xf>
    <xf numFmtId="184" fontId="15" fillId="2" borderId="244" xfId="5" applyNumberFormat="1" applyFont="1" applyFill="1" applyBorder="1" applyProtection="1"/>
    <xf numFmtId="184" fontId="15" fillId="2" borderId="39" xfId="0" applyNumberFormat="1" applyFont="1" applyFill="1" applyBorder="1" applyAlignment="1" applyProtection="1">
      <protection locked="0"/>
    </xf>
    <xf numFmtId="182" fontId="15" fillId="0" borderId="34" xfId="5" applyNumberFormat="1" applyFont="1" applyFill="1" applyBorder="1" applyAlignment="1" applyProtection="1">
      <alignment vertical="center"/>
    </xf>
    <xf numFmtId="182" fontId="15" fillId="0" borderId="39" xfId="0" applyNumberFormat="1" applyFont="1" applyFill="1" applyBorder="1" applyAlignment="1" applyProtection="1">
      <alignment vertical="center"/>
      <protection locked="0"/>
    </xf>
    <xf numFmtId="182" fontId="15" fillId="0" borderId="22" xfId="0" applyNumberFormat="1" applyFont="1" applyFill="1" applyBorder="1" applyAlignment="1" applyProtection="1">
      <alignment vertical="center"/>
      <protection locked="0"/>
    </xf>
    <xf numFmtId="182" fontId="15" fillId="0" borderId="99" xfId="0" applyNumberFormat="1" applyFont="1" applyFill="1" applyBorder="1" applyAlignment="1" applyProtection="1">
      <alignment vertical="center"/>
      <protection locked="0"/>
    </xf>
    <xf numFmtId="182" fontId="15" fillId="0" borderId="67" xfId="0" applyNumberFormat="1" applyFont="1" applyFill="1" applyBorder="1" applyAlignment="1" applyProtection="1">
      <alignment vertical="center"/>
      <protection locked="0"/>
    </xf>
    <xf numFmtId="184" fontId="15" fillId="0" borderId="32" xfId="5" applyNumberFormat="1" applyFont="1" applyFill="1" applyBorder="1" applyProtection="1"/>
    <xf numFmtId="184" fontId="15" fillId="0" borderId="34" xfId="5" applyNumberFormat="1" applyFont="1" applyFill="1" applyBorder="1" applyProtection="1"/>
    <xf numFmtId="184" fontId="15" fillId="2" borderId="32" xfId="0" applyNumberFormat="1" applyFont="1" applyFill="1" applyBorder="1" applyAlignment="1" applyProtection="1">
      <protection locked="0"/>
    </xf>
    <xf numFmtId="184" fontId="15" fillId="2" borderId="26" xfId="0" applyNumberFormat="1" applyFont="1" applyFill="1" applyBorder="1" applyAlignment="1" applyProtection="1">
      <protection locked="0"/>
    </xf>
    <xf numFmtId="184" fontId="15" fillId="2" borderId="29" xfId="5" applyNumberFormat="1" applyFont="1" applyFill="1" applyBorder="1" applyProtection="1"/>
    <xf numFmtId="184" fontId="15" fillId="2" borderId="159" xfId="0" applyNumberFormat="1" applyFont="1" applyFill="1" applyBorder="1" applyAlignment="1" applyProtection="1">
      <protection locked="0"/>
    </xf>
    <xf numFmtId="184" fontId="24" fillId="2" borderId="159" xfId="0" applyNumberFormat="1" applyFont="1" applyFill="1" applyBorder="1" applyAlignment="1" applyProtection="1">
      <protection locked="0"/>
    </xf>
    <xf numFmtId="177" fontId="24" fillId="2" borderId="159" xfId="0" applyNumberFormat="1" applyFont="1" applyFill="1" applyBorder="1" applyAlignment="1" applyProtection="1">
      <protection locked="0"/>
    </xf>
    <xf numFmtId="0" fontId="9" fillId="0" borderId="9" xfId="5" applyFont="1" applyFill="1" applyBorder="1" applyAlignment="1" applyProtection="1">
      <alignment vertical="center"/>
    </xf>
    <xf numFmtId="182" fontId="15" fillId="2" borderId="47" xfId="5" applyNumberFormat="1" applyFont="1" applyFill="1" applyBorder="1" applyProtection="1"/>
    <xf numFmtId="182" fontId="15" fillId="2" borderId="33" xfId="5" applyNumberFormat="1" applyFont="1" applyFill="1" applyBorder="1" applyProtection="1"/>
    <xf numFmtId="182" fontId="15" fillId="2" borderId="32" xfId="5" applyNumberFormat="1" applyFont="1" applyFill="1" applyBorder="1" applyProtection="1"/>
    <xf numFmtId="182" fontId="15" fillId="2" borderId="32" xfId="5" applyNumberFormat="1" applyFont="1" applyFill="1" applyBorder="1" applyAlignment="1" applyProtection="1"/>
    <xf numFmtId="182" fontId="15" fillId="2" borderId="68" xfId="5" applyNumberFormat="1" applyFont="1" applyFill="1" applyBorder="1" applyAlignment="1" applyProtection="1"/>
    <xf numFmtId="182" fontId="15" fillId="2" borderId="34" xfId="5" applyNumberFormat="1" applyFont="1" applyFill="1" applyBorder="1" applyProtection="1"/>
    <xf numFmtId="182" fontId="15" fillId="2" borderId="37" xfId="5" applyNumberFormat="1" applyFont="1" applyFill="1" applyBorder="1" applyProtection="1"/>
    <xf numFmtId="182" fontId="15" fillId="2" borderId="38" xfId="5" applyNumberFormat="1" applyFont="1" applyFill="1" applyBorder="1" applyProtection="1"/>
    <xf numFmtId="182" fontId="15" fillId="2" borderId="38" xfId="5" applyNumberFormat="1" applyFont="1" applyFill="1" applyBorder="1" applyAlignment="1" applyProtection="1"/>
    <xf numFmtId="182" fontId="15" fillId="2" borderId="49" xfId="5" applyNumberFormat="1" applyFont="1" applyFill="1" applyBorder="1" applyAlignment="1" applyProtection="1"/>
    <xf numFmtId="182" fontId="15" fillId="2" borderId="49" xfId="5" applyNumberFormat="1" applyFont="1" applyFill="1" applyBorder="1" applyProtection="1"/>
    <xf numFmtId="182" fontId="15" fillId="2" borderId="39" xfId="5" applyNumberFormat="1" applyFont="1" applyFill="1" applyBorder="1" applyProtection="1"/>
    <xf numFmtId="182" fontId="15" fillId="2" borderId="22" xfId="5" applyNumberFormat="1" applyFont="1" applyFill="1" applyBorder="1" applyProtection="1"/>
    <xf numFmtId="177" fontId="15" fillId="2" borderId="33" xfId="5" applyNumberFormat="1" applyFont="1" applyFill="1" applyBorder="1" applyProtection="1"/>
    <xf numFmtId="180" fontId="15" fillId="2" borderId="33" xfId="5" applyNumberFormat="1" applyFont="1" applyFill="1" applyBorder="1" applyProtection="1"/>
    <xf numFmtId="180" fontId="15" fillId="2" borderId="68" xfId="5" applyNumberFormat="1" applyFont="1" applyFill="1" applyBorder="1" applyProtection="1"/>
    <xf numFmtId="177" fontId="15" fillId="2" borderId="21" xfId="5" applyNumberFormat="1" applyFont="1" applyFill="1" applyBorder="1" applyProtection="1"/>
    <xf numFmtId="180" fontId="15" fillId="2" borderId="21" xfId="5" applyNumberFormat="1" applyFont="1" applyFill="1" applyBorder="1" applyAlignment="1" applyProtection="1"/>
    <xf numFmtId="180" fontId="15" fillId="2" borderId="56" xfId="5" applyNumberFormat="1" applyFont="1" applyFill="1" applyBorder="1" applyAlignment="1" applyProtection="1"/>
    <xf numFmtId="180" fontId="15" fillId="2" borderId="21" xfId="5" applyNumberFormat="1" applyFont="1" applyFill="1" applyBorder="1" applyProtection="1"/>
    <xf numFmtId="180" fontId="15" fillId="2" borderId="56" xfId="5" applyNumberFormat="1" applyFont="1" applyFill="1" applyBorder="1" applyProtection="1"/>
    <xf numFmtId="177" fontId="15" fillId="2" borderId="39" xfId="0" applyNumberFormat="1" applyFont="1" applyFill="1" applyBorder="1" applyAlignment="1" applyProtection="1">
      <protection locked="0"/>
    </xf>
    <xf numFmtId="184" fontId="15" fillId="2" borderId="67" xfId="0" applyNumberFormat="1" applyFont="1" applyFill="1" applyBorder="1" applyAlignment="1" applyProtection="1">
      <protection locked="0"/>
    </xf>
    <xf numFmtId="179" fontId="23" fillId="0" borderId="188" xfId="0" applyNumberFormat="1" applyFont="1" applyFill="1" applyBorder="1" applyAlignment="1" applyProtection="1">
      <alignment horizontal="center" vertical="center"/>
      <protection locked="0"/>
    </xf>
    <xf numFmtId="0" fontId="11" fillId="0" borderId="212" xfId="5" applyFont="1" applyFill="1" applyBorder="1" applyAlignment="1" applyProtection="1">
      <alignment horizontal="center" vertical="center"/>
    </xf>
    <xf numFmtId="182" fontId="9" fillId="0" borderId="72" xfId="5" applyNumberFormat="1" applyFont="1" applyFill="1" applyBorder="1" applyAlignment="1">
      <alignment vertical="center"/>
    </xf>
    <xf numFmtId="182" fontId="9" fillId="0" borderId="282" xfId="5" applyNumberFormat="1" applyFont="1" applyFill="1" applyBorder="1" applyAlignment="1">
      <alignment vertical="center"/>
    </xf>
    <xf numFmtId="182" fontId="9" fillId="0" borderId="283" xfId="5" applyNumberFormat="1" applyFont="1" applyFill="1" applyBorder="1" applyAlignment="1">
      <alignment vertical="center"/>
    </xf>
    <xf numFmtId="184" fontId="24" fillId="2" borderId="164" xfId="0" applyNumberFormat="1" applyFont="1" applyFill="1" applyBorder="1" applyAlignment="1" applyProtection="1">
      <protection locked="0"/>
    </xf>
    <xf numFmtId="177" fontId="9" fillId="0" borderId="0" xfId="5" applyNumberFormat="1" applyFont="1" applyFill="1" applyBorder="1" applyAlignment="1" applyProtection="1">
      <alignment horizontal="center" vertical="center"/>
    </xf>
    <xf numFmtId="177" fontId="9" fillId="0" borderId="235" xfId="5" applyNumberFormat="1" applyFont="1" applyFill="1" applyBorder="1" applyAlignment="1" applyProtection="1">
      <alignment horizontal="center" vertical="center"/>
    </xf>
    <xf numFmtId="0" fontId="9" fillId="0" borderId="62" xfId="5" applyFont="1" applyFill="1" applyBorder="1" applyAlignment="1" applyProtection="1">
      <alignment horizontal="center" vertical="center"/>
    </xf>
    <xf numFmtId="0" fontId="9" fillId="0" borderId="63" xfId="5" applyFont="1" applyFill="1" applyBorder="1" applyAlignment="1" applyProtection="1">
      <alignment vertical="center"/>
    </xf>
    <xf numFmtId="0" fontId="9" fillId="0" borderId="284" xfId="5" applyFont="1" applyFill="1" applyBorder="1" applyAlignment="1" applyProtection="1">
      <alignment vertical="center"/>
    </xf>
    <xf numFmtId="0" fontId="9" fillId="0" borderId="181" xfId="5" applyFont="1" applyFill="1" applyBorder="1" applyAlignment="1" applyProtection="1">
      <alignment vertical="center"/>
    </xf>
    <xf numFmtId="177" fontId="9" fillId="0" borderId="75" xfId="5" applyNumberFormat="1" applyFont="1" applyFill="1" applyBorder="1" applyAlignment="1" applyProtection="1">
      <alignment horizontal="center" vertical="center"/>
    </xf>
    <xf numFmtId="0" fontId="9" fillId="0" borderId="236" xfId="5" applyFont="1" applyFill="1" applyBorder="1" applyAlignment="1">
      <alignment horizontal="center"/>
    </xf>
    <xf numFmtId="0" fontId="9" fillId="0" borderId="29" xfId="5" applyFont="1" applyFill="1" applyBorder="1" applyAlignment="1" applyProtection="1">
      <alignment horizontal="center" vertical="center"/>
    </xf>
    <xf numFmtId="0" fontId="9" fillId="0" borderId="223" xfId="5" applyFont="1" applyFill="1" applyBorder="1" applyAlignment="1" applyProtection="1">
      <alignment horizontal="center" vertical="center"/>
    </xf>
    <xf numFmtId="0" fontId="9" fillId="0" borderId="26" xfId="5" applyFont="1" applyFill="1" applyBorder="1" applyAlignment="1" applyProtection="1">
      <alignment horizontal="center" vertical="center"/>
    </xf>
    <xf numFmtId="0" fontId="9" fillId="0" borderId="285" xfId="5" applyFont="1" applyFill="1" applyBorder="1" applyAlignment="1" applyProtection="1">
      <alignment horizontal="center" vertical="center"/>
    </xf>
    <xf numFmtId="177" fontId="9" fillId="0" borderId="215" xfId="5" applyNumberFormat="1" applyFont="1" applyFill="1" applyBorder="1" applyAlignment="1" applyProtection="1">
      <alignment vertical="center"/>
    </xf>
    <xf numFmtId="177" fontId="9" fillId="0" borderId="76" xfId="5" applyNumberFormat="1" applyFont="1" applyFill="1" applyBorder="1" applyAlignment="1" applyProtection="1">
      <alignment horizontal="center" vertical="center"/>
    </xf>
    <xf numFmtId="177" fontId="9" fillId="0" borderId="94" xfId="5" applyNumberFormat="1" applyFont="1" applyFill="1" applyBorder="1" applyAlignment="1" applyProtection="1">
      <alignment horizontal="center" vertical="center"/>
    </xf>
    <xf numFmtId="184" fontId="15" fillId="2" borderId="101" xfId="5" applyNumberFormat="1" applyFont="1" applyFill="1" applyBorder="1" applyProtection="1"/>
    <xf numFmtId="184" fontId="15" fillId="2" borderId="89" xfId="5" applyNumberFormat="1" applyFont="1" applyFill="1" applyBorder="1" applyProtection="1"/>
    <xf numFmtId="179" fontId="16" fillId="0" borderId="0" xfId="0" applyNumberFormat="1" applyFont="1" applyFill="1" applyBorder="1" applyAlignment="1" applyProtection="1">
      <alignment horizontal="left" vertical="center"/>
      <protection locked="0"/>
    </xf>
    <xf numFmtId="179" fontId="16" fillId="0" borderId="0" xfId="0" applyNumberFormat="1" applyFont="1" applyFill="1" applyBorder="1" applyAlignment="1" applyProtection="1">
      <alignment vertical="center"/>
      <protection locked="0"/>
    </xf>
    <xf numFmtId="179" fontId="27" fillId="0" borderId="23" xfId="0" applyNumberFormat="1" applyFont="1" applyFill="1" applyBorder="1" applyProtection="1">
      <protection locked="0"/>
    </xf>
    <xf numFmtId="179" fontId="16" fillId="2" borderId="23" xfId="0" applyNumberFormat="1" applyFont="1" applyFill="1" applyBorder="1" applyProtection="1">
      <protection locked="0"/>
    </xf>
    <xf numFmtId="0" fontId="11" fillId="0" borderId="344" xfId="5" applyFont="1" applyFill="1" applyBorder="1" applyAlignment="1" applyProtection="1">
      <alignment vertical="center"/>
    </xf>
    <xf numFmtId="182" fontId="15" fillId="0" borderId="18" xfId="5" applyNumberFormat="1" applyFont="1" applyFill="1" applyBorder="1" applyAlignment="1">
      <alignment vertical="center"/>
    </xf>
    <xf numFmtId="182" fontId="15" fillId="0" borderId="9" xfId="5" applyNumberFormat="1" applyFont="1" applyFill="1" applyBorder="1" applyAlignment="1">
      <alignment vertical="center"/>
    </xf>
    <xf numFmtId="182" fontId="24" fillId="0" borderId="9" xfId="5" applyNumberFormat="1" applyFont="1" applyFill="1" applyBorder="1" applyAlignment="1" applyProtection="1">
      <alignment vertical="center"/>
    </xf>
    <xf numFmtId="183" fontId="15" fillId="0" borderId="117" xfId="0" applyNumberFormat="1" applyFont="1" applyBorder="1" applyAlignment="1">
      <alignment vertical="center"/>
    </xf>
    <xf numFmtId="183" fontId="15" fillId="0" borderId="10" xfId="0" applyNumberFormat="1" applyFont="1" applyBorder="1" applyAlignment="1">
      <alignment vertical="center"/>
    </xf>
    <xf numFmtId="179" fontId="15" fillId="0" borderId="192" xfId="0" applyNumberFormat="1" applyFont="1" applyBorder="1" applyAlignment="1">
      <alignment vertical="center"/>
    </xf>
    <xf numFmtId="179" fontId="15" fillId="0" borderId="211" xfId="0" applyNumberFormat="1" applyFont="1" applyBorder="1" applyAlignment="1">
      <alignment vertical="center"/>
    </xf>
    <xf numFmtId="183" fontId="15" fillId="0" borderId="211" xfId="0" applyNumberFormat="1" applyFont="1" applyBorder="1" applyAlignment="1">
      <alignment vertical="center"/>
    </xf>
    <xf numFmtId="183" fontId="15" fillId="0" borderId="211" xfId="0" applyNumberFormat="1" applyFont="1" applyBorder="1" applyAlignment="1">
      <alignment horizontal="center" vertical="center"/>
    </xf>
    <xf numFmtId="183" fontId="15" fillId="0" borderId="271" xfId="0" applyNumberFormat="1" applyFont="1" applyBorder="1" applyAlignment="1">
      <alignment horizontal="center" vertical="center"/>
    </xf>
    <xf numFmtId="0" fontId="9" fillId="0" borderId="287" xfId="0" applyFont="1" applyFill="1" applyBorder="1" applyAlignment="1">
      <alignment horizontal="center" vertical="center" wrapText="1"/>
    </xf>
    <xf numFmtId="182" fontId="9" fillId="0" borderId="9" xfId="5" applyNumberFormat="1" applyFont="1" applyFill="1" applyBorder="1" applyAlignment="1" applyProtection="1">
      <alignment vertical="center"/>
    </xf>
    <xf numFmtId="0" fontId="2" fillId="0" borderId="0" xfId="5" applyFont="1" applyFill="1"/>
    <xf numFmtId="182" fontId="9" fillId="0" borderId="32" xfId="2" applyNumberFormat="1" applyFont="1" applyFill="1" applyBorder="1" applyProtection="1"/>
    <xf numFmtId="182" fontId="9" fillId="0" borderId="33" xfId="5" applyNumberFormat="1" applyFont="1" applyFill="1" applyBorder="1" applyProtection="1"/>
    <xf numFmtId="182" fontId="9" fillId="0" borderId="38" xfId="2" applyNumberFormat="1" applyFont="1" applyFill="1" applyBorder="1" applyProtection="1"/>
    <xf numFmtId="182" fontId="9" fillId="0" borderId="37" xfId="5" applyNumberFormat="1" applyFont="1" applyFill="1" applyBorder="1" applyProtection="1"/>
    <xf numFmtId="182" fontId="24" fillId="0" borderId="32" xfId="5" applyNumberFormat="1" applyFont="1" applyFill="1" applyBorder="1" applyProtection="1"/>
    <xf numFmtId="182" fontId="24" fillId="0" borderId="38" xfId="5" applyNumberFormat="1" applyFont="1" applyFill="1" applyBorder="1" applyProtection="1"/>
    <xf numFmtId="0" fontId="11" fillId="0" borderId="9" xfId="6" applyNumberFormat="1" applyFont="1" applyFill="1" applyBorder="1" applyAlignment="1">
      <alignment horizontal="center" vertical="center"/>
    </xf>
    <xf numFmtId="182" fontId="9" fillId="0" borderId="127" xfId="2" applyNumberFormat="1" applyFont="1" applyFill="1" applyBorder="1" applyProtection="1"/>
    <xf numFmtId="182" fontId="9" fillId="0" borderId="49" xfId="5" applyNumberFormat="1" applyFont="1" applyFill="1" applyBorder="1" applyProtection="1"/>
    <xf numFmtId="182" fontId="9" fillId="0" borderId="34" xfId="5" applyNumberFormat="1" applyFont="1" applyFill="1" applyBorder="1" applyAlignment="1">
      <alignment vertical="center"/>
    </xf>
    <xf numFmtId="182" fontId="9" fillId="0" borderId="21" xfId="5" applyNumberFormat="1" applyFont="1" applyFill="1" applyBorder="1" applyAlignment="1">
      <alignment vertical="center"/>
    </xf>
    <xf numFmtId="0" fontId="11" fillId="0" borderId="34" xfId="5" applyFont="1" applyFill="1" applyBorder="1" applyAlignment="1" applyProtection="1">
      <alignment horizontal="center" vertical="center"/>
    </xf>
    <xf numFmtId="0" fontId="9" fillId="0" borderId="34" xfId="5" applyFont="1" applyFill="1" applyBorder="1" applyAlignment="1" applyProtection="1">
      <alignment horizontal="center" vertical="center"/>
    </xf>
    <xf numFmtId="182" fontId="9" fillId="0" borderId="27" xfId="5" applyNumberFormat="1" applyFont="1" applyFill="1" applyBorder="1" applyAlignment="1">
      <alignment vertical="center"/>
    </xf>
    <xf numFmtId="182" fontId="9" fillId="0" borderId="39" xfId="5" applyNumberFormat="1" applyFont="1" applyFill="1" applyBorder="1" applyProtection="1"/>
    <xf numFmtId="182" fontId="9" fillId="0" borderId="144" xfId="2" applyNumberFormat="1" applyFont="1" applyFill="1" applyBorder="1" applyProtection="1"/>
    <xf numFmtId="182" fontId="9" fillId="0" borderId="39" xfId="2" applyNumberFormat="1" applyFont="1" applyFill="1" applyBorder="1" applyProtection="1"/>
    <xf numFmtId="182" fontId="9" fillId="0" borderId="27" xfId="0" applyNumberFormat="1" applyFont="1" applyFill="1" applyBorder="1" applyAlignment="1">
      <alignment vertical="center"/>
    </xf>
    <xf numFmtId="182" fontId="24" fillId="0" borderId="33" xfId="5" applyNumberFormat="1" applyFont="1" applyFill="1" applyBorder="1" applyProtection="1"/>
    <xf numFmtId="182" fontId="24" fillId="0" borderId="34" xfId="5" applyNumberFormat="1" applyFont="1" applyFill="1" applyBorder="1" applyProtection="1"/>
    <xf numFmtId="182" fontId="24" fillId="0" borderId="37" xfId="5" applyNumberFormat="1" applyFont="1" applyFill="1" applyBorder="1" applyProtection="1"/>
    <xf numFmtId="182" fontId="9" fillId="0" borderId="114" xfId="2" applyNumberFormat="1" applyFont="1" applyFill="1" applyBorder="1" applyProtection="1"/>
    <xf numFmtId="182" fontId="9" fillId="0" borderId="68" xfId="5" applyNumberFormat="1" applyFont="1" applyFill="1" applyBorder="1" applyProtection="1"/>
    <xf numFmtId="182" fontId="9" fillId="0" borderId="22" xfId="2" applyNumberFormat="1" applyFont="1" applyFill="1" applyBorder="1" applyProtection="1"/>
    <xf numFmtId="182" fontId="9" fillId="0" borderId="172" xfId="2" applyNumberFormat="1" applyFont="1" applyFill="1" applyBorder="1" applyProtection="1"/>
    <xf numFmtId="182" fontId="15" fillId="0" borderId="18" xfId="5" applyNumberFormat="1" applyFont="1" applyFill="1" applyBorder="1" applyAlignment="1" applyProtection="1">
      <alignment vertical="center"/>
    </xf>
    <xf numFmtId="182" fontId="15" fillId="0" borderId="9" xfId="5" applyNumberFormat="1" applyFont="1" applyFill="1" applyBorder="1" applyAlignment="1" applyProtection="1">
      <alignment vertical="center"/>
    </xf>
    <xf numFmtId="179" fontId="9" fillId="0" borderId="14" xfId="0" applyNumberFormat="1" applyFont="1" applyFill="1" applyBorder="1" applyAlignment="1" applyProtection="1">
      <alignment horizontal="center" vertical="center" wrapText="1"/>
      <protection locked="0"/>
    </xf>
    <xf numFmtId="0" fontId="11" fillId="0" borderId="38" xfId="5" applyFont="1" applyFill="1" applyBorder="1" applyAlignment="1" applyProtection="1">
      <alignment horizontal="center" vertical="center"/>
    </xf>
    <xf numFmtId="179" fontId="11" fillId="0" borderId="22" xfId="0" applyNumberFormat="1" applyFont="1" applyFill="1" applyBorder="1" applyAlignment="1" applyProtection="1">
      <alignment horizontal="center" vertical="center" wrapText="1"/>
      <protection locked="0"/>
    </xf>
    <xf numFmtId="182" fontId="24" fillId="0" borderId="39" xfId="5" applyNumberFormat="1" applyFont="1" applyFill="1" applyBorder="1" applyProtection="1"/>
    <xf numFmtId="182" fontId="9" fillId="0" borderId="51" xfId="5" applyNumberFormat="1" applyFont="1" applyFill="1" applyBorder="1" applyAlignment="1" applyProtection="1">
      <alignment vertical="center"/>
    </xf>
    <xf numFmtId="182" fontId="9" fillId="0" borderId="221" xfId="5" applyNumberFormat="1" applyFont="1" applyFill="1" applyBorder="1" applyAlignment="1">
      <alignment vertical="center"/>
    </xf>
    <xf numFmtId="182" fontId="9" fillId="0" borderId="281" xfId="5" applyNumberFormat="1" applyFont="1" applyFill="1" applyBorder="1" applyAlignment="1">
      <alignment vertical="center"/>
    </xf>
    <xf numFmtId="182" fontId="11" fillId="0" borderId="51" xfId="5" applyNumberFormat="1" applyFont="1" applyFill="1" applyBorder="1" applyAlignment="1" applyProtection="1">
      <alignment vertical="center"/>
    </xf>
    <xf numFmtId="182" fontId="9" fillId="0" borderId="47" xfId="8" applyNumberFormat="1" applyFont="1" applyFill="1" applyBorder="1" applyProtection="1"/>
    <xf numFmtId="182" fontId="9" fillId="0" borderId="128" xfId="8" applyNumberFormat="1" applyFont="1" applyFill="1" applyBorder="1" applyAlignment="1" applyProtection="1">
      <alignment horizontal="right" vertical="center"/>
    </xf>
    <xf numFmtId="182" fontId="9" fillId="0" borderId="38" xfId="8" applyNumberFormat="1" applyFont="1" applyFill="1" applyBorder="1" applyProtection="1"/>
    <xf numFmtId="182" fontId="9" fillId="0" borderId="127" xfId="8" applyNumberFormat="1" applyFont="1" applyFill="1" applyBorder="1" applyAlignment="1" applyProtection="1">
      <alignment horizontal="right" vertical="center"/>
    </xf>
    <xf numFmtId="182" fontId="9" fillId="0" borderId="143" xfId="8" applyNumberFormat="1" applyFont="1" applyFill="1" applyBorder="1" applyProtection="1"/>
    <xf numFmtId="182" fontId="9" fillId="0" borderId="144" xfId="8" applyNumberFormat="1" applyFont="1" applyFill="1" applyBorder="1" applyProtection="1"/>
    <xf numFmtId="182" fontId="9" fillId="0" borderId="39" xfId="8" applyNumberFormat="1" applyFont="1" applyFill="1" applyBorder="1" applyProtection="1"/>
    <xf numFmtId="182" fontId="9" fillId="0" borderId="67" xfId="8" applyNumberFormat="1" applyFont="1" applyFill="1" applyBorder="1" applyProtection="1"/>
    <xf numFmtId="182" fontId="9" fillId="3" borderId="90" xfId="5" applyNumberFormat="1" applyFont="1" applyFill="1" applyBorder="1" applyAlignment="1" applyProtection="1">
      <alignment vertical="center"/>
    </xf>
    <xf numFmtId="182" fontId="9" fillId="3" borderId="24" xfId="5" applyNumberFormat="1" applyFont="1" applyFill="1" applyBorder="1" applyAlignment="1" applyProtection="1">
      <alignment vertical="center"/>
    </xf>
    <xf numFmtId="182" fontId="9" fillId="3" borderId="38" xfId="5" applyNumberFormat="1" applyFont="1" applyFill="1" applyBorder="1" applyAlignment="1">
      <alignment vertical="center"/>
    </xf>
    <xf numFmtId="182" fontId="9" fillId="3" borderId="21" xfId="5" applyNumberFormat="1" applyFont="1" applyFill="1" applyBorder="1" applyAlignment="1" applyProtection="1">
      <alignment vertical="center"/>
    </xf>
    <xf numFmtId="182" fontId="9" fillId="3" borderId="37" xfId="5" applyNumberFormat="1" applyFont="1" applyFill="1" applyBorder="1" applyAlignment="1">
      <alignment vertical="center"/>
    </xf>
    <xf numFmtId="182" fontId="11" fillId="3" borderId="21" xfId="5" applyNumberFormat="1" applyFont="1" applyFill="1" applyBorder="1" applyAlignment="1" applyProtection="1">
      <alignment vertical="center"/>
    </xf>
    <xf numFmtId="182" fontId="9" fillId="0" borderId="13" xfId="5" applyNumberFormat="1" applyFont="1" applyFill="1" applyBorder="1" applyAlignment="1">
      <alignment vertical="center"/>
    </xf>
    <xf numFmtId="182" fontId="9" fillId="0" borderId="113" xfId="5" applyNumberFormat="1" applyFont="1" applyFill="1" applyBorder="1" applyAlignment="1">
      <alignment vertical="center"/>
    </xf>
    <xf numFmtId="182" fontId="9" fillId="0" borderId="49" xfId="5" applyNumberFormat="1" applyFont="1" applyFill="1" applyBorder="1" applyAlignment="1">
      <alignment vertical="center"/>
    </xf>
    <xf numFmtId="182" fontId="11" fillId="0" borderId="9" xfId="5" applyNumberFormat="1" applyFont="1" applyFill="1" applyBorder="1" applyAlignment="1" applyProtection="1">
      <alignment vertical="center"/>
    </xf>
    <xf numFmtId="182" fontId="11" fillId="0" borderId="173" xfId="5" applyNumberFormat="1" applyFont="1" applyFill="1" applyBorder="1" applyAlignment="1" applyProtection="1">
      <alignment vertical="center"/>
    </xf>
    <xf numFmtId="182" fontId="9" fillId="0" borderId="65" xfId="5" applyNumberFormat="1" applyFont="1" applyFill="1" applyBorder="1" applyAlignment="1" applyProtection="1">
      <alignment vertical="center"/>
    </xf>
    <xf numFmtId="182" fontId="9" fillId="0" borderId="7" xfId="5" applyNumberFormat="1" applyFont="1" applyFill="1" applyBorder="1" applyAlignment="1" applyProtection="1">
      <alignment vertical="center"/>
    </xf>
    <xf numFmtId="182" fontId="11" fillId="0" borderId="174" xfId="5" applyNumberFormat="1" applyFont="1" applyFill="1" applyBorder="1" applyAlignment="1" applyProtection="1">
      <alignment vertical="center"/>
    </xf>
    <xf numFmtId="0" fontId="9" fillId="0" borderId="21"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20" xfId="0" applyFont="1" applyFill="1" applyBorder="1" applyAlignment="1">
      <alignment horizontal="center" vertical="center"/>
    </xf>
    <xf numFmtId="0" fontId="9" fillId="0" borderId="17" xfId="0" applyFont="1" applyFill="1" applyBorder="1" applyAlignment="1">
      <alignment horizontal="center" vertical="center"/>
    </xf>
    <xf numFmtId="179" fontId="15" fillId="0" borderId="13" xfId="0" applyNumberFormat="1" applyFont="1" applyBorder="1" applyAlignment="1">
      <alignment vertical="center"/>
    </xf>
    <xf numFmtId="179" fontId="16" fillId="0" borderId="0" xfId="0" applyNumberFormat="1" applyFont="1" applyAlignment="1">
      <alignment horizontal="left" wrapText="1"/>
    </xf>
    <xf numFmtId="179" fontId="15" fillId="0" borderId="14" xfId="0" applyNumberFormat="1" applyFont="1" applyBorder="1" applyAlignment="1">
      <alignment horizontal="center" vertical="center"/>
    </xf>
    <xf numFmtId="0" fontId="9" fillId="0" borderId="211" xfId="5" applyFont="1" applyFill="1" applyBorder="1" applyAlignment="1" applyProtection="1">
      <alignment horizontal="center" vertical="center"/>
    </xf>
    <xf numFmtId="0" fontId="9" fillId="0" borderId="25" xfId="0" applyFont="1" applyFill="1" applyBorder="1" applyAlignment="1">
      <alignment horizontal="center" vertical="center"/>
    </xf>
    <xf numFmtId="0" fontId="11" fillId="0" borderId="37" xfId="5" applyFont="1" applyFill="1" applyBorder="1" applyAlignment="1" applyProtection="1">
      <alignment horizontal="center" vertical="center"/>
    </xf>
    <xf numFmtId="0" fontId="11" fillId="0" borderId="20" xfId="0" applyFont="1" applyFill="1" applyBorder="1" applyAlignment="1">
      <alignment horizontal="center" vertical="center"/>
    </xf>
    <xf numFmtId="0" fontId="9" fillId="0" borderId="31" xfId="0" applyFont="1" applyFill="1" applyBorder="1" applyAlignment="1" applyProtection="1">
      <alignment horizontal="center" vertical="center"/>
      <protection locked="0"/>
    </xf>
    <xf numFmtId="182" fontId="9" fillId="0" borderId="30" xfId="5" applyNumberFormat="1" applyFont="1" applyFill="1" applyBorder="1" applyAlignment="1" applyProtection="1">
      <alignment vertical="center"/>
    </xf>
    <xf numFmtId="182" fontId="9" fillId="0" borderId="203" xfId="5" applyNumberFormat="1" applyFont="1" applyFill="1" applyBorder="1" applyAlignment="1" applyProtection="1">
      <alignment vertical="center"/>
    </xf>
    <xf numFmtId="182" fontId="9" fillId="0" borderId="31" xfId="5" applyNumberFormat="1" applyFont="1" applyFill="1" applyBorder="1" applyAlignment="1" applyProtection="1">
      <alignment vertical="center"/>
    </xf>
    <xf numFmtId="182" fontId="11" fillId="0" borderId="20" xfId="5" applyNumberFormat="1" applyFont="1" applyFill="1" applyBorder="1" applyAlignment="1" applyProtection="1">
      <alignment vertical="center"/>
    </xf>
    <xf numFmtId="182" fontId="11" fillId="0" borderId="38" xfId="5" applyNumberFormat="1" applyFont="1" applyFill="1" applyBorder="1" applyAlignment="1" applyProtection="1">
      <alignment vertical="center"/>
    </xf>
    <xf numFmtId="182" fontId="9" fillId="0" borderId="199" xfId="5" applyNumberFormat="1" applyFont="1" applyFill="1" applyBorder="1" applyAlignment="1" applyProtection="1">
      <alignment vertical="center"/>
    </xf>
    <xf numFmtId="177" fontId="9" fillId="0" borderId="26" xfId="1" applyNumberFormat="1" applyFont="1" applyFill="1" applyBorder="1" applyAlignment="1">
      <alignment horizontal="right" vertical="center"/>
    </xf>
    <xf numFmtId="0" fontId="9" fillId="0" borderId="9" xfId="5" applyFont="1" applyFill="1" applyBorder="1" applyAlignment="1" applyProtection="1">
      <alignment horizontal="center" vertical="center"/>
    </xf>
    <xf numFmtId="182" fontId="9" fillId="0" borderId="9" xfId="0" applyNumberFormat="1" applyFont="1" applyFill="1" applyBorder="1" applyAlignment="1">
      <alignment vertical="center"/>
    </xf>
    <xf numFmtId="182" fontId="9" fillId="0" borderId="35" xfId="5" applyNumberFormat="1" applyFont="1" applyFill="1" applyBorder="1" applyAlignment="1">
      <alignment vertical="center"/>
    </xf>
    <xf numFmtId="182" fontId="9" fillId="0" borderId="36" xfId="5" applyNumberFormat="1" applyFont="1" applyFill="1" applyBorder="1" applyAlignment="1">
      <alignment vertical="center"/>
    </xf>
    <xf numFmtId="0" fontId="9" fillId="0" borderId="34" xfId="5" applyFont="1" applyFill="1" applyBorder="1" applyAlignment="1">
      <alignment horizontal="center" vertical="center"/>
    </xf>
    <xf numFmtId="182" fontId="9" fillId="0" borderId="306" xfId="0" applyNumberFormat="1" applyFont="1" applyFill="1" applyBorder="1" applyAlignment="1">
      <alignment vertical="center"/>
    </xf>
    <xf numFmtId="182" fontId="9" fillId="0" borderId="16" xfId="5" applyNumberFormat="1" applyFont="1" applyFill="1" applyBorder="1" applyAlignment="1">
      <alignment vertical="center"/>
    </xf>
    <xf numFmtId="182" fontId="9" fillId="2" borderId="17" xfId="8" applyNumberFormat="1" applyFont="1" applyFill="1" applyBorder="1" applyAlignment="1" applyProtection="1">
      <alignment vertical="center"/>
    </xf>
    <xf numFmtId="182" fontId="9" fillId="2" borderId="0" xfId="0" applyNumberFormat="1" applyFont="1" applyFill="1" applyAlignment="1" applyProtection="1">
      <alignment vertical="center"/>
      <protection locked="0"/>
    </xf>
    <xf numFmtId="182" fontId="15" fillId="2" borderId="16" xfId="0" applyNumberFormat="1" applyFont="1" applyFill="1" applyBorder="1" applyAlignment="1" applyProtection="1">
      <alignment vertical="center"/>
      <protection locked="0"/>
    </xf>
    <xf numFmtId="182" fontId="15" fillId="2" borderId="28" xfId="0" applyNumberFormat="1" applyFont="1" applyFill="1" applyBorder="1" applyAlignment="1" applyProtection="1">
      <alignment vertical="center"/>
      <protection locked="0"/>
    </xf>
    <xf numFmtId="182" fontId="15" fillId="2" borderId="95" xfId="0" applyNumberFormat="1" applyFont="1" applyFill="1" applyBorder="1" applyAlignment="1" applyProtection="1">
      <alignment vertical="center"/>
      <protection locked="0"/>
    </xf>
    <xf numFmtId="182" fontId="15" fillId="2" borderId="160" xfId="0" applyNumberFormat="1" applyFont="1" applyFill="1" applyBorder="1" applyAlignment="1" applyProtection="1">
      <alignment vertical="center"/>
      <protection locked="0"/>
    </xf>
    <xf numFmtId="182" fontId="15" fillId="2" borderId="102" xfId="0" applyNumberFormat="1" applyFont="1" applyFill="1" applyBorder="1" applyAlignment="1" applyProtection="1">
      <alignment vertical="center"/>
      <protection locked="0"/>
    </xf>
    <xf numFmtId="182" fontId="15" fillId="2" borderId="32" xfId="0" applyNumberFormat="1" applyFont="1" applyFill="1" applyBorder="1" applyAlignment="1" applyProtection="1">
      <alignment vertical="center"/>
      <protection locked="0"/>
    </xf>
    <xf numFmtId="182" fontId="15" fillId="2" borderId="33" xfId="0" applyNumberFormat="1" applyFont="1" applyFill="1" applyBorder="1" applyAlignment="1" applyProtection="1">
      <alignment vertical="center"/>
      <protection locked="0"/>
    </xf>
    <xf numFmtId="182" fontId="15" fillId="2" borderId="96" xfId="0" applyNumberFormat="1" applyFont="1" applyFill="1" applyBorder="1" applyAlignment="1" applyProtection="1">
      <alignment vertical="center"/>
      <protection locked="0"/>
    </xf>
    <xf numFmtId="182" fontId="15" fillId="2" borderId="139" xfId="0" applyNumberFormat="1" applyFont="1" applyFill="1" applyBorder="1" applyAlignment="1" applyProtection="1">
      <alignment vertical="center"/>
      <protection locked="0"/>
    </xf>
    <xf numFmtId="182" fontId="15" fillId="2" borderId="68" xfId="0" applyNumberFormat="1" applyFont="1" applyFill="1" applyBorder="1" applyAlignment="1" applyProtection="1">
      <alignment vertical="center"/>
      <protection locked="0"/>
    </xf>
    <xf numFmtId="182" fontId="15" fillId="2" borderId="34" xfId="0" applyNumberFormat="1" applyFont="1" applyFill="1" applyBorder="1" applyAlignment="1" applyProtection="1">
      <alignment vertical="center"/>
      <protection locked="0"/>
    </xf>
    <xf numFmtId="182" fontId="15" fillId="2" borderId="21" xfId="0" applyNumberFormat="1" applyFont="1" applyFill="1" applyBorder="1" applyAlignment="1" applyProtection="1">
      <alignment vertical="center"/>
      <protection locked="0"/>
    </xf>
    <xf numFmtId="182" fontId="15" fillId="2" borderId="89" xfId="0" applyNumberFormat="1" applyFont="1" applyFill="1" applyBorder="1" applyAlignment="1" applyProtection="1">
      <alignment vertical="center"/>
      <protection locked="0"/>
    </xf>
    <xf numFmtId="182" fontId="15" fillId="2" borderId="90" xfId="0" applyNumberFormat="1" applyFont="1" applyFill="1" applyBorder="1" applyAlignment="1" applyProtection="1">
      <alignment vertical="center"/>
      <protection locked="0"/>
    </xf>
    <xf numFmtId="182" fontId="15" fillId="2" borderId="161" xfId="0" applyNumberFormat="1" applyFont="1" applyFill="1" applyBorder="1" applyAlignment="1" applyProtection="1">
      <alignment vertical="center"/>
      <protection locked="0"/>
    </xf>
    <xf numFmtId="182" fontId="15" fillId="2" borderId="56" xfId="0" applyNumberFormat="1" applyFont="1" applyFill="1" applyBorder="1" applyAlignment="1" applyProtection="1">
      <alignment vertical="center"/>
      <protection locked="0"/>
    </xf>
    <xf numFmtId="182" fontId="15" fillId="2" borderId="35" xfId="0" applyNumberFormat="1" applyFont="1" applyFill="1" applyBorder="1" applyAlignment="1" applyProtection="1">
      <alignment vertical="center"/>
      <protection locked="0"/>
    </xf>
    <xf numFmtId="182" fontId="15" fillId="2" borderId="36" xfId="0" applyNumberFormat="1" applyFont="1" applyFill="1" applyBorder="1" applyAlignment="1" applyProtection="1">
      <alignment vertical="center"/>
      <protection locked="0"/>
    </xf>
    <xf numFmtId="182" fontId="15" fillId="2" borderId="97" xfId="0" applyNumberFormat="1" applyFont="1" applyFill="1" applyBorder="1" applyAlignment="1" applyProtection="1">
      <alignment vertical="center"/>
      <protection locked="0"/>
    </xf>
    <xf numFmtId="182" fontId="15" fillId="2" borderId="162" xfId="0" applyNumberFormat="1" applyFont="1" applyFill="1" applyBorder="1" applyAlignment="1" applyProtection="1">
      <alignment vertical="center"/>
      <protection locked="0"/>
    </xf>
    <xf numFmtId="182" fontId="15" fillId="2" borderId="103" xfId="0" applyNumberFormat="1" applyFont="1" applyFill="1" applyBorder="1" applyAlignment="1" applyProtection="1">
      <alignment vertical="center"/>
      <protection locked="0"/>
    </xf>
    <xf numFmtId="182" fontId="15" fillId="0" borderId="32" xfId="0" applyNumberFormat="1" applyFont="1" applyFill="1" applyBorder="1" applyAlignment="1" applyProtection="1">
      <alignment vertical="center"/>
      <protection locked="0"/>
    </xf>
    <xf numFmtId="182" fontId="15" fillId="0" borderId="33" xfId="0" applyNumberFormat="1" applyFont="1" applyFill="1" applyBorder="1" applyAlignment="1" applyProtection="1">
      <alignment vertical="center"/>
      <protection locked="0"/>
    </xf>
    <xf numFmtId="182" fontId="15" fillId="0" borderId="96" xfId="0" applyNumberFormat="1" applyFont="1" applyFill="1" applyBorder="1" applyAlignment="1" applyProtection="1">
      <alignment vertical="center"/>
      <protection locked="0"/>
    </xf>
    <xf numFmtId="182" fontId="15" fillId="0" borderId="139" xfId="0" applyNumberFormat="1" applyFont="1" applyFill="1" applyBorder="1" applyAlignment="1" applyProtection="1">
      <alignment vertical="center"/>
      <protection locked="0"/>
    </xf>
    <xf numFmtId="182" fontId="15" fillId="0" borderId="68" xfId="0" applyNumberFormat="1" applyFont="1" applyFill="1" applyBorder="1" applyAlignment="1" applyProtection="1">
      <alignment vertical="center"/>
      <protection locked="0"/>
    </xf>
    <xf numFmtId="182" fontId="15" fillId="0" borderId="34" xfId="0" applyNumberFormat="1" applyFont="1" applyFill="1" applyBorder="1" applyAlignment="1" applyProtection="1">
      <alignment vertical="center"/>
      <protection locked="0"/>
    </xf>
    <xf numFmtId="182" fontId="15" fillId="0" borderId="21" xfId="0" applyNumberFormat="1" applyFont="1" applyFill="1" applyBorder="1" applyAlignment="1" applyProtection="1">
      <alignment vertical="center"/>
      <protection locked="0"/>
    </xf>
    <xf numFmtId="182" fontId="15" fillId="0" borderId="89" xfId="0" applyNumberFormat="1" applyFont="1" applyFill="1" applyBorder="1" applyAlignment="1" applyProtection="1">
      <alignment vertical="center"/>
      <protection locked="0"/>
    </xf>
    <xf numFmtId="182" fontId="15" fillId="0" borderId="161" xfId="0" applyNumberFormat="1" applyFont="1" applyFill="1" applyBorder="1" applyAlignment="1" applyProtection="1">
      <alignment vertical="center"/>
      <protection locked="0"/>
    </xf>
    <xf numFmtId="182" fontId="15" fillId="0" borderId="56" xfId="0" applyNumberFormat="1" applyFont="1" applyFill="1" applyBorder="1" applyAlignment="1" applyProtection="1">
      <alignment vertical="center"/>
      <protection locked="0"/>
    </xf>
    <xf numFmtId="182" fontId="15" fillId="0" borderId="163" xfId="0" applyNumberFormat="1" applyFont="1" applyFill="1" applyBorder="1" applyAlignment="1" applyProtection="1">
      <alignment vertical="center"/>
      <protection locked="0"/>
    </xf>
    <xf numFmtId="182" fontId="23" fillId="2" borderId="120" xfId="0" applyNumberFormat="1" applyFont="1" applyFill="1" applyBorder="1" applyAlignment="1">
      <alignment horizontal="center" vertical="center"/>
    </xf>
    <xf numFmtId="182" fontId="9" fillId="2" borderId="23" xfId="0" applyNumberFormat="1" applyFont="1" applyFill="1" applyBorder="1" applyAlignment="1" applyProtection="1">
      <protection locked="0"/>
    </xf>
    <xf numFmtId="182" fontId="9" fillId="2" borderId="0" xfId="0" applyNumberFormat="1" applyFont="1" applyFill="1" applyAlignment="1" applyProtection="1">
      <protection locked="0"/>
    </xf>
    <xf numFmtId="182" fontId="2" fillId="2" borderId="0" xfId="0" applyNumberFormat="1" applyFont="1" applyFill="1" applyAlignment="1" applyProtection="1">
      <protection locked="0"/>
    </xf>
    <xf numFmtId="182" fontId="9" fillId="2" borderId="29" xfId="5" applyNumberFormat="1" applyFont="1" applyFill="1" applyBorder="1" applyAlignment="1">
      <alignment vertical="center"/>
    </xf>
    <xf numFmtId="182" fontId="9" fillId="2" borderId="138" xfId="5" applyNumberFormat="1" applyFont="1" applyFill="1" applyBorder="1" applyAlignment="1">
      <alignment vertical="center"/>
    </xf>
    <xf numFmtId="179" fontId="9" fillId="2" borderId="0" xfId="0" applyNumberFormat="1" applyFont="1" applyFill="1" applyProtection="1">
      <protection locked="0"/>
    </xf>
    <xf numFmtId="182" fontId="15" fillId="2" borderId="52" xfId="0" applyNumberFormat="1" applyFont="1" applyFill="1" applyBorder="1" applyAlignment="1" applyProtection="1">
      <alignment vertical="center"/>
      <protection locked="0"/>
    </xf>
    <xf numFmtId="182" fontId="15" fillId="2" borderId="54" xfId="0" applyNumberFormat="1" applyFont="1" applyFill="1" applyBorder="1" applyAlignment="1" applyProtection="1">
      <alignment vertical="center"/>
      <protection locked="0"/>
    </xf>
    <xf numFmtId="182" fontId="15" fillId="2" borderId="30" xfId="0" applyNumberFormat="1" applyFont="1" applyFill="1" applyBorder="1" applyAlignment="1" applyProtection="1">
      <alignment vertical="center"/>
      <protection locked="0"/>
    </xf>
    <xf numFmtId="182" fontId="15" fillId="2" borderId="105" xfId="0" applyNumberFormat="1" applyFont="1" applyFill="1" applyBorder="1" applyAlignment="1" applyProtection="1">
      <alignment vertical="center"/>
      <protection locked="0"/>
    </xf>
    <xf numFmtId="182" fontId="15" fillId="0" borderId="30" xfId="0" applyNumberFormat="1" applyFont="1" applyFill="1" applyBorder="1" applyAlignment="1" applyProtection="1">
      <alignment vertical="center"/>
      <protection locked="0"/>
    </xf>
    <xf numFmtId="182" fontId="15" fillId="0" borderId="20" xfId="0" applyNumberFormat="1" applyFont="1" applyFill="1" applyBorder="1" applyAlignment="1" applyProtection="1">
      <alignment vertical="center"/>
      <protection locked="0"/>
    </xf>
    <xf numFmtId="182" fontId="15" fillId="2" borderId="9" xfId="0" applyNumberFormat="1" applyFont="1" applyFill="1" applyBorder="1" applyAlignment="1" applyProtection="1">
      <alignment vertical="center"/>
      <protection locked="0"/>
    </xf>
    <xf numFmtId="182" fontId="15" fillId="2" borderId="27" xfId="0" applyNumberFormat="1" applyFont="1" applyFill="1" applyBorder="1" applyAlignment="1" applyProtection="1">
      <alignment vertical="center"/>
      <protection locked="0"/>
    </xf>
    <xf numFmtId="182" fontId="15" fillId="2" borderId="91" xfId="0" applyNumberFormat="1" applyFont="1" applyFill="1" applyBorder="1" applyAlignment="1" applyProtection="1">
      <alignment vertical="center"/>
      <protection locked="0"/>
    </xf>
    <xf numFmtId="182" fontId="15" fillId="2" borderId="24" xfId="0" applyNumberFormat="1" applyFont="1" applyFill="1" applyBorder="1" applyAlignment="1" applyProtection="1">
      <alignment vertical="center"/>
      <protection locked="0"/>
    </xf>
    <xf numFmtId="182" fontId="15" fillId="0" borderId="9" xfId="0" applyNumberFormat="1" applyFont="1" applyFill="1" applyBorder="1" applyAlignment="1" applyProtection="1">
      <alignment vertical="center"/>
      <protection locked="0"/>
    </xf>
    <xf numFmtId="182" fontId="15" fillId="0" borderId="27" xfId="0" applyNumberFormat="1" applyFont="1" applyFill="1" applyBorder="1" applyAlignment="1" applyProtection="1">
      <alignment vertical="center"/>
      <protection locked="0"/>
    </xf>
    <xf numFmtId="182" fontId="15" fillId="0" borderId="91" xfId="0" applyNumberFormat="1" applyFont="1" applyFill="1" applyBorder="1" applyAlignment="1" applyProtection="1">
      <alignment vertical="center"/>
      <protection locked="0"/>
    </xf>
    <xf numFmtId="182" fontId="15" fillId="0" borderId="24" xfId="0" applyNumberFormat="1" applyFont="1" applyFill="1" applyBorder="1" applyAlignment="1" applyProtection="1">
      <alignment vertical="center"/>
      <protection locked="0"/>
    </xf>
    <xf numFmtId="179" fontId="2" fillId="2" borderId="23" xfId="0" applyNumberFormat="1" applyFont="1" applyFill="1" applyBorder="1" applyProtection="1">
      <protection locked="0"/>
    </xf>
    <xf numFmtId="179" fontId="2" fillId="2" borderId="0" xfId="0" applyNumberFormat="1" applyFont="1" applyFill="1" applyProtection="1">
      <protection locked="0"/>
    </xf>
    <xf numFmtId="179" fontId="11" fillId="0" borderId="0" xfId="0" applyNumberFormat="1" applyFont="1" applyFill="1" applyProtection="1">
      <protection locked="0"/>
    </xf>
    <xf numFmtId="182" fontId="24" fillId="0" borderId="52" xfId="0" applyNumberFormat="1" applyFont="1" applyFill="1" applyBorder="1" applyAlignment="1" applyProtection="1">
      <alignment vertical="center"/>
      <protection locked="0"/>
    </xf>
    <xf numFmtId="182" fontId="24" fillId="0" borderId="53" xfId="0" applyNumberFormat="1" applyFont="1" applyFill="1" applyBorder="1" applyAlignment="1" applyProtection="1">
      <alignment vertical="center"/>
      <protection locked="0"/>
    </xf>
    <xf numFmtId="182" fontId="24" fillId="0" borderId="60" xfId="0" applyNumberFormat="1" applyFont="1" applyFill="1" applyBorder="1" applyAlignment="1" applyProtection="1">
      <alignment vertical="center"/>
      <protection locked="0"/>
    </xf>
    <xf numFmtId="182" fontId="24" fillId="0" borderId="16" xfId="0" applyNumberFormat="1" applyFont="1" applyFill="1" applyBorder="1" applyAlignment="1" applyProtection="1">
      <alignment vertical="center"/>
      <protection locked="0"/>
    </xf>
    <xf numFmtId="182" fontId="24" fillId="0" borderId="30" xfId="0" applyNumberFormat="1" applyFont="1" applyFill="1" applyBorder="1" applyAlignment="1" applyProtection="1">
      <alignment vertical="center"/>
      <protection locked="0"/>
    </xf>
    <xf numFmtId="182" fontId="24" fillId="0" borderId="71" xfId="0" applyNumberFormat="1" applyFont="1" applyFill="1" applyBorder="1" applyAlignment="1" applyProtection="1">
      <alignment vertical="center"/>
      <protection locked="0"/>
    </xf>
    <xf numFmtId="182" fontId="24" fillId="0" borderId="33" xfId="0" applyNumberFormat="1" applyFont="1" applyFill="1" applyBorder="1" applyAlignment="1" applyProtection="1">
      <alignment vertical="center"/>
      <protection locked="0"/>
    </xf>
    <xf numFmtId="182" fontId="24" fillId="0" borderId="32" xfId="0" applyNumberFormat="1" applyFont="1" applyFill="1" applyBorder="1" applyAlignment="1" applyProtection="1">
      <alignment vertical="center"/>
      <protection locked="0"/>
    </xf>
    <xf numFmtId="182" fontId="24" fillId="0" borderId="68" xfId="0" applyNumberFormat="1" applyFont="1" applyFill="1" applyBorder="1" applyAlignment="1" applyProtection="1">
      <alignment vertical="center"/>
      <protection locked="0"/>
    </xf>
    <xf numFmtId="182" fontId="24" fillId="0" borderId="21" xfId="0" applyNumberFormat="1" applyFont="1" applyFill="1" applyBorder="1" applyAlignment="1" applyProtection="1">
      <alignment vertical="center"/>
      <protection locked="0"/>
    </xf>
    <xf numFmtId="182" fontId="24" fillId="0" borderId="34" xfId="0" applyNumberFormat="1" applyFont="1" applyFill="1" applyBorder="1" applyAlignment="1" applyProtection="1">
      <alignment vertical="center"/>
      <protection locked="0"/>
    </xf>
    <xf numFmtId="182" fontId="24" fillId="0" borderId="56" xfId="0" applyNumberFormat="1" applyFont="1" applyFill="1" applyBorder="1" applyAlignment="1" applyProtection="1">
      <alignment vertical="center"/>
      <protection locked="0"/>
    </xf>
    <xf numFmtId="182" fontId="24" fillId="0" borderId="36" xfId="0" applyNumberFormat="1" applyFont="1" applyFill="1" applyBorder="1" applyAlignment="1" applyProtection="1">
      <alignment vertical="center"/>
      <protection locked="0"/>
    </xf>
    <xf numFmtId="182" fontId="24" fillId="0" borderId="35" xfId="0" applyNumberFormat="1" applyFont="1" applyFill="1" applyBorder="1" applyAlignment="1" applyProtection="1">
      <alignment vertical="center"/>
      <protection locked="0"/>
    </xf>
    <xf numFmtId="182" fontId="24" fillId="0" borderId="103" xfId="0" applyNumberFormat="1" applyFont="1" applyFill="1" applyBorder="1" applyAlignment="1" applyProtection="1">
      <alignment vertical="center"/>
      <protection locked="0"/>
    </xf>
    <xf numFmtId="179" fontId="22" fillId="0" borderId="23" xfId="0" applyNumberFormat="1" applyFont="1" applyFill="1" applyBorder="1" applyProtection="1">
      <protection locked="0"/>
    </xf>
    <xf numFmtId="179" fontId="22" fillId="0" borderId="0" xfId="0" applyNumberFormat="1" applyFont="1" applyFill="1" applyProtection="1">
      <protection locked="0"/>
    </xf>
    <xf numFmtId="179" fontId="9" fillId="0" borderId="233" xfId="0" applyNumberFormat="1" applyFont="1" applyFill="1" applyBorder="1" applyAlignment="1" applyProtection="1">
      <alignment horizontal="center" vertical="center"/>
      <protection locked="0"/>
    </xf>
    <xf numFmtId="179" fontId="9" fillId="0" borderId="28" xfId="0" applyNumberFormat="1" applyFont="1" applyFill="1" applyBorder="1" applyAlignment="1" applyProtection="1">
      <alignment horizontal="center" vertical="center"/>
      <protection locked="0"/>
    </xf>
    <xf numFmtId="184" fontId="15" fillId="0" borderId="60" xfId="0" applyNumberFormat="1" applyFont="1" applyFill="1" applyBorder="1" applyAlignment="1" applyProtection="1">
      <alignment vertical="center"/>
      <protection locked="0"/>
    </xf>
    <xf numFmtId="184" fontId="15" fillId="0" borderId="53" xfId="0" applyNumberFormat="1" applyFont="1" applyFill="1" applyBorder="1" applyAlignment="1" applyProtection="1">
      <alignment vertical="center"/>
      <protection locked="0"/>
    </xf>
    <xf numFmtId="184" fontId="15" fillId="0" borderId="52" xfId="0" applyNumberFormat="1" applyFont="1" applyFill="1" applyBorder="1" applyAlignment="1" applyProtection="1">
      <alignment vertical="center"/>
      <protection locked="0"/>
    </xf>
    <xf numFmtId="184" fontId="15" fillId="0" borderId="238" xfId="0" applyNumberFormat="1" applyFont="1" applyFill="1" applyBorder="1" applyAlignment="1" applyProtection="1">
      <alignment vertical="center"/>
      <protection locked="0"/>
    </xf>
    <xf numFmtId="184" fontId="15" fillId="0" borderId="230" xfId="0" applyNumberFormat="1" applyFont="1" applyFill="1" applyBorder="1" applyAlignment="1" applyProtection="1">
      <alignment vertical="center"/>
      <protection locked="0"/>
    </xf>
    <xf numFmtId="184" fontId="15" fillId="0" borderId="227" xfId="0" applyNumberFormat="1" applyFont="1" applyFill="1" applyBorder="1" applyAlignment="1" applyProtection="1">
      <alignment vertical="center"/>
      <protection locked="0"/>
    </xf>
    <xf numFmtId="177" fontId="24" fillId="0" borderId="214" xfId="0" applyNumberFormat="1" applyFont="1" applyFill="1" applyBorder="1" applyAlignment="1" applyProtection="1">
      <alignment vertical="center"/>
      <protection locked="0"/>
    </xf>
    <xf numFmtId="184" fontId="24" fillId="0" borderId="53" xfId="0" applyNumberFormat="1" applyFont="1" applyFill="1" applyBorder="1" applyAlignment="1" applyProtection="1">
      <alignment vertical="center"/>
      <protection locked="0"/>
    </xf>
    <xf numFmtId="177" fontId="24" fillId="0" borderId="53" xfId="0" applyNumberFormat="1" applyFont="1" applyFill="1" applyBorder="1" applyAlignment="1" applyProtection="1">
      <alignment vertical="center"/>
      <protection locked="0"/>
    </xf>
    <xf numFmtId="184" fontId="24" fillId="0" borderId="52" xfId="0" applyNumberFormat="1" applyFont="1" applyFill="1" applyBorder="1" applyAlignment="1" applyProtection="1">
      <alignment vertical="center"/>
      <protection locked="0"/>
    </xf>
    <xf numFmtId="184" fontId="24" fillId="0" borderId="16" xfId="0" applyNumberFormat="1" applyFont="1" applyFill="1" applyBorder="1" applyAlignment="1" applyProtection="1">
      <alignment vertical="center"/>
      <protection locked="0"/>
    </xf>
    <xf numFmtId="177" fontId="24" fillId="0" borderId="16" xfId="0" applyNumberFormat="1" applyFont="1" applyFill="1" applyBorder="1" applyAlignment="1" applyProtection="1">
      <alignment vertical="center"/>
      <protection locked="0"/>
    </xf>
    <xf numFmtId="184" fontId="24" fillId="0" borderId="71" xfId="0" applyNumberFormat="1" applyFont="1" applyFill="1" applyBorder="1" applyAlignment="1" applyProtection="1">
      <alignment vertical="center"/>
      <protection locked="0"/>
    </xf>
    <xf numFmtId="184" fontId="15" fillId="0" borderId="33" xfId="0" applyNumberFormat="1" applyFont="1" applyFill="1" applyBorder="1" applyAlignment="1" applyProtection="1">
      <alignment vertical="center"/>
      <protection locked="0"/>
    </xf>
    <xf numFmtId="184" fontId="15" fillId="0" borderId="32" xfId="0" applyNumberFormat="1" applyFont="1" applyFill="1" applyBorder="1" applyAlignment="1" applyProtection="1">
      <alignment vertical="center"/>
      <protection locked="0"/>
    </xf>
    <xf numFmtId="184" fontId="15" fillId="0" borderId="139" xfId="0" applyNumberFormat="1" applyFont="1" applyFill="1" applyBorder="1" applyAlignment="1" applyProtection="1">
      <alignment vertical="center"/>
      <protection locked="0"/>
    </xf>
    <xf numFmtId="184" fontId="15" fillId="0" borderId="96" xfId="0" applyNumberFormat="1" applyFont="1" applyFill="1" applyBorder="1" applyAlignment="1" applyProtection="1">
      <alignment vertical="center"/>
      <protection locked="0"/>
    </xf>
    <xf numFmtId="184" fontId="15" fillId="0" borderId="134" xfId="0" applyNumberFormat="1" applyFont="1" applyFill="1" applyBorder="1" applyAlignment="1" applyProtection="1">
      <alignment vertical="center"/>
      <protection locked="0"/>
    </xf>
    <xf numFmtId="184" fontId="15" fillId="0" borderId="262" xfId="0" applyNumberFormat="1" applyFont="1" applyFill="1" applyBorder="1" applyAlignment="1" applyProtection="1">
      <alignment vertical="center"/>
      <protection locked="0"/>
    </xf>
    <xf numFmtId="177" fontId="24" fillId="0" borderId="17" xfId="0" applyNumberFormat="1" applyFont="1" applyFill="1" applyBorder="1" applyAlignment="1" applyProtection="1">
      <alignment vertical="center"/>
      <protection locked="0"/>
    </xf>
    <xf numFmtId="184" fontId="24" fillId="0" borderId="32" xfId="0" applyNumberFormat="1" applyFont="1" applyFill="1" applyBorder="1" applyAlignment="1" applyProtection="1">
      <alignment vertical="center"/>
      <protection locked="0"/>
    </xf>
    <xf numFmtId="177" fontId="24" fillId="0" borderId="32" xfId="0" applyNumberFormat="1" applyFont="1" applyFill="1" applyBorder="1" applyAlignment="1" applyProtection="1">
      <alignment vertical="center"/>
      <protection locked="0"/>
    </xf>
    <xf numFmtId="184" fontId="24" fillId="0" borderId="33" xfId="0" applyNumberFormat="1" applyFont="1" applyFill="1" applyBorder="1" applyAlignment="1" applyProtection="1">
      <alignment vertical="center"/>
      <protection locked="0"/>
    </xf>
    <xf numFmtId="177" fontId="24" fillId="0" borderId="33" xfId="0" applyNumberFormat="1" applyFont="1" applyFill="1" applyBorder="1" applyAlignment="1" applyProtection="1">
      <alignment vertical="center"/>
      <protection locked="0"/>
    </xf>
    <xf numFmtId="184" fontId="15" fillId="0" borderId="68" xfId="0" applyNumberFormat="1" applyFont="1" applyFill="1" applyBorder="1" applyAlignment="1" applyProtection="1">
      <alignment vertical="center"/>
      <protection locked="0"/>
    </xf>
    <xf numFmtId="184" fontId="15" fillId="0" borderId="21" xfId="0" applyNumberFormat="1" applyFont="1" applyFill="1" applyBorder="1" applyAlignment="1" applyProtection="1">
      <alignment vertical="center"/>
      <protection locked="0"/>
    </xf>
    <xf numFmtId="184" fontId="15" fillId="0" borderId="34" xfId="0" applyNumberFormat="1" applyFont="1" applyFill="1" applyBorder="1" applyAlignment="1" applyProtection="1">
      <alignment vertical="center"/>
      <protection locked="0"/>
    </xf>
    <xf numFmtId="184" fontId="15" fillId="0" borderId="74" xfId="0" applyNumberFormat="1" applyFont="1" applyFill="1" applyBorder="1" applyAlignment="1" applyProtection="1">
      <alignment vertical="center"/>
      <protection locked="0"/>
    </xf>
    <xf numFmtId="184" fontId="24" fillId="0" borderId="89" xfId="0" applyNumberFormat="1" applyFont="1" applyFill="1" applyBorder="1" applyAlignment="1" applyProtection="1">
      <alignment vertical="center"/>
      <protection locked="0"/>
    </xf>
    <xf numFmtId="184" fontId="15" fillId="0" borderId="90" xfId="0" applyNumberFormat="1" applyFont="1" applyFill="1" applyBorder="1" applyAlignment="1" applyProtection="1">
      <alignment vertical="center"/>
      <protection locked="0"/>
    </xf>
    <xf numFmtId="184" fontId="24" fillId="0" borderId="74" xfId="0" applyNumberFormat="1" applyFont="1" applyFill="1" applyBorder="1" applyAlignment="1" applyProtection="1">
      <alignment vertical="center"/>
      <protection locked="0"/>
    </xf>
    <xf numFmtId="177" fontId="24" fillId="0" borderId="27" xfId="0" applyNumberFormat="1" applyFont="1" applyFill="1" applyBorder="1" applyAlignment="1" applyProtection="1">
      <alignment vertical="center"/>
      <protection locked="0"/>
    </xf>
    <xf numFmtId="184" fontId="24" fillId="0" borderId="34" xfId="0" applyNumberFormat="1" applyFont="1" applyFill="1" applyBorder="1" applyAlignment="1" applyProtection="1">
      <alignment vertical="center"/>
      <protection locked="0"/>
    </xf>
    <xf numFmtId="177" fontId="24" fillId="0" borderId="34" xfId="0" applyNumberFormat="1" applyFont="1" applyFill="1" applyBorder="1" applyAlignment="1" applyProtection="1">
      <alignment vertical="center"/>
      <protection locked="0"/>
    </xf>
    <xf numFmtId="177" fontId="24" fillId="0" borderId="21" xfId="0" applyNumberFormat="1" applyFont="1" applyFill="1" applyBorder="1" applyAlignment="1" applyProtection="1">
      <alignment vertical="center"/>
      <protection locked="0"/>
    </xf>
    <xf numFmtId="184" fontId="24" fillId="0" borderId="56" xfId="0" applyNumberFormat="1" applyFont="1" applyFill="1" applyBorder="1" applyAlignment="1" applyProtection="1">
      <alignment vertical="center"/>
      <protection locked="0"/>
    </xf>
    <xf numFmtId="184" fontId="15" fillId="0" borderId="36" xfId="0" applyNumberFormat="1" applyFont="1" applyFill="1" applyBorder="1" applyAlignment="1" applyProtection="1">
      <alignment vertical="center"/>
      <protection locked="0"/>
    </xf>
    <xf numFmtId="184" fontId="15" fillId="0" borderId="35" xfId="0" applyNumberFormat="1" applyFont="1" applyFill="1" applyBorder="1" applyAlignment="1" applyProtection="1">
      <alignment vertical="center"/>
      <protection locked="0"/>
    </xf>
    <xf numFmtId="184" fontId="15" fillId="0" borderId="196" xfId="0" applyNumberFormat="1" applyFont="1" applyFill="1" applyBorder="1" applyAlignment="1" applyProtection="1">
      <alignment vertical="center"/>
      <protection locked="0"/>
    </xf>
    <xf numFmtId="184" fontId="15" fillId="0" borderId="97" xfId="0" applyNumberFormat="1" applyFont="1" applyFill="1" applyBorder="1" applyAlignment="1" applyProtection="1">
      <alignment vertical="center"/>
      <protection locked="0"/>
    </xf>
    <xf numFmtId="177" fontId="24" fillId="0" borderId="108" xfId="0" applyNumberFormat="1" applyFont="1" applyFill="1" applyBorder="1" applyAlignment="1" applyProtection="1">
      <alignment vertical="center"/>
      <protection locked="0"/>
    </xf>
    <xf numFmtId="184" fontId="24" fillId="0" borderId="35" xfId="0" applyNumberFormat="1" applyFont="1" applyFill="1" applyBorder="1" applyAlignment="1" applyProtection="1">
      <alignment vertical="center"/>
      <protection locked="0"/>
    </xf>
    <xf numFmtId="177" fontId="24" fillId="0" borderId="35" xfId="0" applyNumberFormat="1" applyFont="1" applyFill="1" applyBorder="1" applyAlignment="1" applyProtection="1">
      <alignment vertical="center"/>
      <protection locked="0"/>
    </xf>
    <xf numFmtId="184" fontId="24" fillId="0" borderId="36" xfId="0" applyNumberFormat="1" applyFont="1" applyFill="1" applyBorder="1" applyAlignment="1" applyProtection="1">
      <alignment vertical="center"/>
      <protection locked="0"/>
    </xf>
    <xf numFmtId="177" fontId="24" fillId="0" borderId="36" xfId="0" applyNumberFormat="1" applyFont="1" applyFill="1" applyBorder="1" applyAlignment="1" applyProtection="1">
      <alignment vertical="center"/>
      <protection locked="0"/>
    </xf>
    <xf numFmtId="184" fontId="24" fillId="0" borderId="103" xfId="0" applyNumberFormat="1" applyFont="1" applyFill="1" applyBorder="1" applyAlignment="1" applyProtection="1">
      <alignment vertical="center"/>
      <protection locked="0"/>
    </xf>
    <xf numFmtId="184" fontId="24" fillId="0" borderId="96" xfId="0" applyNumberFormat="1" applyFont="1" applyFill="1" applyBorder="1" applyAlignment="1" applyProtection="1">
      <alignment vertical="center"/>
      <protection locked="0"/>
    </xf>
    <xf numFmtId="184" fontId="24" fillId="0" borderId="68" xfId="0" applyNumberFormat="1" applyFont="1" applyFill="1" applyBorder="1" applyAlignment="1" applyProtection="1">
      <alignment vertical="center"/>
      <protection locked="0"/>
    </xf>
    <xf numFmtId="184" fontId="15" fillId="0" borderId="89" xfId="0" applyNumberFormat="1" applyFont="1" applyFill="1" applyBorder="1" applyAlignment="1" applyProtection="1">
      <alignment vertical="center"/>
      <protection locked="0"/>
    </xf>
    <xf numFmtId="180" fontId="24" fillId="0" borderId="21" xfId="0" applyNumberFormat="1" applyFont="1" applyFill="1" applyBorder="1" applyAlignment="1" applyProtection="1">
      <alignment vertical="center"/>
      <protection locked="0"/>
    </xf>
    <xf numFmtId="184" fontId="15" fillId="0" borderId="56" xfId="0" applyNumberFormat="1" applyFont="1" applyFill="1" applyBorder="1" applyAlignment="1" applyProtection="1">
      <alignment vertical="center"/>
      <protection locked="0"/>
    </xf>
    <xf numFmtId="184" fontId="15" fillId="0" borderId="200" xfId="0" applyNumberFormat="1" applyFont="1" applyFill="1" applyBorder="1" applyAlignment="1" applyProtection="1">
      <alignment vertical="center"/>
      <protection locked="0"/>
    </xf>
    <xf numFmtId="177" fontId="15" fillId="0" borderId="21" xfId="0" applyNumberFormat="1" applyFont="1" applyFill="1" applyBorder="1" applyAlignment="1" applyProtection="1">
      <alignment vertical="center"/>
      <protection locked="0"/>
    </xf>
    <xf numFmtId="184" fontId="15" fillId="0" borderId="29" xfId="0" applyNumberFormat="1" applyFont="1" applyFill="1" applyBorder="1" applyAlignment="1" applyProtection="1">
      <alignment vertical="center"/>
      <protection locked="0"/>
    </xf>
    <xf numFmtId="184" fontId="15" fillId="0" borderId="26" xfId="0" applyNumberFormat="1" applyFont="1" applyFill="1" applyBorder="1" applyAlignment="1" applyProtection="1">
      <alignment vertical="center"/>
      <protection locked="0"/>
    </xf>
    <xf numFmtId="184" fontId="15" fillId="0" borderId="93" xfId="0" applyNumberFormat="1" applyFont="1" applyFill="1" applyBorder="1" applyAlignment="1" applyProtection="1">
      <alignment vertical="center"/>
      <protection locked="0"/>
    </xf>
    <xf numFmtId="184" fontId="15" fillId="0" borderId="206" xfId="0" applyNumberFormat="1" applyFont="1" applyFill="1" applyBorder="1" applyAlignment="1" applyProtection="1">
      <alignment vertical="center"/>
      <protection locked="0"/>
    </xf>
    <xf numFmtId="184" fontId="15" fillId="0" borderId="239" xfId="0" applyNumberFormat="1" applyFont="1" applyFill="1" applyBorder="1" applyAlignment="1" applyProtection="1">
      <alignment vertical="center"/>
      <protection locked="0"/>
    </xf>
    <xf numFmtId="177" fontId="24" fillId="0" borderId="25" xfId="0" applyNumberFormat="1" applyFont="1" applyFill="1" applyBorder="1" applyAlignment="1" applyProtection="1">
      <alignment vertical="center"/>
      <protection locked="0"/>
    </xf>
    <xf numFmtId="184" fontId="24" fillId="0" borderId="26" xfId="0" applyNumberFormat="1" applyFont="1" applyFill="1" applyBorder="1" applyAlignment="1" applyProtection="1">
      <alignment vertical="center"/>
      <protection locked="0"/>
    </xf>
    <xf numFmtId="177" fontId="15" fillId="0" borderId="29" xfId="0" applyNumberFormat="1" applyFont="1" applyFill="1" applyBorder="1" applyAlignment="1" applyProtection="1">
      <alignment vertical="center"/>
      <protection locked="0"/>
    </xf>
    <xf numFmtId="184" fontId="15" fillId="0" borderId="113" xfId="0" applyNumberFormat="1" applyFont="1" applyFill="1" applyBorder="1" applyAlignment="1" applyProtection="1">
      <alignment vertical="center"/>
      <protection locked="0"/>
    </xf>
    <xf numFmtId="184" fontId="15" fillId="0" borderId="240" xfId="0" applyNumberFormat="1" applyFont="1" applyFill="1" applyBorder="1" applyAlignment="1" applyProtection="1">
      <protection locked="0"/>
    </xf>
    <xf numFmtId="184" fontId="15" fillId="0" borderId="158" xfId="0" applyNumberFormat="1" applyFont="1" applyFill="1" applyBorder="1" applyAlignment="1" applyProtection="1">
      <protection locked="0"/>
    </xf>
    <xf numFmtId="184" fontId="15" fillId="0" borderId="241" xfId="0" applyNumberFormat="1" applyFont="1" applyFill="1" applyBorder="1" applyAlignment="1" applyProtection="1">
      <protection locked="0"/>
    </xf>
    <xf numFmtId="184" fontId="15" fillId="0" borderId="259" xfId="0" applyNumberFormat="1" applyFont="1" applyFill="1" applyBorder="1" applyAlignment="1" applyProtection="1">
      <protection locked="0"/>
    </xf>
    <xf numFmtId="184" fontId="15" fillId="0" borderId="242" xfId="0" applyNumberFormat="1" applyFont="1" applyFill="1" applyBorder="1" applyAlignment="1" applyProtection="1">
      <protection locked="0"/>
    </xf>
    <xf numFmtId="177" fontId="24" fillId="0" borderId="240" xfId="0" applyNumberFormat="1" applyFont="1" applyFill="1" applyBorder="1" applyAlignment="1" applyProtection="1">
      <protection locked="0"/>
    </xf>
    <xf numFmtId="184" fontId="24" fillId="0" borderId="158" xfId="0" applyNumberFormat="1" applyFont="1" applyFill="1" applyBorder="1" applyAlignment="1" applyProtection="1">
      <protection locked="0"/>
    </xf>
    <xf numFmtId="177" fontId="24" fillId="0" borderId="158" xfId="0" applyNumberFormat="1" applyFont="1" applyFill="1" applyBorder="1" applyAlignment="1" applyProtection="1">
      <protection locked="0"/>
    </xf>
    <xf numFmtId="177" fontId="15" fillId="0" borderId="158" xfId="0" applyNumberFormat="1" applyFont="1" applyFill="1" applyBorder="1" applyAlignment="1" applyProtection="1">
      <protection locked="0"/>
    </xf>
    <xf numFmtId="180" fontId="24" fillId="0" borderId="158" xfId="0" applyNumberFormat="1" applyFont="1" applyFill="1" applyBorder="1" applyAlignment="1" applyProtection="1">
      <protection locked="0"/>
    </xf>
    <xf numFmtId="184" fontId="15" fillId="0" borderId="141" xfId="0" applyNumberFormat="1" applyFont="1" applyFill="1" applyBorder="1" applyAlignment="1" applyProtection="1">
      <protection locked="0"/>
    </xf>
    <xf numFmtId="184" fontId="15" fillId="0" borderId="0" xfId="0" applyNumberFormat="1" applyFont="1" applyFill="1" applyBorder="1" applyAlignment="1" applyProtection="1">
      <protection locked="0"/>
    </xf>
    <xf numFmtId="177" fontId="24" fillId="0" borderId="0" xfId="0" applyNumberFormat="1" applyFont="1" applyFill="1" applyBorder="1" applyAlignment="1" applyProtection="1">
      <protection locked="0"/>
    </xf>
    <xf numFmtId="184" fontId="24" fillId="0" borderId="0" xfId="0" applyNumberFormat="1" applyFont="1" applyFill="1" applyBorder="1" applyAlignment="1" applyProtection="1">
      <protection locked="0"/>
    </xf>
    <xf numFmtId="180" fontId="24" fillId="0" borderId="0" xfId="0" applyNumberFormat="1" applyFont="1" applyFill="1" applyBorder="1" applyAlignment="1" applyProtection="1">
      <protection locked="0"/>
    </xf>
    <xf numFmtId="179" fontId="2" fillId="0" borderId="0" xfId="0" applyNumberFormat="1" applyFont="1" applyFill="1" applyBorder="1" applyAlignment="1" applyProtection="1">
      <alignment vertical="center"/>
      <protection locked="0"/>
    </xf>
    <xf numFmtId="179" fontId="2" fillId="0" borderId="0" xfId="0" applyNumberFormat="1" applyFont="1" applyFill="1" applyBorder="1" applyAlignment="1" applyProtection="1">
      <alignment horizontal="distributed" vertical="center" wrapText="1"/>
      <protection locked="0"/>
    </xf>
    <xf numFmtId="179" fontId="2" fillId="0" borderId="0" xfId="0" applyNumberFormat="1" applyFont="1" applyFill="1" applyBorder="1" applyProtection="1">
      <protection locked="0"/>
    </xf>
    <xf numFmtId="182" fontId="11" fillId="0" borderId="26" xfId="5" applyNumberFormat="1" applyFont="1" applyFill="1" applyBorder="1" applyAlignment="1" applyProtection="1">
      <alignment vertical="center"/>
    </xf>
    <xf numFmtId="0" fontId="11" fillId="0" borderId="9" xfId="5" applyFont="1" applyFill="1" applyBorder="1" applyAlignment="1" applyProtection="1">
      <alignment horizontal="center" vertical="center"/>
    </xf>
    <xf numFmtId="182" fontId="15" fillId="0" borderId="180" xfId="8" applyNumberFormat="1" applyFont="1" applyFill="1" applyBorder="1" applyAlignment="1" applyProtection="1">
      <alignment vertical="center"/>
    </xf>
    <xf numFmtId="182" fontId="15" fillId="0" borderId="92" xfId="8" applyNumberFormat="1" applyFont="1" applyFill="1" applyBorder="1" applyAlignment="1" applyProtection="1">
      <alignment vertical="center"/>
    </xf>
    <xf numFmtId="182" fontId="15" fillId="0" borderId="13" xfId="8" applyNumberFormat="1" applyFont="1" applyFill="1" applyBorder="1" applyAlignment="1" applyProtection="1">
      <alignment vertical="center"/>
    </xf>
    <xf numFmtId="182" fontId="15" fillId="0" borderId="181" xfId="8" applyNumberFormat="1" applyFont="1" applyFill="1" applyBorder="1" applyAlignment="1" applyProtection="1">
      <alignment vertical="center"/>
    </xf>
    <xf numFmtId="182" fontId="15" fillId="0" borderId="81" xfId="5" applyNumberFormat="1" applyFont="1" applyFill="1" applyBorder="1" applyAlignment="1">
      <alignment vertical="center"/>
    </xf>
    <xf numFmtId="182" fontId="15" fillId="0" borderId="184" xfId="8" applyNumberFormat="1" applyFont="1" applyFill="1" applyBorder="1" applyAlignment="1" applyProtection="1">
      <alignment vertical="center"/>
    </xf>
    <xf numFmtId="182" fontId="15" fillId="0" borderId="185" xfId="8" applyNumberFormat="1" applyFont="1" applyFill="1" applyBorder="1" applyAlignment="1" applyProtection="1">
      <alignment vertical="center"/>
    </xf>
    <xf numFmtId="182" fontId="15" fillId="0" borderId="14" xfId="8" applyNumberFormat="1" applyFont="1" applyFill="1" applyBorder="1" applyAlignment="1" applyProtection="1">
      <alignment vertical="center"/>
    </xf>
    <xf numFmtId="182" fontId="15" fillId="0" borderId="84" xfId="8" applyNumberFormat="1" applyFont="1" applyFill="1" applyBorder="1" applyAlignment="1" applyProtection="1">
      <alignment vertical="center"/>
    </xf>
    <xf numFmtId="182" fontId="15" fillId="0" borderId="187" xfId="8" applyNumberFormat="1" applyFont="1" applyFill="1" applyBorder="1" applyAlignment="1" applyProtection="1">
      <alignment vertical="center"/>
    </xf>
    <xf numFmtId="182" fontId="24" fillId="0" borderId="9" xfId="8" applyNumberFormat="1" applyFont="1" applyFill="1" applyBorder="1" applyAlignment="1" applyProtection="1">
      <alignment vertical="center"/>
    </xf>
    <xf numFmtId="182" fontId="24" fillId="0" borderId="185" xfId="8" applyNumberFormat="1" applyFont="1" applyFill="1" applyBorder="1" applyAlignment="1" applyProtection="1">
      <alignment vertical="center"/>
    </xf>
    <xf numFmtId="182" fontId="15" fillId="0" borderId="77" xfId="8" applyNumberFormat="1" applyFont="1" applyFill="1" applyBorder="1" applyAlignment="1" applyProtection="1">
      <alignment vertical="center"/>
    </xf>
    <xf numFmtId="182" fontId="15" fillId="0" borderId="191" xfId="8" applyNumberFormat="1" applyFont="1" applyFill="1" applyBorder="1" applyAlignment="1" applyProtection="1">
      <alignment vertical="center"/>
    </xf>
    <xf numFmtId="183" fontId="15" fillId="0" borderId="78" xfId="0" applyNumberFormat="1" applyFont="1" applyBorder="1" applyAlignment="1">
      <alignment vertical="center"/>
    </xf>
    <xf numFmtId="180" fontId="15" fillId="0" borderId="10" xfId="0" applyNumberFormat="1" applyFont="1" applyBorder="1" applyAlignment="1">
      <alignment vertical="center"/>
    </xf>
    <xf numFmtId="180" fontId="15" fillId="0" borderId="9" xfId="0" applyNumberFormat="1" applyFont="1" applyBorder="1" applyAlignment="1">
      <alignment vertical="center"/>
    </xf>
    <xf numFmtId="182" fontId="9" fillId="0" borderId="93" xfId="5" applyNumberFormat="1" applyFont="1" applyFill="1" applyBorder="1" applyAlignment="1">
      <alignment vertical="center"/>
    </xf>
    <xf numFmtId="182" fontId="9" fillId="0" borderId="235" xfId="5" applyNumberFormat="1" applyFont="1" applyFill="1" applyBorder="1" applyAlignment="1">
      <alignment vertical="center"/>
    </xf>
    <xf numFmtId="182" fontId="9" fillId="0" borderId="213" xfId="5" applyNumberFormat="1" applyFont="1" applyFill="1" applyBorder="1" applyAlignment="1">
      <alignment vertical="center"/>
    </xf>
    <xf numFmtId="0" fontId="9" fillId="0" borderId="9" xfId="6" applyNumberFormat="1" applyFont="1" applyFill="1" applyBorder="1" applyAlignment="1">
      <alignment horizontal="center" vertical="center"/>
    </xf>
    <xf numFmtId="0" fontId="9" fillId="0" borderId="18" xfId="6" applyNumberFormat="1" applyFont="1" applyFill="1" applyBorder="1" applyAlignment="1">
      <alignment horizontal="center" vertical="center"/>
    </xf>
    <xf numFmtId="0" fontId="9" fillId="0" borderId="9" xfId="6" applyFont="1" applyFill="1" applyBorder="1" applyAlignment="1">
      <alignment horizontal="center" vertical="center"/>
    </xf>
    <xf numFmtId="179" fontId="9" fillId="0" borderId="22" xfId="0" applyNumberFormat="1" applyFont="1" applyFill="1" applyBorder="1" applyAlignment="1" applyProtection="1">
      <alignment horizontal="center" vertical="center" wrapText="1"/>
      <protection locked="0"/>
    </xf>
    <xf numFmtId="0" fontId="11" fillId="0" borderId="9" xfId="5" applyFont="1" applyFill="1" applyBorder="1" applyAlignment="1" applyProtection="1">
      <alignment vertical="center"/>
    </xf>
    <xf numFmtId="182" fontId="9" fillId="2" borderId="9" xfId="0" applyNumberFormat="1" applyFont="1" applyFill="1" applyBorder="1" applyAlignment="1">
      <alignment vertical="center"/>
    </xf>
    <xf numFmtId="182" fontId="9" fillId="2" borderId="9" xfId="5" applyNumberFormat="1" applyFont="1" applyFill="1" applyBorder="1" applyAlignment="1">
      <alignment vertical="center"/>
    </xf>
    <xf numFmtId="182" fontId="15" fillId="0" borderId="51" xfId="5" applyNumberFormat="1" applyFont="1" applyFill="1" applyBorder="1" applyAlignment="1" applyProtection="1">
      <alignment vertical="center"/>
    </xf>
    <xf numFmtId="182" fontId="15" fillId="0" borderId="104" xfId="5" applyNumberFormat="1" applyFont="1" applyFill="1" applyBorder="1" applyAlignment="1" applyProtection="1">
      <alignment vertical="center"/>
    </xf>
    <xf numFmtId="182" fontId="15" fillId="0" borderId="39" xfId="5" applyNumberFormat="1" applyFont="1" applyFill="1" applyBorder="1" applyAlignment="1" applyProtection="1"/>
    <xf numFmtId="182" fontId="24" fillId="3" borderId="60" xfId="5" applyNumberFormat="1" applyFont="1" applyFill="1" applyBorder="1" applyProtection="1"/>
    <xf numFmtId="182" fontId="15" fillId="2" borderId="34" xfId="5" applyNumberFormat="1" applyFont="1" applyFill="1" applyBorder="1" applyAlignment="1" applyProtection="1">
      <alignment horizontal="right"/>
    </xf>
    <xf numFmtId="182" fontId="15" fillId="2" borderId="39" xfId="5" applyNumberFormat="1" applyFont="1" applyFill="1" applyBorder="1" applyAlignment="1" applyProtection="1">
      <alignment horizontal="right"/>
    </xf>
    <xf numFmtId="182" fontId="15" fillId="2" borderId="38" xfId="5" applyNumberFormat="1" applyFont="1" applyFill="1" applyBorder="1" applyAlignment="1" applyProtection="1">
      <alignment horizontal="right"/>
    </xf>
    <xf numFmtId="188" fontId="38" fillId="0" borderId="38" xfId="5" applyNumberFormat="1" applyFont="1" applyFill="1" applyBorder="1" applyProtection="1"/>
    <xf numFmtId="188" fontId="15" fillId="0" borderId="38" xfId="5" applyNumberFormat="1" applyFont="1" applyFill="1" applyBorder="1" applyProtection="1"/>
    <xf numFmtId="182" fontId="38" fillId="0" borderId="34" xfId="5" applyNumberFormat="1" applyFont="1" applyFill="1" applyBorder="1" applyProtection="1"/>
    <xf numFmtId="182" fontId="38" fillId="0" borderId="37" xfId="5" applyNumberFormat="1" applyFont="1" applyFill="1" applyBorder="1" applyProtection="1"/>
    <xf numFmtId="182" fontId="15" fillId="2" borderId="177" xfId="5" applyNumberFormat="1" applyFont="1" applyFill="1" applyBorder="1" applyProtection="1"/>
    <xf numFmtId="182" fontId="15" fillId="2" borderId="354" xfId="5" applyNumberFormat="1" applyFont="1" applyFill="1" applyBorder="1" applyProtection="1"/>
    <xf numFmtId="182" fontId="15" fillId="0" borderId="30" xfId="5" applyNumberFormat="1" applyFont="1" applyFill="1" applyBorder="1" applyProtection="1"/>
    <xf numFmtId="182" fontId="15" fillId="0" borderId="20" xfId="5" applyNumberFormat="1" applyFont="1" applyFill="1" applyBorder="1" applyProtection="1"/>
    <xf numFmtId="188" fontId="15" fillId="0" borderId="30" xfId="5" applyNumberFormat="1" applyFont="1" applyFill="1" applyBorder="1" applyProtection="1"/>
    <xf numFmtId="182" fontId="15" fillId="0" borderId="30" xfId="5" applyNumberFormat="1" applyFont="1" applyFill="1" applyBorder="1" applyAlignment="1" applyProtection="1"/>
    <xf numFmtId="182" fontId="15" fillId="0" borderId="33" xfId="5" applyNumberFormat="1" applyFont="1" applyFill="1" applyBorder="1" applyAlignment="1" applyProtection="1"/>
    <xf numFmtId="0" fontId="22" fillId="0" borderId="18" xfId="5" applyFont="1" applyFill="1" applyBorder="1"/>
    <xf numFmtId="0" fontId="22" fillId="0" borderId="78" xfId="5" applyFont="1" applyFill="1" applyBorder="1"/>
    <xf numFmtId="49" fontId="15" fillId="0" borderId="21" xfId="5" applyNumberFormat="1" applyFont="1" applyFill="1" applyBorder="1" applyAlignment="1" applyProtection="1">
      <alignment horizontal="right"/>
    </xf>
    <xf numFmtId="49" fontId="15" fillId="0" borderId="9" xfId="5" applyNumberFormat="1" applyFont="1" applyFill="1" applyBorder="1" applyProtection="1"/>
    <xf numFmtId="49" fontId="15" fillId="0" borderId="9" xfId="5" applyNumberFormat="1" applyFont="1" applyFill="1" applyBorder="1" applyAlignment="1" applyProtection="1">
      <alignment horizontal="right"/>
    </xf>
    <xf numFmtId="0" fontId="22" fillId="0" borderId="9" xfId="5" applyFont="1" applyFill="1" applyBorder="1"/>
    <xf numFmtId="49" fontId="38" fillId="0" borderId="9" xfId="5" applyNumberFormat="1" applyFont="1" applyFill="1" applyBorder="1" applyProtection="1"/>
    <xf numFmtId="49" fontId="15" fillId="0" borderId="9" xfId="5" applyNumberFormat="1" applyFont="1" applyFill="1" applyBorder="1" applyAlignment="1" applyProtection="1"/>
    <xf numFmtId="49" fontId="15" fillId="0" borderId="40" xfId="5" applyNumberFormat="1" applyFont="1" applyFill="1" applyBorder="1" applyAlignment="1" applyProtection="1"/>
    <xf numFmtId="0" fontId="22" fillId="0" borderId="10" xfId="5" applyFont="1" applyFill="1" applyBorder="1"/>
    <xf numFmtId="182" fontId="15" fillId="0" borderId="9" xfId="5" applyNumberFormat="1" applyFont="1" applyFill="1" applyBorder="1" applyProtection="1"/>
    <xf numFmtId="188" fontId="38" fillId="0" borderId="9" xfId="5" applyNumberFormat="1" applyFont="1" applyFill="1" applyBorder="1" applyProtection="1"/>
    <xf numFmtId="188" fontId="15" fillId="0" borderId="9" xfId="5" applyNumberFormat="1" applyFont="1" applyFill="1" applyBorder="1" applyProtection="1"/>
    <xf numFmtId="188" fontId="15" fillId="0" borderId="9" xfId="5" applyNumberFormat="1" applyFont="1" applyFill="1" applyBorder="1" applyAlignment="1" applyProtection="1"/>
    <xf numFmtId="182" fontId="15" fillId="0" borderId="40" xfId="5" applyNumberFormat="1" applyFont="1" applyFill="1" applyBorder="1" applyProtection="1"/>
    <xf numFmtId="49" fontId="15" fillId="0" borderId="40" xfId="5" applyNumberFormat="1" applyFont="1" applyFill="1" applyBorder="1" applyProtection="1"/>
    <xf numFmtId="182" fontId="15" fillId="0" borderId="37" xfId="5" applyNumberFormat="1" applyFont="1" applyFill="1" applyBorder="1" applyAlignment="1" applyProtection="1"/>
    <xf numFmtId="0" fontId="22" fillId="0" borderId="13" xfId="5" applyFont="1" applyFill="1" applyBorder="1"/>
    <xf numFmtId="0" fontId="22" fillId="0" borderId="81" xfId="5" applyFont="1" applyFill="1" applyBorder="1"/>
    <xf numFmtId="182" fontId="15" fillId="0" borderId="39" xfId="5" applyNumberFormat="1" applyFont="1" applyFill="1" applyBorder="1" applyAlignment="1" applyProtection="1">
      <alignment horizontal="right"/>
    </xf>
    <xf numFmtId="49" fontId="15" fillId="0" borderId="39" xfId="5" applyNumberFormat="1" applyFont="1" applyFill="1" applyBorder="1" applyAlignment="1" applyProtection="1">
      <alignment horizontal="right"/>
    </xf>
    <xf numFmtId="182" fontId="15" fillId="0" borderId="43" xfId="5" applyNumberFormat="1" applyFont="1" applyFill="1" applyBorder="1" applyProtection="1"/>
    <xf numFmtId="182" fontId="15" fillId="0" borderId="42" xfId="5" applyNumberFormat="1" applyFont="1" applyFill="1" applyBorder="1" applyProtection="1"/>
    <xf numFmtId="177" fontId="24" fillId="0" borderId="69" xfId="5" applyNumberFormat="1" applyFont="1" applyFill="1" applyBorder="1" applyProtection="1"/>
    <xf numFmtId="182" fontId="9" fillId="0" borderId="89" xfId="5" applyNumberFormat="1" applyFont="1" applyFill="1" applyBorder="1" applyAlignment="1">
      <alignment horizontal="right" vertical="center"/>
    </xf>
    <xf numFmtId="177" fontId="15" fillId="0" borderId="19" xfId="5" applyNumberFormat="1" applyFont="1" applyFill="1" applyBorder="1" applyProtection="1"/>
    <xf numFmtId="177" fontId="15" fillId="0" borderId="33" xfId="5" applyNumberFormat="1" applyFont="1" applyFill="1" applyBorder="1" applyProtection="1"/>
    <xf numFmtId="180" fontId="15" fillId="0" borderId="33" xfId="5" applyNumberFormat="1" applyFont="1" applyFill="1" applyBorder="1" applyProtection="1"/>
    <xf numFmtId="180" fontId="15" fillId="0" borderId="68" xfId="5" applyNumberFormat="1" applyFont="1" applyFill="1" applyBorder="1" applyProtection="1"/>
    <xf numFmtId="177" fontId="15" fillId="0" borderId="24" xfId="5" applyNumberFormat="1" applyFont="1" applyFill="1" applyBorder="1" applyProtection="1"/>
    <xf numFmtId="177" fontId="15" fillId="0" borderId="21" xfId="5" applyNumberFormat="1" applyFont="1" applyFill="1" applyBorder="1" applyProtection="1"/>
    <xf numFmtId="180" fontId="15" fillId="0" borderId="21" xfId="5" applyNumberFormat="1" applyFont="1" applyFill="1" applyBorder="1" applyProtection="1"/>
    <xf numFmtId="180" fontId="15" fillId="0" borderId="56" xfId="5" applyNumberFormat="1" applyFont="1" applyFill="1" applyBorder="1" applyProtection="1"/>
    <xf numFmtId="177" fontId="15" fillId="0" borderId="247" xfId="5" applyNumberFormat="1" applyFont="1" applyFill="1" applyBorder="1" applyProtection="1"/>
    <xf numFmtId="177" fontId="15" fillId="0" borderId="244" xfId="5" applyNumberFormat="1" applyFont="1" applyFill="1" applyBorder="1" applyProtection="1"/>
    <xf numFmtId="180" fontId="15" fillId="0" borderId="244" xfId="5" applyNumberFormat="1" applyFont="1" applyFill="1" applyBorder="1" applyProtection="1"/>
    <xf numFmtId="180" fontId="15" fillId="0" borderId="248" xfId="5" applyNumberFormat="1" applyFont="1" applyFill="1" applyBorder="1" applyProtection="1"/>
    <xf numFmtId="0" fontId="9" fillId="0" borderId="16" xfId="0" applyFont="1" applyFill="1" applyBorder="1" applyAlignment="1">
      <alignment horizontal="center" vertical="center"/>
    </xf>
    <xf numFmtId="0" fontId="9" fillId="0" borderId="53" xfId="0" applyFont="1" applyFill="1" applyBorder="1" applyAlignment="1">
      <alignment horizontal="center" vertical="center"/>
    </xf>
    <xf numFmtId="182" fontId="9" fillId="0" borderId="33" xfId="4" applyNumberFormat="1" applyFont="1" applyFill="1" applyBorder="1" applyAlignment="1" applyProtection="1">
      <alignment vertical="center"/>
    </xf>
    <xf numFmtId="182" fontId="9" fillId="0" borderId="37" xfId="4" applyNumberFormat="1" applyFont="1" applyFill="1" applyBorder="1" applyAlignment="1" applyProtection="1">
      <alignment vertical="center"/>
    </xf>
    <xf numFmtId="182" fontId="9" fillId="0" borderId="52" xfId="4" applyNumberFormat="1" applyFont="1" applyFill="1" applyBorder="1" applyAlignment="1" applyProtection="1">
      <alignment vertical="center"/>
    </xf>
    <xf numFmtId="0" fontId="21" fillId="0" borderId="20" xfId="0" applyFont="1" applyFill="1" applyBorder="1" applyAlignment="1">
      <alignment horizontal="center" vertical="center"/>
    </xf>
    <xf numFmtId="0" fontId="9" fillId="0" borderId="109" xfId="0" applyFont="1" applyFill="1" applyBorder="1" applyAlignment="1">
      <alignment horizontal="center" vertical="center"/>
    </xf>
    <xf numFmtId="0" fontId="9" fillId="0" borderId="16" xfId="0" applyFont="1" applyFill="1" applyBorder="1"/>
    <xf numFmtId="0" fontId="9" fillId="0" borderId="57" xfId="0" applyFont="1" applyFill="1" applyBorder="1" applyAlignment="1">
      <alignment horizontal="center" vertical="center"/>
    </xf>
    <xf numFmtId="0" fontId="9" fillId="0" borderId="52" xfId="0" applyFont="1" applyFill="1" applyBorder="1" applyAlignment="1">
      <alignment horizontal="center" vertical="center"/>
    </xf>
    <xf numFmtId="182" fontId="9" fillId="0" borderId="30" xfId="4" applyNumberFormat="1" applyFont="1" applyFill="1" applyBorder="1" applyAlignment="1" applyProtection="1">
      <alignment vertical="center"/>
    </xf>
    <xf numFmtId="182" fontId="9" fillId="0" borderId="32" xfId="4" applyNumberFormat="1" applyFont="1" applyFill="1" applyBorder="1" applyAlignment="1" applyProtection="1">
      <alignment vertical="center"/>
    </xf>
    <xf numFmtId="182" fontId="9" fillId="0" borderId="38" xfId="4" applyNumberFormat="1" applyFont="1" applyFill="1" applyBorder="1" applyAlignment="1" applyProtection="1">
      <alignment vertical="center"/>
    </xf>
    <xf numFmtId="182" fontId="9" fillId="0" borderId="53" xfId="4" applyNumberFormat="1" applyFont="1" applyFill="1" applyBorder="1" applyAlignment="1" applyProtection="1">
      <alignment vertical="center"/>
    </xf>
    <xf numFmtId="182" fontId="9" fillId="0" borderId="34" xfId="4" applyNumberFormat="1" applyFont="1" applyFill="1" applyBorder="1" applyAlignment="1" applyProtection="1">
      <alignment vertical="center"/>
    </xf>
    <xf numFmtId="182" fontId="9" fillId="0" borderId="21" xfId="4" applyNumberFormat="1" applyFont="1" applyFill="1" applyBorder="1" applyAlignment="1" applyProtection="1">
      <alignment vertical="center"/>
    </xf>
    <xf numFmtId="182" fontId="9" fillId="0" borderId="35" xfId="4" applyNumberFormat="1" applyFont="1" applyFill="1" applyBorder="1" applyAlignment="1" applyProtection="1">
      <alignment vertical="center"/>
    </xf>
    <xf numFmtId="182" fontId="9" fillId="0" borderId="36" xfId="4" applyNumberFormat="1" applyFont="1" applyFill="1" applyBorder="1" applyAlignment="1" applyProtection="1">
      <alignment vertical="center"/>
    </xf>
    <xf numFmtId="0" fontId="11" fillId="0" borderId="302" xfId="0" applyFont="1" applyFill="1" applyBorder="1" applyAlignment="1">
      <alignment horizontal="center" vertical="center"/>
    </xf>
    <xf numFmtId="179" fontId="11" fillId="0" borderId="339" xfId="5" applyNumberFormat="1" applyFont="1" applyFill="1" applyBorder="1" applyProtection="1"/>
    <xf numFmtId="179" fontId="11" fillId="3" borderId="32" xfId="5" applyNumberFormat="1" applyFont="1" applyFill="1" applyBorder="1" applyProtection="1"/>
    <xf numFmtId="0" fontId="9" fillId="0" borderId="225" xfId="6" applyNumberFormat="1" applyFont="1" applyFill="1" applyBorder="1" applyAlignment="1">
      <alignment horizontal="center" vertical="center"/>
    </xf>
    <xf numFmtId="179" fontId="39" fillId="0" borderId="19" xfId="5" applyNumberFormat="1" applyFont="1" applyFill="1" applyBorder="1" applyProtection="1"/>
    <xf numFmtId="179" fontId="39" fillId="0" borderId="32" xfId="5" applyNumberFormat="1" applyFont="1" applyFill="1" applyBorder="1" applyProtection="1"/>
    <xf numFmtId="179" fontId="39" fillId="0" borderId="68" xfId="5" applyNumberFormat="1" applyFont="1" applyFill="1" applyBorder="1" applyProtection="1"/>
    <xf numFmtId="179" fontId="9" fillId="0" borderId="22" xfId="5" applyNumberFormat="1" applyFont="1" applyFill="1" applyBorder="1" applyProtection="1"/>
    <xf numFmtId="179" fontId="9" fillId="0" borderId="67" xfId="5" applyNumberFormat="1" applyFont="1" applyFill="1" applyBorder="1" applyProtection="1"/>
    <xf numFmtId="179" fontId="11" fillId="0" borderId="86" xfId="0" applyNumberFormat="1" applyFont="1" applyFill="1" applyBorder="1" applyAlignment="1" applyProtection="1">
      <alignment horizontal="center" vertical="center" wrapText="1"/>
      <protection locked="0"/>
    </xf>
    <xf numFmtId="182" fontId="11" fillId="0" borderId="31" xfId="4" applyNumberFormat="1" applyFont="1" applyFill="1" applyBorder="1" applyAlignment="1" applyProtection="1">
      <alignment vertical="center"/>
    </xf>
    <xf numFmtId="182" fontId="11" fillId="0" borderId="30" xfId="4" applyNumberFormat="1" applyFont="1" applyFill="1" applyBorder="1" applyAlignment="1" applyProtection="1">
      <alignment vertical="center"/>
    </xf>
    <xf numFmtId="182" fontId="11" fillId="0" borderId="20" xfId="4" applyNumberFormat="1" applyFont="1" applyFill="1" applyBorder="1" applyAlignment="1" applyProtection="1">
      <alignment vertical="center"/>
    </xf>
    <xf numFmtId="182" fontId="11" fillId="0" borderId="347" xfId="4" applyNumberFormat="1" applyFont="1" applyFill="1" applyBorder="1" applyAlignment="1" applyProtection="1">
      <alignment vertical="center"/>
    </xf>
    <xf numFmtId="182" fontId="11" fillId="0" borderId="9" xfId="4" applyNumberFormat="1" applyFont="1" applyFill="1" applyBorder="1" applyAlignment="1" applyProtection="1">
      <alignment vertical="center"/>
    </xf>
    <xf numFmtId="182" fontId="11" fillId="0" borderId="10" xfId="4" applyNumberFormat="1" applyFont="1" applyFill="1" applyBorder="1" applyAlignment="1" applyProtection="1">
      <alignment vertical="center"/>
    </xf>
    <xf numFmtId="179" fontId="23" fillId="0" borderId="61" xfId="0" applyNumberFormat="1" applyFont="1" applyFill="1" applyBorder="1" applyAlignment="1" applyProtection="1">
      <alignment horizontal="center" vertical="center"/>
      <protection locked="0"/>
    </xf>
    <xf numFmtId="0" fontId="9" fillId="0" borderId="270" xfId="6" applyFont="1" applyFill="1" applyBorder="1" applyAlignment="1">
      <alignment horizontal="center" vertical="center"/>
    </xf>
    <xf numFmtId="179" fontId="9" fillId="0" borderId="215" xfId="5" applyNumberFormat="1" applyFont="1" applyFill="1" applyBorder="1" applyProtection="1"/>
    <xf numFmtId="179" fontId="9" fillId="0" borderId="60" xfId="5" applyNumberFormat="1" applyFont="1" applyFill="1" applyBorder="1" applyProtection="1"/>
    <xf numFmtId="179" fontId="9" fillId="0" borderId="112" xfId="5" applyNumberFormat="1" applyFont="1" applyFill="1" applyBorder="1" applyProtection="1"/>
    <xf numFmtId="182" fontId="9" fillId="0" borderId="169" xfId="2" applyNumberFormat="1" applyFont="1" applyFill="1" applyBorder="1" applyProtection="1"/>
    <xf numFmtId="182" fontId="9" fillId="0" borderId="170" xfId="2" applyNumberFormat="1" applyFont="1" applyFill="1" applyBorder="1" applyProtection="1"/>
    <xf numFmtId="182" fontId="9" fillId="0" borderId="21" xfId="5" applyNumberFormat="1" applyFont="1" applyFill="1" applyBorder="1" applyProtection="1"/>
    <xf numFmtId="182" fontId="9" fillId="0" borderId="154" xfId="2" applyNumberFormat="1" applyFont="1" applyFill="1" applyBorder="1" applyProtection="1"/>
    <xf numFmtId="182" fontId="9" fillId="0" borderId="56" xfId="5" applyNumberFormat="1" applyFont="1" applyFill="1" applyBorder="1" applyProtection="1"/>
    <xf numFmtId="182" fontId="9" fillId="0" borderId="171" xfId="2" applyNumberFormat="1" applyFont="1" applyFill="1" applyBorder="1" applyProtection="1"/>
    <xf numFmtId="182" fontId="11" fillId="0" borderId="38" xfId="5" applyNumberFormat="1" applyFont="1" applyFill="1" applyBorder="1" applyAlignment="1" applyProtection="1">
      <alignment horizontal="right" vertical="center"/>
    </xf>
    <xf numFmtId="182" fontId="9" fillId="0" borderId="89" xfId="5" applyNumberFormat="1" applyFont="1" applyFill="1" applyBorder="1" applyAlignment="1" applyProtection="1">
      <alignment vertical="center"/>
    </xf>
    <xf numFmtId="182" fontId="9" fillId="0" borderId="49" xfId="5" applyNumberFormat="1" applyFont="1" applyFill="1" applyBorder="1" applyAlignment="1" applyProtection="1">
      <alignment vertical="center"/>
    </xf>
    <xf numFmtId="0" fontId="9" fillId="0" borderId="173" xfId="5" applyFont="1" applyFill="1" applyBorder="1" applyAlignment="1" applyProtection="1">
      <alignment horizontal="center" vertical="center"/>
    </xf>
    <xf numFmtId="182" fontId="9" fillId="0" borderId="218" xfId="5" applyNumberFormat="1" applyFont="1" applyFill="1" applyBorder="1" applyAlignment="1">
      <alignment horizontal="right" vertical="center"/>
    </xf>
    <xf numFmtId="182" fontId="9" fillId="0" borderId="173" xfId="5" applyNumberFormat="1" applyFont="1" applyFill="1" applyBorder="1" applyAlignment="1">
      <alignment horizontal="right" vertical="center"/>
    </xf>
    <xf numFmtId="182" fontId="9" fillId="0" borderId="174" xfId="5" applyNumberFormat="1" applyFont="1" applyFill="1" applyBorder="1" applyAlignment="1">
      <alignment horizontal="right" vertical="center"/>
    </xf>
    <xf numFmtId="182" fontId="9" fillId="0" borderId="7" xfId="5" applyNumberFormat="1" applyFont="1" applyFill="1" applyBorder="1" applyAlignment="1">
      <alignment horizontal="right" vertical="center"/>
    </xf>
    <xf numFmtId="182" fontId="9" fillId="0" borderId="90" xfId="5" applyNumberFormat="1" applyFont="1" applyFill="1" applyBorder="1" applyAlignment="1">
      <alignment horizontal="right" vertical="center"/>
    </xf>
    <xf numFmtId="182" fontId="9" fillId="0" borderId="147" xfId="5" applyNumberFormat="1" applyFont="1" applyFill="1" applyBorder="1" applyAlignment="1">
      <alignment horizontal="right" vertical="center"/>
    </xf>
    <xf numFmtId="177" fontId="15" fillId="2" borderId="37" xfId="5" applyNumberFormat="1" applyFont="1" applyFill="1" applyBorder="1" applyAlignment="1" applyProtection="1">
      <alignment vertical="center"/>
    </xf>
    <xf numFmtId="38" fontId="15" fillId="2" borderId="37" xfId="5" applyNumberFormat="1" applyFont="1" applyFill="1" applyBorder="1" applyAlignment="1" applyProtection="1">
      <alignment vertical="center"/>
    </xf>
    <xf numFmtId="38" fontId="15" fillId="2" borderId="49" xfId="5" applyNumberFormat="1" applyFont="1" applyFill="1" applyBorder="1" applyAlignment="1" applyProtection="1">
      <alignment vertical="center"/>
    </xf>
    <xf numFmtId="182" fontId="15" fillId="2" borderId="86" xfId="0" applyNumberFormat="1" applyFont="1" applyFill="1" applyBorder="1" applyAlignment="1" applyProtection="1">
      <alignment vertical="center"/>
      <protection locked="0"/>
    </xf>
    <xf numFmtId="177" fontId="15" fillId="2" borderId="33" xfId="5" applyNumberFormat="1" applyFont="1" applyFill="1" applyBorder="1" applyAlignment="1" applyProtection="1">
      <alignment vertical="center"/>
    </xf>
    <xf numFmtId="177" fontId="15" fillId="2" borderId="32" xfId="5" applyNumberFormat="1" applyFont="1" applyFill="1" applyBorder="1" applyAlignment="1" applyProtection="1">
      <alignment vertical="center"/>
    </xf>
    <xf numFmtId="177" fontId="15" fillId="2" borderId="68" xfId="5" applyNumberFormat="1" applyFont="1" applyFill="1" applyBorder="1" applyAlignment="1" applyProtection="1">
      <alignment vertical="center"/>
    </xf>
    <xf numFmtId="177" fontId="15" fillId="2" borderId="38" xfId="5" applyNumberFormat="1" applyFont="1" applyFill="1" applyBorder="1" applyAlignment="1" applyProtection="1">
      <alignment vertical="center"/>
    </xf>
    <xf numFmtId="177" fontId="15" fillId="2" borderId="49" xfId="5" applyNumberFormat="1" applyFont="1" applyFill="1" applyBorder="1" applyAlignment="1" applyProtection="1">
      <alignment vertical="center"/>
    </xf>
    <xf numFmtId="0" fontId="11" fillId="0" borderId="118" xfId="6" applyNumberFormat="1" applyFont="1" applyFill="1" applyBorder="1" applyAlignment="1">
      <alignment horizontal="center" vertical="center"/>
    </xf>
    <xf numFmtId="181" fontId="24" fillId="0" borderId="30" xfId="2" applyNumberFormat="1" applyFont="1" applyFill="1" applyBorder="1" applyProtection="1"/>
    <xf numFmtId="181" fontId="24" fillId="0" borderId="33" xfId="2" applyNumberFormat="1" applyFont="1" applyFill="1" applyBorder="1" applyProtection="1"/>
    <xf numFmtId="181" fontId="15" fillId="0" borderId="33" xfId="2" applyNumberFormat="1" applyFont="1" applyFill="1" applyBorder="1" applyProtection="1"/>
    <xf numFmtId="181" fontId="24" fillId="0" borderId="32" xfId="2" applyNumberFormat="1" applyFont="1" applyFill="1" applyBorder="1" applyProtection="1"/>
    <xf numFmtId="181" fontId="24" fillId="0" borderId="32" xfId="2" applyNumberFormat="1" applyFont="1" applyFill="1" applyBorder="1" applyAlignment="1" applyProtection="1"/>
    <xf numFmtId="181" fontId="24" fillId="0" borderId="68" xfId="2" applyNumberFormat="1" applyFont="1" applyFill="1" applyBorder="1" applyAlignment="1" applyProtection="1"/>
    <xf numFmtId="181" fontId="24" fillId="0" borderId="59" xfId="2" applyNumberFormat="1" applyFont="1" applyFill="1" applyBorder="1" applyProtection="1"/>
    <xf numFmtId="181" fontId="24" fillId="0" borderId="37" xfId="2" applyNumberFormat="1" applyFont="1" applyFill="1" applyBorder="1" applyProtection="1"/>
    <xf numFmtId="181" fontId="24" fillId="0" borderId="38" xfId="2" applyNumberFormat="1" applyFont="1" applyFill="1" applyBorder="1" applyProtection="1"/>
    <xf numFmtId="181" fontId="24" fillId="0" borderId="49" xfId="2" applyNumberFormat="1" applyFont="1" applyFill="1" applyBorder="1" applyProtection="1"/>
    <xf numFmtId="0" fontId="11" fillId="0" borderId="119" xfId="6" applyNumberFormat="1" applyFont="1" applyFill="1" applyBorder="1" applyAlignment="1">
      <alignment horizontal="center" vertical="center"/>
    </xf>
    <xf numFmtId="181" fontId="24" fillId="0" borderId="34" xfId="2" applyNumberFormat="1" applyFont="1" applyFill="1" applyBorder="1" applyProtection="1"/>
    <xf numFmtId="181" fontId="15" fillId="0" borderId="38" xfId="2" applyNumberFormat="1" applyFont="1" applyFill="1" applyBorder="1" applyProtection="1"/>
    <xf numFmtId="181" fontId="15" fillId="0" borderId="38" xfId="2" applyNumberFormat="1" applyFont="1" applyFill="1" applyBorder="1" applyAlignment="1" applyProtection="1"/>
    <xf numFmtId="181" fontId="15" fillId="0" borderId="49" xfId="2" applyNumberFormat="1" applyFont="1" applyFill="1" applyBorder="1" applyAlignment="1" applyProtection="1"/>
    <xf numFmtId="184" fontId="15" fillId="0" borderId="19" xfId="5" applyNumberFormat="1" applyFont="1" applyFill="1" applyBorder="1" applyProtection="1"/>
    <xf numFmtId="184" fontId="15" fillId="0" borderId="24" xfId="5" applyNumberFormat="1" applyFont="1" applyFill="1" applyBorder="1" applyProtection="1"/>
    <xf numFmtId="184" fontId="15" fillId="0" borderId="16" xfId="0" applyNumberFormat="1" applyFont="1" applyFill="1" applyBorder="1" applyAlignment="1" applyProtection="1">
      <protection locked="0"/>
    </xf>
    <xf numFmtId="184" fontId="15" fillId="0" borderId="28" xfId="5" applyNumberFormat="1" applyFont="1" applyFill="1" applyBorder="1" applyProtection="1"/>
    <xf numFmtId="177" fontId="15" fillId="0" borderId="249" xfId="0" applyNumberFormat="1" applyFont="1" applyFill="1" applyBorder="1" applyAlignment="1" applyProtection="1">
      <protection locked="0"/>
    </xf>
    <xf numFmtId="179" fontId="11" fillId="0" borderId="101" xfId="5" applyNumberFormat="1" applyFont="1" applyFill="1" applyBorder="1" applyProtection="1"/>
    <xf numFmtId="179" fontId="11" fillId="0" borderId="136" xfId="5" applyNumberFormat="1" applyFont="1" applyFill="1" applyBorder="1" applyProtection="1"/>
    <xf numFmtId="0" fontId="11" fillId="0" borderId="157" xfId="6" applyNumberFormat="1" applyFont="1" applyFill="1" applyBorder="1" applyAlignment="1">
      <alignment horizontal="center" vertical="center"/>
    </xf>
    <xf numFmtId="179" fontId="11" fillId="0" borderId="21" xfId="5" applyNumberFormat="1" applyFont="1" applyFill="1" applyBorder="1" applyAlignment="1" applyProtection="1">
      <alignment horizontal="right"/>
    </xf>
    <xf numFmtId="182" fontId="15" fillId="2" borderId="98" xfId="5" applyNumberFormat="1" applyFont="1" applyFill="1" applyBorder="1" applyAlignment="1" applyProtection="1">
      <alignment horizontal="right" vertical="center"/>
    </xf>
    <xf numFmtId="182" fontId="15" fillId="2" borderId="49" xfId="5" applyNumberFormat="1" applyFont="1" applyFill="1" applyBorder="1" applyAlignment="1" applyProtection="1">
      <alignment horizontal="right" vertical="center"/>
    </xf>
    <xf numFmtId="182" fontId="15" fillId="2" borderId="39" xfId="0" applyNumberFormat="1" applyFont="1" applyFill="1" applyBorder="1" applyAlignment="1" applyProtection="1">
      <alignment horizontal="right" vertical="center"/>
      <protection locked="0"/>
    </xf>
    <xf numFmtId="182" fontId="15" fillId="0" borderId="37" xfId="5" applyNumberFormat="1" applyFont="1" applyFill="1" applyBorder="1" applyAlignment="1" applyProtection="1">
      <alignment horizontal="right" vertical="center"/>
    </xf>
    <xf numFmtId="182" fontId="15" fillId="0" borderId="98" xfId="5" applyNumberFormat="1" applyFont="1" applyFill="1" applyBorder="1" applyAlignment="1" applyProtection="1">
      <alignment horizontal="right" vertical="center"/>
    </xf>
    <xf numFmtId="182" fontId="15" fillId="0" borderId="38" xfId="5" applyNumberFormat="1" applyFont="1" applyFill="1" applyBorder="1" applyAlignment="1" applyProtection="1">
      <alignment horizontal="right" vertical="center"/>
    </xf>
    <xf numFmtId="0" fontId="15" fillId="0" borderId="314" xfId="0" applyFont="1" applyBorder="1" applyAlignment="1">
      <alignment horizontal="center" vertical="center" textRotation="255"/>
    </xf>
    <xf numFmtId="182" fontId="15" fillId="2" borderId="47" xfId="5" applyNumberFormat="1" applyFont="1" applyFill="1" applyBorder="1" applyAlignment="1" applyProtection="1">
      <alignment vertical="center"/>
    </xf>
    <xf numFmtId="182" fontId="9" fillId="0" borderId="20" xfId="4" applyNumberFormat="1" applyFont="1" applyFill="1" applyBorder="1" applyAlignment="1" applyProtection="1">
      <alignment vertical="center"/>
    </xf>
    <xf numFmtId="49" fontId="15" fillId="0" borderId="190" xfId="0" applyNumberFormat="1" applyFont="1" applyFill="1" applyBorder="1" applyAlignment="1">
      <alignment horizontal="center" vertical="center"/>
    </xf>
    <xf numFmtId="38" fontId="15" fillId="3" borderId="9" xfId="2" applyFont="1" applyFill="1" applyBorder="1" applyAlignment="1">
      <alignment vertical="center"/>
    </xf>
    <xf numFmtId="182" fontId="15" fillId="3" borderId="9" xfId="2" applyNumberFormat="1" applyFont="1" applyFill="1" applyBorder="1" applyAlignment="1">
      <alignment vertical="center" readingOrder="1"/>
    </xf>
    <xf numFmtId="182" fontId="15" fillId="3" borderId="116" xfId="2" applyNumberFormat="1" applyFont="1" applyFill="1" applyBorder="1" applyAlignment="1">
      <alignment vertical="center" readingOrder="1"/>
    </xf>
    <xf numFmtId="49" fontId="15" fillId="0" borderId="355" xfId="0" applyNumberFormat="1" applyFont="1" applyFill="1" applyBorder="1" applyAlignment="1">
      <alignment horizontal="center" vertical="center"/>
    </xf>
    <xf numFmtId="182" fontId="15" fillId="0" borderId="9" xfId="2" applyNumberFormat="1" applyFont="1" applyFill="1" applyBorder="1" applyAlignment="1">
      <alignment vertical="center" readingOrder="1"/>
    </xf>
    <xf numFmtId="182" fontId="15" fillId="0" borderId="116" xfId="2" applyNumberFormat="1" applyFont="1" applyFill="1" applyBorder="1" applyAlignment="1">
      <alignment vertical="center" readingOrder="1"/>
    </xf>
    <xf numFmtId="38" fontId="15" fillId="0" borderId="9" xfId="2" applyFont="1" applyFill="1" applyBorder="1" applyAlignment="1">
      <alignment vertical="center"/>
    </xf>
    <xf numFmtId="38" fontId="15" fillId="0" borderId="9" xfId="2" applyFont="1" applyFill="1" applyBorder="1" applyAlignment="1">
      <alignment horizontal="right" vertical="center"/>
    </xf>
    <xf numFmtId="0" fontId="15" fillId="0" borderId="9" xfId="0" applyFont="1" applyFill="1" applyBorder="1" applyAlignment="1">
      <alignment vertical="center" wrapText="1"/>
    </xf>
    <xf numFmtId="0" fontId="16" fillId="0" borderId="0" xfId="0" applyFont="1"/>
    <xf numFmtId="0" fontId="9" fillId="0" borderId="11" xfId="0" applyFont="1" applyBorder="1"/>
    <xf numFmtId="180" fontId="9" fillId="0" borderId="11" xfId="0" applyNumberFormat="1" applyFont="1" applyBorder="1"/>
    <xf numFmtId="0" fontId="16" fillId="0" borderId="11" xfId="0" applyFont="1" applyBorder="1"/>
    <xf numFmtId="0" fontId="9" fillId="0" borderId="0" xfId="0" applyFont="1" applyBorder="1"/>
    <xf numFmtId="0" fontId="15" fillId="3" borderId="9" xfId="0" applyFont="1" applyFill="1" applyBorder="1" applyAlignment="1">
      <alignment horizontal="center" vertical="center" wrapText="1"/>
    </xf>
    <xf numFmtId="0" fontId="15" fillId="3" borderId="9" xfId="0" applyFont="1" applyFill="1" applyBorder="1" applyAlignment="1">
      <alignment vertical="center" wrapText="1" shrinkToFit="1"/>
    </xf>
    <xf numFmtId="0" fontId="15" fillId="3" borderId="9" xfId="0" applyFont="1" applyFill="1" applyBorder="1" applyAlignment="1">
      <alignment vertical="center" wrapText="1"/>
    </xf>
    <xf numFmtId="184" fontId="15" fillId="3" borderId="9" xfId="0" applyNumberFormat="1" applyFont="1" applyFill="1" applyBorder="1" applyAlignment="1">
      <alignment vertical="center"/>
    </xf>
    <xf numFmtId="0" fontId="15" fillId="3" borderId="9" xfId="0" applyFont="1" applyFill="1" applyBorder="1" applyAlignment="1">
      <alignment horizontal="left" vertical="center" wrapText="1"/>
    </xf>
    <xf numFmtId="182" fontId="15" fillId="0" borderId="7" xfId="0" applyNumberFormat="1" applyFont="1" applyBorder="1" applyAlignment="1" applyProtection="1">
      <alignment vertical="center"/>
    </xf>
    <xf numFmtId="0" fontId="15" fillId="3" borderId="9" xfId="0" applyFont="1" applyFill="1" applyBorder="1" applyAlignment="1">
      <alignment horizontal="center" vertical="center"/>
    </xf>
    <xf numFmtId="182" fontId="15" fillId="0" borderId="14" xfId="0" applyNumberFormat="1" applyFont="1" applyBorder="1" applyAlignment="1" applyProtection="1">
      <alignment vertical="center"/>
    </xf>
    <xf numFmtId="176" fontId="15" fillId="0" borderId="15" xfId="1" applyNumberFormat="1" applyFont="1" applyBorder="1" applyAlignment="1">
      <alignment vertical="center"/>
    </xf>
    <xf numFmtId="0" fontId="15" fillId="0" borderId="9" xfId="0" applyFont="1" applyFill="1" applyBorder="1" applyAlignment="1">
      <alignment horizontal="center" vertical="center" wrapText="1"/>
    </xf>
    <xf numFmtId="0" fontId="15" fillId="0" borderId="9" xfId="0" applyFont="1" applyFill="1" applyBorder="1" applyAlignment="1">
      <alignment horizontal="left" vertical="center" wrapText="1"/>
    </xf>
    <xf numFmtId="0" fontId="15" fillId="0" borderId="9" xfId="0" applyFont="1" applyFill="1" applyBorder="1" applyAlignment="1">
      <alignment vertical="center"/>
    </xf>
    <xf numFmtId="182" fontId="15" fillId="0" borderId="9" xfId="0" applyNumberFormat="1" applyFont="1" applyFill="1" applyBorder="1" applyAlignment="1">
      <alignment vertical="center"/>
    </xf>
    <xf numFmtId="182" fontId="15" fillId="0" borderId="116" xfId="0" applyNumberFormat="1" applyFont="1" applyFill="1" applyBorder="1" applyAlignment="1">
      <alignment vertical="center"/>
    </xf>
    <xf numFmtId="0" fontId="15" fillId="0" borderId="9" xfId="0" applyFont="1" applyFill="1" applyBorder="1" applyAlignment="1">
      <alignment horizontal="right" vertical="center" wrapText="1"/>
    </xf>
    <xf numFmtId="0" fontId="15" fillId="0" borderId="9" xfId="0" applyFont="1" applyFill="1" applyBorder="1" applyAlignment="1">
      <alignment horizontal="center" vertical="center"/>
    </xf>
    <xf numFmtId="0" fontId="15" fillId="0" borderId="9" xfId="0" applyFont="1" applyFill="1" applyBorder="1" applyAlignment="1">
      <alignment horizontal="right" vertical="center"/>
    </xf>
    <xf numFmtId="182" fontId="15" fillId="0" borderId="9" xfId="0" applyNumberFormat="1" applyFont="1" applyFill="1" applyBorder="1" applyAlignment="1">
      <alignment horizontal="right" vertical="center"/>
    </xf>
    <xf numFmtId="182" fontId="15" fillId="0" borderId="116" xfId="0" applyNumberFormat="1" applyFont="1" applyFill="1" applyBorder="1" applyAlignment="1">
      <alignment horizontal="right" vertical="center"/>
    </xf>
    <xf numFmtId="0" fontId="15" fillId="0" borderId="9" xfId="0" applyFont="1" applyFill="1" applyBorder="1" applyAlignment="1">
      <alignment vertical="center" shrinkToFit="1"/>
    </xf>
    <xf numFmtId="0" fontId="15" fillId="0" borderId="9" xfId="0" applyFont="1" applyFill="1" applyBorder="1" applyAlignment="1">
      <alignment vertical="center" wrapText="1" shrinkToFit="1"/>
    </xf>
    <xf numFmtId="184" fontId="15" fillId="0" borderId="9" xfId="2" applyNumberFormat="1" applyFont="1" applyFill="1" applyBorder="1" applyAlignment="1">
      <alignment horizontal="right" vertical="center"/>
    </xf>
    <xf numFmtId="184" fontId="15" fillId="0" borderId="9" xfId="0" applyNumberFormat="1" applyFont="1" applyFill="1" applyBorder="1" applyAlignment="1">
      <alignment vertical="center"/>
    </xf>
    <xf numFmtId="182" fontId="15" fillId="2" borderId="84" xfId="0" applyNumberFormat="1" applyFont="1" applyFill="1" applyBorder="1" applyAlignment="1">
      <alignment vertical="center"/>
    </xf>
    <xf numFmtId="176" fontId="15" fillId="0" borderId="85" xfId="1" applyNumberFormat="1" applyFont="1" applyBorder="1" applyAlignment="1">
      <alignment vertical="center"/>
    </xf>
    <xf numFmtId="0" fontId="15" fillId="0" borderId="211" xfId="0" applyFont="1" applyFill="1" applyBorder="1" applyAlignment="1">
      <alignment horizontal="center" vertical="center" wrapText="1"/>
    </xf>
    <xf numFmtId="0" fontId="15" fillId="0" borderId="211" xfId="0" applyFont="1" applyFill="1" applyBorder="1" applyAlignment="1">
      <alignment vertical="center" wrapText="1" shrinkToFit="1"/>
    </xf>
    <xf numFmtId="38" fontId="15" fillId="0" borderId="211" xfId="2" applyFont="1" applyFill="1" applyBorder="1" applyAlignment="1">
      <alignment vertical="center"/>
    </xf>
    <xf numFmtId="184" fontId="15" fillId="0" borderId="211" xfId="0" applyNumberFormat="1" applyFont="1" applyFill="1" applyBorder="1" applyAlignment="1">
      <alignment vertical="center"/>
    </xf>
    <xf numFmtId="0" fontId="15" fillId="0" borderId="211" xfId="0" applyFont="1" applyFill="1" applyBorder="1" applyAlignment="1">
      <alignment vertical="center" shrinkToFit="1"/>
    </xf>
    <xf numFmtId="182" fontId="15" fillId="3" borderId="211" xfId="0" applyNumberFormat="1" applyFont="1" applyFill="1" applyBorder="1" applyAlignment="1">
      <alignment vertical="center" shrinkToFit="1"/>
    </xf>
    <xf numFmtId="182" fontId="15" fillId="0" borderId="211" xfId="2" applyNumberFormat="1" applyFont="1" applyFill="1" applyBorder="1" applyAlignment="1">
      <alignment vertical="center"/>
    </xf>
    <xf numFmtId="182" fontId="15" fillId="0" borderId="236" xfId="2" applyNumberFormat="1" applyFont="1" applyFill="1" applyBorder="1" applyAlignment="1">
      <alignment vertical="center"/>
    </xf>
    <xf numFmtId="0" fontId="15" fillId="0" borderId="83" xfId="0" applyFont="1" applyBorder="1"/>
    <xf numFmtId="182" fontId="15" fillId="0" borderId="356" xfId="0" applyNumberFormat="1" applyFont="1" applyBorder="1"/>
    <xf numFmtId="182" fontId="15" fillId="0" borderId="357" xfId="0" applyNumberFormat="1" applyFont="1" applyBorder="1"/>
    <xf numFmtId="182" fontId="15" fillId="3" borderId="9" xfId="0" applyNumberFormat="1" applyFont="1" applyFill="1" applyBorder="1" applyAlignment="1">
      <alignment vertical="center" shrinkToFit="1"/>
    </xf>
    <xf numFmtId="182" fontId="15" fillId="0" borderId="9" xfId="2" applyNumberFormat="1" applyFont="1" applyFill="1" applyBorder="1" applyAlignment="1">
      <alignment vertical="center"/>
    </xf>
    <xf numFmtId="182" fontId="9" fillId="0" borderId="17" xfId="8" applyNumberFormat="1" applyFont="1" applyFill="1" applyBorder="1" applyAlignment="1" applyProtection="1">
      <alignment vertical="center"/>
    </xf>
    <xf numFmtId="182" fontId="11" fillId="0" borderId="272" xfId="5" applyNumberFormat="1" applyFont="1" applyFill="1" applyBorder="1" applyAlignment="1">
      <alignment vertical="center"/>
    </xf>
    <xf numFmtId="0" fontId="9" fillId="0" borderId="283" xfId="5" applyFont="1" applyFill="1" applyBorder="1"/>
    <xf numFmtId="182" fontId="15" fillId="0" borderId="283" xfId="5" applyNumberFormat="1" applyFont="1" applyFill="1" applyBorder="1" applyAlignment="1">
      <alignment vertical="center"/>
    </xf>
    <xf numFmtId="182" fontId="15" fillId="0" borderId="10" xfId="5" applyNumberFormat="1" applyFont="1" applyFill="1" applyBorder="1" applyAlignment="1">
      <alignment vertical="center"/>
    </xf>
    <xf numFmtId="182" fontId="15" fillId="0" borderId="15" xfId="8" applyNumberFormat="1" applyFont="1" applyFill="1" applyBorder="1" applyAlignment="1" applyProtection="1">
      <alignment vertical="center"/>
    </xf>
    <xf numFmtId="182" fontId="15" fillId="0" borderId="82" xfId="5" applyNumberFormat="1" applyFont="1" applyFill="1" applyBorder="1" applyAlignment="1">
      <alignment vertical="center"/>
    </xf>
    <xf numFmtId="182" fontId="15" fillId="0" borderId="315" xfId="8" applyNumberFormat="1" applyFont="1" applyFill="1" applyBorder="1" applyAlignment="1" applyProtection="1">
      <alignment vertical="center"/>
    </xf>
    <xf numFmtId="0" fontId="9" fillId="0" borderId="211" xfId="5" applyFont="1" applyFill="1" applyBorder="1" applyAlignment="1">
      <alignment horizontal="center" vertical="center"/>
    </xf>
    <xf numFmtId="22" fontId="9" fillId="0" borderId="0" xfId="5" applyNumberFormat="1" applyFont="1" applyFill="1" applyAlignment="1" applyProtection="1">
      <alignment horizontal="center"/>
    </xf>
    <xf numFmtId="182" fontId="9" fillId="0" borderId="219" xfId="0" applyNumberFormat="1" applyFont="1" applyFill="1" applyBorder="1" applyAlignment="1">
      <alignment vertical="center"/>
    </xf>
    <xf numFmtId="182" fontId="9" fillId="0" borderId="173" xfId="5" applyNumberFormat="1" applyFont="1" applyFill="1" applyBorder="1" applyAlignment="1">
      <alignment vertical="center"/>
    </xf>
    <xf numFmtId="182" fontId="9" fillId="0" borderId="218" xfId="5" applyNumberFormat="1" applyFont="1" applyFill="1" applyBorder="1" applyAlignment="1">
      <alignment vertical="center"/>
    </xf>
    <xf numFmtId="182" fontId="9" fillId="0" borderId="65" xfId="5" applyNumberFormat="1" applyFont="1" applyFill="1" applyBorder="1" applyAlignment="1">
      <alignment vertical="center"/>
    </xf>
    <xf numFmtId="182" fontId="9" fillId="0" borderId="7" xfId="5" quotePrefix="1" applyNumberFormat="1" applyFont="1" applyFill="1" applyBorder="1" applyAlignment="1">
      <alignment vertical="center"/>
    </xf>
    <xf numFmtId="182" fontId="9" fillId="0" borderId="117" xfId="5" applyNumberFormat="1" applyFont="1" applyFill="1" applyBorder="1" applyAlignment="1"/>
    <xf numFmtId="182" fontId="9" fillId="2" borderId="27" xfId="5" applyNumberFormat="1" applyFont="1" applyFill="1" applyBorder="1" applyAlignment="1">
      <alignment vertical="center"/>
    </xf>
    <xf numFmtId="182" fontId="9" fillId="2" borderId="90" xfId="5" applyNumberFormat="1" applyFont="1" applyFill="1" applyBorder="1" applyAlignment="1">
      <alignment vertical="center"/>
    </xf>
    <xf numFmtId="182" fontId="9" fillId="2" borderId="147" xfId="5" applyNumberFormat="1" applyFont="1" applyFill="1" applyBorder="1" applyAlignment="1">
      <alignment vertical="center"/>
    </xf>
    <xf numFmtId="0" fontId="28" fillId="0" borderId="34" xfId="5" applyFont="1" applyFill="1" applyBorder="1" applyAlignment="1" applyProtection="1">
      <alignment horizontal="center" vertical="center" shrinkToFit="1"/>
    </xf>
    <xf numFmtId="0" fontId="25" fillId="0" borderId="9" xfId="6" applyNumberFormat="1" applyFont="1" applyFill="1" applyBorder="1" applyAlignment="1">
      <alignment horizontal="center" vertical="center"/>
    </xf>
    <xf numFmtId="182" fontId="24" fillId="0" borderId="44" xfId="5" applyNumberFormat="1" applyFont="1" applyFill="1" applyBorder="1" applyProtection="1"/>
    <xf numFmtId="182" fontId="24" fillId="0" borderId="252" xfId="5" applyNumberFormat="1" applyFont="1" applyFill="1" applyBorder="1" applyProtection="1"/>
    <xf numFmtId="182" fontId="24" fillId="0" borderId="278" xfId="5" applyNumberFormat="1" applyFont="1" applyFill="1" applyBorder="1" applyProtection="1"/>
    <xf numFmtId="182" fontId="24" fillId="0" borderId="47" xfId="5" applyNumberFormat="1" applyFont="1" applyFill="1" applyBorder="1" applyProtection="1"/>
    <xf numFmtId="182" fontId="24" fillId="0" borderId="47" xfId="5" applyNumberFormat="1" applyFont="1" applyFill="1" applyBorder="1" applyAlignment="1" applyProtection="1"/>
    <xf numFmtId="182" fontId="24" fillId="0" borderId="48" xfId="5" applyNumberFormat="1" applyFont="1" applyFill="1" applyBorder="1" applyProtection="1"/>
    <xf numFmtId="182" fontId="24" fillId="0" borderId="45" xfId="5" applyNumberFormat="1" applyFont="1" applyFill="1" applyBorder="1" applyProtection="1"/>
    <xf numFmtId="182" fontId="24" fillId="0" borderId="87" xfId="5" applyNumberFormat="1" applyFont="1" applyFill="1" applyBorder="1" applyProtection="1"/>
    <xf numFmtId="182" fontId="24" fillId="0" borderId="119" xfId="5" applyNumberFormat="1" applyFont="1" applyFill="1" applyBorder="1" applyProtection="1"/>
    <xf numFmtId="0" fontId="25" fillId="0" borderId="9" xfId="6" applyFont="1" applyFill="1" applyBorder="1" applyAlignment="1">
      <alignment horizontal="center" vertical="center"/>
    </xf>
    <xf numFmtId="182" fontId="24" fillId="0" borderId="243" xfId="5" applyNumberFormat="1" applyFont="1" applyFill="1" applyBorder="1" applyProtection="1"/>
    <xf numFmtId="182" fontId="15" fillId="0" borderId="280" xfId="5" applyNumberFormat="1" applyFont="1" applyFill="1" applyBorder="1" applyProtection="1"/>
    <xf numFmtId="182" fontId="24" fillId="0" borderId="280" xfId="5" applyNumberFormat="1" applyFont="1" applyFill="1" applyBorder="1" applyProtection="1"/>
    <xf numFmtId="182" fontId="24" fillId="0" borderId="50" xfId="5" applyNumberFormat="1" applyFont="1" applyFill="1" applyBorder="1" applyProtection="1"/>
    <xf numFmtId="182" fontId="24" fillId="0" borderId="16" xfId="5" applyNumberFormat="1" applyFont="1" applyFill="1" applyBorder="1" applyProtection="1"/>
    <xf numFmtId="182" fontId="24" fillId="2" borderId="39" xfId="5" applyNumberFormat="1" applyFont="1" applyFill="1" applyBorder="1" applyProtection="1"/>
    <xf numFmtId="182" fontId="24" fillId="2" borderId="22" xfId="5" applyNumberFormat="1" applyFont="1" applyFill="1" applyBorder="1" applyProtection="1"/>
    <xf numFmtId="182" fontId="24" fillId="2" borderId="67" xfId="5" applyNumberFormat="1" applyFont="1" applyFill="1" applyBorder="1" applyProtection="1"/>
    <xf numFmtId="182" fontId="15" fillId="0" borderId="279" xfId="5" applyNumberFormat="1" applyFont="1" applyFill="1" applyBorder="1" applyProtection="1"/>
    <xf numFmtId="182" fontId="15" fillId="0" borderId="243" xfId="5" applyNumberFormat="1" applyFont="1" applyFill="1" applyBorder="1" applyProtection="1"/>
    <xf numFmtId="182" fontId="15" fillId="0" borderId="252" xfId="5" applyNumberFormat="1" applyFont="1" applyFill="1" applyBorder="1" applyProtection="1"/>
    <xf numFmtId="182" fontId="24" fillId="0" borderId="21" xfId="0" applyNumberFormat="1" applyFont="1" applyFill="1" applyBorder="1" applyAlignment="1" applyProtection="1">
      <alignment horizontal="right" vertical="center"/>
      <protection locked="0"/>
    </xf>
    <xf numFmtId="182" fontId="24" fillId="0" borderId="34" xfId="0" applyNumberFormat="1" applyFont="1" applyFill="1" applyBorder="1" applyAlignment="1" applyProtection="1">
      <alignment horizontal="right" vertical="center"/>
      <protection locked="0"/>
    </xf>
    <xf numFmtId="49" fontId="15" fillId="0" borderId="34" xfId="0" applyNumberFormat="1" applyFont="1" applyFill="1" applyBorder="1" applyAlignment="1" applyProtection="1">
      <alignment horizontal="right" vertical="center"/>
      <protection locked="0"/>
    </xf>
    <xf numFmtId="182" fontId="24" fillId="0" borderId="36" xfId="0" applyNumberFormat="1" applyFont="1" applyFill="1" applyBorder="1" applyAlignment="1" applyProtection="1">
      <alignment horizontal="right" vertical="center"/>
      <protection locked="0"/>
    </xf>
    <xf numFmtId="182" fontId="24" fillId="0" borderId="35" xfId="0" applyNumberFormat="1" applyFont="1" applyFill="1" applyBorder="1" applyAlignment="1" applyProtection="1">
      <alignment horizontal="right" vertical="center"/>
      <protection locked="0"/>
    </xf>
    <xf numFmtId="182" fontId="9" fillId="2" borderId="32" xfId="8" applyNumberFormat="1" applyFont="1" applyFill="1" applyBorder="1" applyProtection="1"/>
    <xf numFmtId="179" fontId="11" fillId="2" borderId="33" xfId="5" applyNumberFormat="1" applyFont="1" applyFill="1" applyBorder="1" applyProtection="1"/>
    <xf numFmtId="179" fontId="11" fillId="2" borderId="114" xfId="8" applyNumberFormat="1" applyFont="1" applyFill="1" applyBorder="1" applyProtection="1"/>
    <xf numFmtId="182" fontId="11" fillId="2" borderId="33" xfId="5" applyNumberFormat="1" applyFont="1" applyFill="1" applyBorder="1" applyProtection="1"/>
    <xf numFmtId="182" fontId="11" fillId="2" borderId="68" xfId="5" applyNumberFormat="1" applyFont="1" applyFill="1" applyBorder="1" applyProtection="1"/>
    <xf numFmtId="182" fontId="9" fillId="2" borderId="38" xfId="8" applyNumberFormat="1" applyFont="1" applyFill="1" applyBorder="1" applyProtection="1"/>
    <xf numFmtId="179" fontId="11" fillId="2" borderId="37" xfId="5" applyNumberFormat="1" applyFont="1" applyFill="1" applyBorder="1" applyProtection="1"/>
    <xf numFmtId="179" fontId="11" fillId="2" borderId="127" xfId="8" applyNumberFormat="1" applyFont="1" applyFill="1" applyBorder="1" applyProtection="1"/>
    <xf numFmtId="182" fontId="11" fillId="2" borderId="37" xfId="5" applyNumberFormat="1" applyFont="1" applyFill="1" applyBorder="1" applyProtection="1"/>
    <xf numFmtId="182" fontId="11" fillId="2" borderId="49" xfId="5" applyNumberFormat="1" applyFont="1" applyFill="1" applyBorder="1" applyProtection="1"/>
    <xf numFmtId="182" fontId="9" fillId="2" borderId="22" xfId="8" applyNumberFormat="1" applyFont="1" applyFill="1" applyBorder="1" applyProtection="1"/>
    <xf numFmtId="182" fontId="9" fillId="2" borderId="39" xfId="5" applyNumberFormat="1" applyFont="1" applyFill="1" applyBorder="1" applyProtection="1"/>
    <xf numFmtId="182" fontId="9" fillId="2" borderId="144" xfId="8" applyNumberFormat="1" applyFont="1" applyFill="1" applyBorder="1" applyProtection="1"/>
    <xf numFmtId="182" fontId="9" fillId="2" borderId="39" xfId="8" applyNumberFormat="1" applyFont="1" applyFill="1" applyBorder="1" applyProtection="1"/>
    <xf numFmtId="182" fontId="9" fillId="2" borderId="67" xfId="8" applyNumberFormat="1" applyFont="1" applyFill="1" applyBorder="1" applyProtection="1"/>
    <xf numFmtId="182" fontId="11" fillId="2" borderId="34" xfId="5" applyNumberFormat="1" applyFont="1" applyFill="1" applyBorder="1" applyAlignment="1" applyProtection="1">
      <alignment vertical="center"/>
    </xf>
    <xf numFmtId="182" fontId="11" fillId="2" borderId="34" xfId="5" applyNumberFormat="1" applyFont="1" applyFill="1" applyBorder="1" applyAlignment="1" applyProtection="1">
      <alignment vertical="center" shrinkToFit="1"/>
    </xf>
    <xf numFmtId="182" fontId="11" fillId="2" borderId="21" xfId="5" applyNumberFormat="1" applyFont="1" applyFill="1" applyBorder="1" applyAlignment="1" applyProtection="1">
      <alignment vertical="center" shrinkToFit="1"/>
    </xf>
    <xf numFmtId="182" fontId="11" fillId="2" borderId="27" xfId="5" applyNumberFormat="1" applyFont="1" applyFill="1" applyBorder="1" applyAlignment="1" applyProtection="1">
      <alignment vertical="center" shrinkToFit="1"/>
    </xf>
    <xf numFmtId="182" fontId="11" fillId="2" borderId="74" xfId="5" applyNumberFormat="1" applyFont="1" applyFill="1" applyBorder="1" applyAlignment="1" applyProtection="1">
      <alignment vertical="center" shrinkToFit="1"/>
    </xf>
    <xf numFmtId="182" fontId="11" fillId="2" borderId="90" xfId="5" applyNumberFormat="1" applyFont="1" applyFill="1" applyBorder="1" applyAlignment="1" applyProtection="1">
      <alignment vertical="center" shrinkToFit="1"/>
    </xf>
    <xf numFmtId="182" fontId="24" fillId="2" borderId="32" xfId="0" applyNumberFormat="1" applyFont="1" applyFill="1" applyBorder="1"/>
    <xf numFmtId="182" fontId="24" fillId="2" borderId="34" xfId="0" applyNumberFormat="1" applyFont="1" applyFill="1" applyBorder="1"/>
    <xf numFmtId="182" fontId="24" fillId="2" borderId="49" xfId="5" applyNumberFormat="1" applyFont="1" applyFill="1" applyBorder="1" applyProtection="1"/>
    <xf numFmtId="182" fontId="24" fillId="2" borderId="33" xfId="5" applyNumberFormat="1" applyFont="1" applyFill="1" applyBorder="1" applyAlignment="1" applyProtection="1">
      <alignment vertical="center"/>
    </xf>
    <xf numFmtId="182" fontId="24" fillId="2" borderId="32" xfId="5" applyNumberFormat="1" applyFont="1" applyFill="1" applyBorder="1" applyAlignment="1" applyProtection="1">
      <alignment vertical="center"/>
    </xf>
    <xf numFmtId="182" fontId="24" fillId="2" borderId="68" xfId="5" applyNumberFormat="1" applyFont="1" applyFill="1" applyBorder="1" applyAlignment="1" applyProtection="1">
      <alignment vertical="center"/>
    </xf>
    <xf numFmtId="182" fontId="24" fillId="2" borderId="37" xfId="5" applyNumberFormat="1" applyFont="1" applyFill="1" applyBorder="1" applyAlignment="1" applyProtection="1">
      <alignment vertical="center"/>
    </xf>
    <xf numFmtId="182" fontId="24" fillId="2" borderId="38" xfId="5" applyNumberFormat="1" applyFont="1" applyFill="1" applyBorder="1" applyAlignment="1" applyProtection="1">
      <alignment vertical="center"/>
    </xf>
    <xf numFmtId="182" fontId="24" fillId="2" borderId="49" xfId="5" applyNumberFormat="1" applyFont="1" applyFill="1" applyBorder="1" applyAlignment="1" applyProtection="1">
      <alignment vertical="center"/>
    </xf>
    <xf numFmtId="182" fontId="24" fillId="2" borderId="21" xfId="5" applyNumberFormat="1" applyFont="1" applyFill="1" applyBorder="1" applyAlignment="1" applyProtection="1">
      <alignment vertical="center"/>
    </xf>
    <xf numFmtId="182" fontId="24" fillId="2" borderId="34" xfId="5" applyNumberFormat="1" applyFont="1" applyFill="1" applyBorder="1" applyAlignment="1" applyProtection="1">
      <alignment vertical="center"/>
    </xf>
    <xf numFmtId="182" fontId="24" fillId="2" borderId="56" xfId="5" applyNumberFormat="1" applyFont="1" applyFill="1" applyBorder="1" applyAlignment="1" applyProtection="1">
      <alignment vertical="center"/>
    </xf>
    <xf numFmtId="182" fontId="15" fillId="2" borderId="18" xfId="0" applyNumberFormat="1" applyFont="1" applyFill="1" applyBorder="1" applyAlignment="1">
      <alignment vertical="center"/>
    </xf>
    <xf numFmtId="182" fontId="24" fillId="2" borderId="18" xfId="5" applyNumberFormat="1" applyFont="1" applyFill="1" applyBorder="1" applyAlignment="1" applyProtection="1">
      <alignment vertical="center"/>
    </xf>
    <xf numFmtId="182" fontId="24" fillId="2" borderId="44" xfId="5" applyNumberFormat="1" applyFont="1" applyFill="1" applyBorder="1" applyAlignment="1" applyProtection="1">
      <alignment vertical="center"/>
    </xf>
    <xf numFmtId="182" fontId="24" fillId="3" borderId="32" xfId="5" applyNumberFormat="1" applyFont="1" applyFill="1" applyBorder="1" applyAlignment="1" applyProtection="1">
      <alignment vertical="center"/>
    </xf>
    <xf numFmtId="182" fontId="15" fillId="2" borderId="32" xfId="0" applyNumberFormat="1" applyFont="1" applyFill="1" applyBorder="1" applyAlignment="1">
      <alignment vertical="center"/>
    </xf>
    <xf numFmtId="182" fontId="15" fillId="2" borderId="9" xfId="0" applyNumberFormat="1" applyFont="1" applyFill="1" applyBorder="1" applyAlignment="1">
      <alignment vertical="center"/>
    </xf>
    <xf numFmtId="182" fontId="24" fillId="2" borderId="9" xfId="5" applyNumberFormat="1" applyFont="1" applyFill="1" applyBorder="1" applyAlignment="1" applyProtection="1">
      <alignment vertical="center"/>
    </xf>
    <xf numFmtId="182" fontId="24" fillId="2" borderId="45" xfId="5" applyNumberFormat="1" applyFont="1" applyFill="1" applyBorder="1" applyAlignment="1" applyProtection="1">
      <alignment vertical="center"/>
    </xf>
    <xf numFmtId="182" fontId="24" fillId="3" borderId="34" xfId="5" applyNumberFormat="1" applyFont="1" applyFill="1" applyBorder="1" applyAlignment="1" applyProtection="1">
      <alignment vertical="center"/>
    </xf>
    <xf numFmtId="182" fontId="15" fillId="2" borderId="34" xfId="0" applyNumberFormat="1" applyFont="1" applyFill="1" applyBorder="1" applyAlignment="1">
      <alignment vertical="center"/>
    </xf>
    <xf numFmtId="182" fontId="15" fillId="3" borderId="22" xfId="0" applyNumberFormat="1" applyFont="1" applyFill="1" applyBorder="1" applyAlignment="1" applyProtection="1">
      <alignment vertical="center"/>
      <protection locked="0"/>
    </xf>
    <xf numFmtId="184" fontId="15" fillId="2" borderId="20" xfId="5" applyNumberFormat="1" applyFont="1" applyFill="1" applyBorder="1" applyProtection="1"/>
    <xf numFmtId="183" fontId="15" fillId="2" borderId="275" xfId="0" applyNumberFormat="1" applyFont="1" applyFill="1" applyBorder="1"/>
    <xf numFmtId="183" fontId="15" fillId="2" borderId="44" xfId="0" applyNumberFormat="1" applyFont="1" applyFill="1" applyBorder="1"/>
    <xf numFmtId="183" fontId="15" fillId="2" borderId="33" xfId="5" applyNumberFormat="1" applyFont="1" applyFill="1" applyBorder="1" applyProtection="1"/>
    <xf numFmtId="184" fontId="15" fillId="2" borderId="96" xfId="5" applyNumberFormat="1" applyFont="1" applyFill="1" applyBorder="1" applyProtection="1"/>
    <xf numFmtId="184" fontId="15" fillId="2" borderId="139" xfId="5" applyNumberFormat="1" applyFont="1" applyFill="1" applyBorder="1" applyProtection="1"/>
    <xf numFmtId="183" fontId="15" fillId="2" borderId="116" xfId="0" applyNumberFormat="1" applyFont="1" applyFill="1" applyBorder="1"/>
    <xf numFmtId="183" fontId="15" fillId="2" borderId="21" xfId="5" applyNumberFormat="1" applyFont="1" applyFill="1" applyBorder="1" applyProtection="1"/>
    <xf numFmtId="184" fontId="15" fillId="2" borderId="161" xfId="5" applyNumberFormat="1" applyFont="1" applyFill="1" applyBorder="1" applyProtection="1"/>
    <xf numFmtId="184" fontId="15" fillId="3" borderId="34" xfId="0" applyNumberFormat="1" applyFont="1" applyFill="1" applyBorder="1" applyAlignment="1" applyProtection="1">
      <protection locked="0"/>
    </xf>
    <xf numFmtId="184" fontId="15" fillId="3" borderId="34" xfId="5" applyNumberFormat="1" applyFont="1" applyFill="1" applyBorder="1" applyProtection="1"/>
    <xf numFmtId="184" fontId="15" fillId="3" borderId="21" xfId="5" applyNumberFormat="1" applyFont="1" applyFill="1" applyBorder="1" applyProtection="1"/>
    <xf numFmtId="183" fontId="15" fillId="3" borderId="21" xfId="5" applyNumberFormat="1" applyFont="1" applyFill="1" applyBorder="1" applyProtection="1"/>
    <xf numFmtId="183" fontId="15" fillId="3" borderId="21" xfId="5" applyNumberFormat="1" applyFont="1" applyFill="1" applyBorder="1" applyAlignment="1" applyProtection="1"/>
    <xf numFmtId="184" fontId="15" fillId="3" borderId="89" xfId="5" applyNumberFormat="1" applyFont="1" applyFill="1" applyBorder="1" applyProtection="1"/>
    <xf numFmtId="184" fontId="15" fillId="3" borderId="161" xfId="5" applyNumberFormat="1" applyFont="1" applyFill="1" applyBorder="1" applyProtection="1"/>
    <xf numFmtId="177" fontId="24" fillId="3" borderId="21" xfId="5" applyNumberFormat="1" applyFont="1" applyFill="1" applyBorder="1" applyProtection="1"/>
    <xf numFmtId="184" fontId="24" fillId="3" borderId="21" xfId="5" applyNumberFormat="1" applyFont="1" applyFill="1" applyBorder="1" applyProtection="1"/>
    <xf numFmtId="180" fontId="24" fillId="3" borderId="21" xfId="5" applyNumberFormat="1" applyFont="1" applyFill="1" applyBorder="1" applyProtection="1"/>
    <xf numFmtId="180" fontId="24" fillId="3" borderId="56" xfId="5" applyNumberFormat="1" applyFont="1" applyFill="1" applyBorder="1" applyProtection="1"/>
    <xf numFmtId="180" fontId="15" fillId="3" borderId="64" xfId="0" applyNumberFormat="1" applyFont="1" applyFill="1" applyBorder="1"/>
    <xf numFmtId="180" fontId="15" fillId="3" borderId="116" xfId="0" applyNumberFormat="1" applyFont="1" applyFill="1" applyBorder="1"/>
    <xf numFmtId="0" fontId="9" fillId="0" borderId="251" xfId="6" applyNumberFormat="1" applyFont="1" applyFill="1" applyBorder="1" applyAlignment="1">
      <alignment horizontal="center" vertical="center"/>
    </xf>
    <xf numFmtId="184" fontId="15" fillId="2" borderId="50" xfId="5" applyNumberFormat="1" applyFont="1" applyFill="1" applyBorder="1" applyProtection="1"/>
    <xf numFmtId="184" fontId="15" fillId="2" borderId="276" xfId="5" applyNumberFormat="1" applyFont="1" applyFill="1" applyBorder="1" applyProtection="1"/>
    <xf numFmtId="183" fontId="15" fillId="2" borderId="244" xfId="5" applyNumberFormat="1" applyFont="1" applyFill="1" applyBorder="1" applyProtection="1"/>
    <xf numFmtId="180" fontId="15" fillId="2" borderId="277" xfId="0" applyNumberFormat="1" applyFont="1" applyFill="1" applyBorder="1"/>
    <xf numFmtId="184" fontId="15" fillId="2" borderId="253" xfId="5" applyNumberFormat="1" applyFont="1" applyFill="1" applyBorder="1" applyProtection="1"/>
    <xf numFmtId="184" fontId="15" fillId="2" borderId="245" xfId="5" applyNumberFormat="1" applyFont="1" applyFill="1" applyBorder="1" applyProtection="1"/>
    <xf numFmtId="177" fontId="24" fillId="2" borderId="244" xfId="5" applyNumberFormat="1" applyFont="1" applyFill="1" applyBorder="1" applyProtection="1"/>
    <xf numFmtId="184" fontId="24" fillId="2" borderId="244" xfId="5" applyNumberFormat="1" applyFont="1" applyFill="1" applyBorder="1" applyProtection="1"/>
    <xf numFmtId="180" fontId="24" fillId="2" borderId="244" xfId="5" applyNumberFormat="1" applyFont="1" applyFill="1" applyBorder="1" applyProtection="1"/>
    <xf numFmtId="180" fontId="24" fillId="2" borderId="248" xfId="5" applyNumberFormat="1" applyFont="1" applyFill="1" applyBorder="1" applyProtection="1"/>
    <xf numFmtId="179" fontId="9" fillId="0" borderId="72" xfId="0" applyNumberFormat="1" applyFont="1" applyFill="1" applyBorder="1" applyAlignment="1" applyProtection="1">
      <alignment horizontal="center" vertical="center" wrapText="1"/>
      <protection locked="0"/>
    </xf>
    <xf numFmtId="184" fontId="15" fillId="2" borderId="72" xfId="0" applyNumberFormat="1" applyFont="1" applyFill="1" applyBorder="1" applyAlignment="1" applyProtection="1">
      <protection locked="0"/>
    </xf>
    <xf numFmtId="184" fontId="15" fillId="2" borderId="51" xfId="0" applyNumberFormat="1" applyFont="1" applyFill="1" applyBorder="1" applyAlignment="1" applyProtection="1">
      <protection locked="0"/>
    </xf>
    <xf numFmtId="180" fontId="24" fillId="2" borderId="158" xfId="0" applyNumberFormat="1" applyFont="1" applyFill="1" applyBorder="1" applyAlignment="1" applyProtection="1">
      <protection locked="0"/>
    </xf>
    <xf numFmtId="184" fontId="15" fillId="2" borderId="158" xfId="0" applyNumberFormat="1" applyFont="1" applyFill="1" applyBorder="1" applyAlignment="1" applyProtection="1">
      <protection locked="0"/>
    </xf>
    <xf numFmtId="180" fontId="24" fillId="2" borderId="241" xfId="0" applyNumberFormat="1" applyFont="1" applyFill="1" applyBorder="1" applyAlignment="1" applyProtection="1">
      <protection locked="0"/>
    </xf>
    <xf numFmtId="184" fontId="15" fillId="2" borderId="286" xfId="0" applyNumberFormat="1" applyFont="1" applyFill="1" applyBorder="1" applyAlignment="1" applyProtection="1">
      <protection locked="0"/>
    </xf>
    <xf numFmtId="177" fontId="24" fillId="2" borderId="158" xfId="0" applyNumberFormat="1" applyFont="1" applyFill="1" applyBorder="1" applyAlignment="1" applyProtection="1">
      <protection locked="0"/>
    </xf>
    <xf numFmtId="184" fontId="24" fillId="2" borderId="158" xfId="0" applyNumberFormat="1" applyFont="1" applyFill="1" applyBorder="1" applyAlignment="1" applyProtection="1">
      <protection locked="0"/>
    </xf>
    <xf numFmtId="180" fontId="24" fillId="2" borderId="141" xfId="0" applyNumberFormat="1" applyFont="1" applyFill="1" applyBorder="1" applyAlignment="1" applyProtection="1">
      <protection locked="0"/>
    </xf>
    <xf numFmtId="0" fontId="28" fillId="0" borderId="243" xfId="6" applyFont="1" applyFill="1" applyBorder="1" applyAlignment="1">
      <alignment horizontal="center" vertical="center"/>
    </xf>
    <xf numFmtId="177" fontId="15" fillId="0" borderId="22" xfId="0" applyNumberFormat="1" applyFont="1" applyFill="1" applyBorder="1" applyAlignment="1" applyProtection="1">
      <protection locked="0"/>
    </xf>
    <xf numFmtId="182" fontId="15" fillId="0" borderId="159" xfId="0" applyNumberFormat="1" applyFont="1" applyFill="1" applyBorder="1" applyAlignment="1" applyProtection="1">
      <protection locked="0"/>
    </xf>
    <xf numFmtId="182" fontId="11" fillId="0" borderId="207" xfId="5" applyNumberFormat="1" applyFont="1" applyFill="1" applyBorder="1" applyAlignment="1" applyProtection="1">
      <alignment vertical="center"/>
    </xf>
    <xf numFmtId="182" fontId="9" fillId="0" borderId="66" xfId="5" applyNumberFormat="1" applyFont="1" applyFill="1" applyBorder="1" applyAlignment="1" applyProtection="1">
      <alignment vertical="center"/>
    </xf>
    <xf numFmtId="182" fontId="9" fillId="0" borderId="205" xfId="5" applyNumberFormat="1" applyFont="1" applyFill="1" applyBorder="1" applyAlignment="1" applyProtection="1">
      <alignment vertical="center"/>
    </xf>
    <xf numFmtId="182" fontId="9" fillId="0" borderId="208" xfId="5" applyNumberFormat="1" applyFont="1" applyFill="1" applyBorder="1" applyAlignment="1" applyProtection="1">
      <alignment vertical="center"/>
    </xf>
    <xf numFmtId="182" fontId="11" fillId="0" borderId="45" xfId="5" applyNumberFormat="1" applyFont="1" applyFill="1" applyBorder="1" applyAlignment="1" applyProtection="1">
      <alignment vertical="center"/>
    </xf>
    <xf numFmtId="182" fontId="24" fillId="0" borderId="52" xfId="0" applyNumberFormat="1" applyFont="1" applyFill="1" applyBorder="1" applyAlignment="1" applyProtection="1">
      <alignment horizontal="right" vertical="center"/>
      <protection locked="0"/>
    </xf>
    <xf numFmtId="182" fontId="24" fillId="0" borderId="60" xfId="0" applyNumberFormat="1" applyFont="1" applyFill="1" applyBorder="1" applyAlignment="1" applyProtection="1">
      <alignment horizontal="right" vertical="center"/>
      <protection locked="0"/>
    </xf>
    <xf numFmtId="0" fontId="25" fillId="0" borderId="28" xfId="5" applyFont="1" applyFill="1" applyBorder="1" applyAlignment="1" applyProtection="1">
      <alignment horizontal="center" vertical="center" shrinkToFit="1"/>
    </xf>
    <xf numFmtId="0" fontId="25" fillId="0" borderId="52" xfId="5" applyFont="1" applyFill="1" applyBorder="1" applyAlignment="1" applyProtection="1">
      <alignment horizontal="center" vertical="center" shrinkToFit="1"/>
    </xf>
    <xf numFmtId="182" fontId="24" fillId="0" borderId="53" xfId="0" applyNumberFormat="1" applyFont="1" applyFill="1" applyBorder="1" applyAlignment="1" applyProtection="1">
      <alignment horizontal="right" vertical="center"/>
      <protection locked="0"/>
    </xf>
    <xf numFmtId="182" fontId="24" fillId="0" borderId="30" xfId="0" applyNumberFormat="1" applyFont="1" applyFill="1" applyBorder="1" applyAlignment="1" applyProtection="1">
      <alignment horizontal="right" vertical="center"/>
      <protection locked="0"/>
    </xf>
    <xf numFmtId="0" fontId="9" fillId="0" borderId="27" xfId="0" applyFont="1" applyFill="1" applyBorder="1" applyAlignment="1">
      <alignment horizontal="center" vertical="center"/>
    </xf>
    <xf numFmtId="0" fontId="9" fillId="0" borderId="17" xfId="0" applyFont="1" applyFill="1" applyBorder="1" applyAlignment="1">
      <alignment horizontal="center" vertical="center"/>
    </xf>
    <xf numFmtId="179" fontId="9" fillId="0" borderId="9" xfId="5" applyNumberFormat="1" applyFont="1" applyFill="1" applyBorder="1" applyAlignment="1">
      <alignment vertical="center"/>
    </xf>
    <xf numFmtId="0" fontId="9" fillId="0" borderId="25" xfId="0" applyFont="1" applyFill="1" applyBorder="1" applyAlignment="1">
      <alignment horizontal="center" vertical="center"/>
    </xf>
    <xf numFmtId="179" fontId="9" fillId="0" borderId="266" xfId="5" applyNumberFormat="1" applyFont="1" applyFill="1" applyBorder="1" applyAlignment="1">
      <alignment vertical="center"/>
    </xf>
    <xf numFmtId="179" fontId="9" fillId="0" borderId="140" xfId="5" applyNumberFormat="1" applyFont="1" applyFill="1" applyBorder="1" applyAlignment="1">
      <alignment vertical="center"/>
    </xf>
    <xf numFmtId="182" fontId="9" fillId="0" borderId="180" xfId="5" applyNumberFormat="1" applyFont="1" applyFill="1" applyBorder="1" applyAlignment="1">
      <alignment horizontal="right" vertical="center"/>
    </xf>
    <xf numFmtId="182" fontId="9" fillId="0" borderId="147" xfId="5" applyNumberFormat="1" applyFont="1" applyFill="1" applyBorder="1" applyAlignment="1">
      <alignment vertical="center"/>
    </xf>
    <xf numFmtId="182" fontId="9" fillId="0" borderId="10" xfId="5" applyNumberFormat="1" applyFont="1" applyFill="1" applyBorder="1" applyAlignment="1">
      <alignment vertical="center"/>
    </xf>
    <xf numFmtId="182" fontId="9" fillId="0" borderId="346" xfId="5" applyNumberFormat="1" applyFont="1" applyFill="1" applyBorder="1" applyAlignment="1">
      <alignment vertical="center"/>
    </xf>
    <xf numFmtId="179" fontId="9" fillId="0" borderId="285" xfId="5" applyNumberFormat="1" applyFont="1" applyFill="1" applyBorder="1" applyAlignment="1">
      <alignment vertical="center"/>
    </xf>
    <xf numFmtId="182" fontId="9" fillId="0" borderId="358" xfId="0" applyNumberFormat="1" applyFont="1" applyFill="1" applyBorder="1" applyAlignment="1">
      <alignment vertical="center"/>
    </xf>
    <xf numFmtId="182" fontId="9" fillId="0" borderId="285" xfId="5" applyNumberFormat="1" applyFont="1" applyFill="1" applyBorder="1" applyAlignment="1">
      <alignment vertical="center"/>
    </xf>
    <xf numFmtId="182" fontId="9" fillId="0" borderId="146" xfId="5" applyNumberFormat="1" applyFont="1" applyFill="1" applyBorder="1" applyAlignment="1">
      <alignment vertical="center"/>
    </xf>
    <xf numFmtId="182" fontId="9" fillId="0" borderId="239" xfId="5" applyNumberFormat="1" applyFont="1" applyFill="1" applyBorder="1" applyAlignment="1">
      <alignment vertical="center"/>
    </xf>
    <xf numFmtId="0" fontId="28" fillId="0" borderId="212" xfId="5" applyFont="1" applyFill="1" applyBorder="1" applyAlignment="1" applyProtection="1">
      <alignment horizontal="center"/>
    </xf>
    <xf numFmtId="0" fontId="9" fillId="0" borderId="102" xfId="5" applyFont="1" applyFill="1" applyBorder="1"/>
    <xf numFmtId="0" fontId="9" fillId="0" borderId="71" xfId="5" applyFont="1" applyFill="1" applyBorder="1" applyAlignment="1">
      <alignment horizontal="center"/>
    </xf>
    <xf numFmtId="0" fontId="20" fillId="0" borderId="71" xfId="5" applyFont="1" applyFill="1" applyBorder="1" applyAlignment="1">
      <alignment horizontal="center"/>
    </xf>
    <xf numFmtId="0" fontId="9" fillId="0" borderId="71" xfId="5" applyFont="1" applyFill="1" applyBorder="1"/>
    <xf numFmtId="179" fontId="9" fillId="0" borderId="112" xfId="5" applyNumberFormat="1" applyFont="1" applyFill="1" applyBorder="1" applyAlignment="1">
      <alignment vertical="center"/>
    </xf>
    <xf numFmtId="179" fontId="9" fillId="0" borderId="68" xfId="5" applyNumberFormat="1" applyFont="1" applyFill="1" applyBorder="1" applyAlignment="1">
      <alignment vertical="center"/>
    </xf>
    <xf numFmtId="179" fontId="9" fillId="0" borderId="56" xfId="5" applyNumberFormat="1" applyFont="1" applyFill="1" applyBorder="1" applyAlignment="1">
      <alignment vertical="center"/>
    </xf>
    <xf numFmtId="179" fontId="9" fillId="0" borderId="103" xfId="5" applyNumberFormat="1" applyFont="1" applyFill="1" applyBorder="1" applyAlignment="1">
      <alignment vertical="center"/>
    </xf>
    <xf numFmtId="182" fontId="9" fillId="2" borderId="68" xfId="5" applyNumberFormat="1" applyFont="1" applyFill="1" applyBorder="1" applyAlignment="1">
      <alignment vertical="center"/>
    </xf>
    <xf numFmtId="182" fontId="9" fillId="0" borderId="56" xfId="5" applyNumberFormat="1" applyFont="1" applyFill="1" applyBorder="1" applyAlignment="1">
      <alignment horizontal="right" vertical="center"/>
    </xf>
    <xf numFmtId="182" fontId="9" fillId="2" borderId="10" xfId="5" applyNumberFormat="1" applyFont="1" applyFill="1" applyBorder="1" applyAlignment="1">
      <alignment horizontal="right" vertical="center"/>
    </xf>
    <xf numFmtId="0" fontId="9" fillId="0" borderId="9" xfId="6" applyNumberFormat="1" applyFont="1" applyFill="1" applyBorder="1" applyAlignment="1">
      <alignment horizontal="center" vertical="center"/>
    </xf>
    <xf numFmtId="0" fontId="9" fillId="0" borderId="18" xfId="6" applyFont="1" applyFill="1" applyBorder="1" applyAlignment="1">
      <alignment horizontal="center" vertical="center"/>
    </xf>
    <xf numFmtId="0" fontId="9" fillId="0" borderId="18" xfId="6" applyNumberFormat="1" applyFont="1" applyFill="1" applyBorder="1" applyAlignment="1">
      <alignment horizontal="center" vertical="center"/>
    </xf>
    <xf numFmtId="0" fontId="9" fillId="0" borderId="9" xfId="6" applyFont="1" applyFill="1" applyBorder="1" applyAlignment="1">
      <alignment horizontal="center" vertical="center"/>
    </xf>
    <xf numFmtId="0" fontId="9" fillId="0" borderId="9"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20" xfId="0" applyFont="1" applyFill="1" applyBorder="1" applyAlignment="1">
      <alignment horizontal="center" vertical="center"/>
    </xf>
    <xf numFmtId="0" fontId="9" fillId="0" borderId="166" xfId="5" applyFont="1" applyFill="1" applyBorder="1" applyAlignment="1" applyProtection="1">
      <alignment horizontal="center" vertical="center"/>
    </xf>
    <xf numFmtId="182" fontId="15" fillId="0" borderId="7" xfId="8" applyNumberFormat="1" applyFont="1" applyFill="1" applyBorder="1" applyAlignment="1" applyProtection="1">
      <alignment vertical="center"/>
    </xf>
    <xf numFmtId="182" fontId="15" fillId="0" borderId="182" xfId="5" applyNumberFormat="1" applyFont="1" applyFill="1" applyBorder="1" applyAlignment="1">
      <alignment vertical="center"/>
    </xf>
    <xf numFmtId="182" fontId="15" fillId="0" borderId="92" xfId="5" applyNumberFormat="1" applyFont="1" applyFill="1" applyBorder="1" applyAlignment="1">
      <alignment vertical="center"/>
    </xf>
    <xf numFmtId="182" fontId="15" fillId="0" borderId="18" xfId="8" applyNumberFormat="1" applyFont="1" applyFill="1" applyBorder="1" applyAlignment="1" applyProtection="1">
      <alignment vertical="center"/>
    </xf>
    <xf numFmtId="182" fontId="15" fillId="0" borderId="9" xfId="8" applyNumberFormat="1" applyFont="1" applyFill="1" applyBorder="1" applyAlignment="1" applyProtection="1">
      <alignment vertical="center"/>
    </xf>
    <xf numFmtId="182" fontId="9" fillId="2" borderId="21" xfId="5" applyNumberFormat="1" applyFont="1" applyFill="1" applyBorder="1" applyAlignment="1" applyProtection="1">
      <alignment horizontal="center" vertical="center"/>
    </xf>
    <xf numFmtId="182" fontId="9" fillId="2" borderId="27" xfId="5" applyNumberFormat="1" applyFont="1" applyFill="1" applyBorder="1" applyAlignment="1" applyProtection="1">
      <alignment horizontal="center" vertical="center"/>
    </xf>
    <xf numFmtId="182" fontId="9" fillId="2" borderId="24" xfId="5" applyNumberFormat="1" applyFont="1" applyFill="1" applyBorder="1" applyAlignment="1" applyProtection="1">
      <alignment horizontal="center" vertical="center"/>
    </xf>
    <xf numFmtId="177" fontId="11" fillId="2" borderId="32" xfId="5" applyNumberFormat="1" applyFont="1" applyFill="1" applyBorder="1" applyProtection="1"/>
    <xf numFmtId="177" fontId="11" fillId="2" borderId="68" xfId="5" applyNumberFormat="1" applyFont="1" applyFill="1" applyBorder="1" applyProtection="1"/>
    <xf numFmtId="177" fontId="9" fillId="0" borderId="34" xfId="0" applyNumberFormat="1" applyFont="1" applyBorder="1" applyAlignment="1">
      <alignment vertical="center"/>
    </xf>
    <xf numFmtId="177" fontId="9" fillId="0" borderId="56" xfId="0" applyNumberFormat="1" applyFont="1" applyBorder="1" applyAlignment="1">
      <alignment vertical="center"/>
    </xf>
    <xf numFmtId="0" fontId="11" fillId="0" borderId="219" xfId="6" applyFont="1" applyFill="1" applyBorder="1" applyAlignment="1">
      <alignment horizontal="center" vertical="center"/>
    </xf>
    <xf numFmtId="177" fontId="11" fillId="2" borderId="34" xfId="5" applyNumberFormat="1" applyFont="1" applyFill="1" applyBorder="1" applyProtection="1"/>
    <xf numFmtId="177" fontId="11" fillId="2" borderId="56" xfId="5" applyNumberFormat="1" applyFont="1" applyFill="1" applyBorder="1" applyProtection="1"/>
    <xf numFmtId="177" fontId="11" fillId="2" borderId="50" xfId="5" applyNumberFormat="1" applyFont="1" applyFill="1" applyBorder="1" applyProtection="1"/>
    <xf numFmtId="177" fontId="11" fillId="2" borderId="248" xfId="5" applyNumberFormat="1" applyFont="1" applyFill="1" applyBorder="1" applyAlignment="1" applyProtection="1">
      <alignment horizontal="right"/>
    </xf>
    <xf numFmtId="177" fontId="11" fillId="2" borderId="107" xfId="5" applyNumberFormat="1" applyFont="1" applyFill="1" applyBorder="1" applyProtection="1"/>
    <xf numFmtId="177" fontId="11" fillId="2" borderId="22" xfId="5" applyNumberFormat="1" applyFont="1" applyFill="1" applyBorder="1" applyProtection="1"/>
    <xf numFmtId="177" fontId="11" fillId="2" borderId="67" xfId="5" applyNumberFormat="1" applyFont="1" applyFill="1" applyBorder="1" applyProtection="1"/>
    <xf numFmtId="179" fontId="11" fillId="2" borderId="32" xfId="5" applyNumberFormat="1" applyFont="1" applyFill="1" applyBorder="1" applyProtection="1"/>
    <xf numFmtId="179" fontId="11" fillId="2" borderId="68" xfId="5" applyNumberFormat="1" applyFont="1" applyFill="1" applyBorder="1" applyProtection="1"/>
    <xf numFmtId="179" fontId="11" fillId="2" borderId="107" xfId="5" applyNumberFormat="1" applyFont="1" applyFill="1" applyBorder="1" applyProtection="1"/>
    <xf numFmtId="179" fontId="11" fillId="2" borderId="22" xfId="5" applyNumberFormat="1" applyFont="1" applyFill="1" applyBorder="1" applyProtection="1"/>
    <xf numFmtId="179" fontId="11" fillId="2" borderId="67" xfId="5" applyNumberFormat="1" applyFont="1" applyFill="1" applyBorder="1" applyProtection="1"/>
    <xf numFmtId="182" fontId="15" fillId="0" borderId="117" xfId="5" applyNumberFormat="1" applyFont="1" applyFill="1" applyBorder="1" applyAlignment="1">
      <alignment vertical="center"/>
    </xf>
    <xf numFmtId="182" fontId="15" fillId="0" borderId="360" xfId="8" applyNumberFormat="1" applyFont="1" applyFill="1" applyBorder="1" applyAlignment="1" applyProtection="1">
      <alignment vertical="center"/>
    </xf>
    <xf numFmtId="182" fontId="15" fillId="0" borderId="78" xfId="5" applyNumberFormat="1" applyFont="1" applyFill="1" applyBorder="1" applyAlignment="1">
      <alignment vertical="center"/>
    </xf>
    <xf numFmtId="182" fontId="15" fillId="2" borderId="67" xfId="0" applyNumberFormat="1" applyFont="1" applyFill="1" applyBorder="1" applyAlignment="1" applyProtection="1">
      <alignment horizontal="right" vertical="center"/>
      <protection locked="0"/>
    </xf>
    <xf numFmtId="182" fontId="15" fillId="2" borderId="126" xfId="5" applyNumberFormat="1" applyFont="1" applyFill="1" applyBorder="1" applyAlignment="1" applyProtection="1">
      <alignment vertical="center"/>
    </xf>
    <xf numFmtId="182" fontId="9" fillId="2" borderId="161" xfId="5" applyNumberFormat="1" applyFont="1" applyFill="1" applyBorder="1" applyAlignment="1" applyProtection="1">
      <alignment vertical="center"/>
    </xf>
    <xf numFmtId="182" fontId="15" fillId="0" borderId="170" xfId="5" applyNumberFormat="1" applyFont="1" applyFill="1" applyBorder="1" applyAlignment="1" applyProtection="1">
      <alignment horizontal="right" vertical="center"/>
    </xf>
    <xf numFmtId="182" fontId="15" fillId="2" borderId="170" xfId="5" applyNumberFormat="1" applyFont="1" applyFill="1" applyBorder="1" applyAlignment="1" applyProtection="1">
      <alignment horizontal="right" vertical="center"/>
    </xf>
    <xf numFmtId="182" fontId="9" fillId="2" borderId="21" xfId="5" applyNumberFormat="1" applyFont="1" applyFill="1" applyBorder="1" applyAlignment="1" applyProtection="1">
      <alignment vertical="center"/>
    </xf>
    <xf numFmtId="182" fontId="15" fillId="2" borderId="60" xfId="0" applyNumberFormat="1" applyFont="1" applyFill="1" applyBorder="1" applyAlignment="1" applyProtection="1">
      <alignment vertical="center"/>
      <protection locked="0"/>
    </xf>
    <xf numFmtId="182" fontId="15" fillId="0" borderId="43" xfId="5" applyNumberFormat="1" applyFont="1" applyFill="1" applyBorder="1" applyAlignment="1" applyProtection="1">
      <alignment vertical="center"/>
    </xf>
    <xf numFmtId="0" fontId="9" fillId="2" borderId="233" xfId="5" applyFont="1" applyFill="1" applyBorder="1" applyAlignment="1" applyProtection="1">
      <alignment vertical="center"/>
    </xf>
    <xf numFmtId="0" fontId="9" fillId="2" borderId="23" xfId="5" applyFont="1" applyFill="1" applyBorder="1" applyAlignment="1" applyProtection="1">
      <alignment vertical="center"/>
    </xf>
    <xf numFmtId="0" fontId="9" fillId="2" borderId="313" xfId="5" applyFont="1" applyFill="1" applyBorder="1" applyAlignment="1" applyProtection="1">
      <alignment vertical="center"/>
    </xf>
    <xf numFmtId="0" fontId="28" fillId="2" borderId="125" xfId="0" applyFont="1" applyFill="1" applyBorder="1" applyAlignment="1">
      <alignment horizontal="center" vertical="center"/>
    </xf>
    <xf numFmtId="0" fontId="23" fillId="2" borderId="120" xfId="0" applyFont="1" applyFill="1" applyBorder="1" applyAlignment="1">
      <alignment horizontal="center" vertical="center"/>
    </xf>
    <xf numFmtId="0" fontId="9" fillId="2" borderId="16" xfId="5" applyFont="1" applyFill="1" applyBorder="1" applyAlignment="1" applyProtection="1">
      <alignment vertical="center"/>
    </xf>
    <xf numFmtId="0" fontId="25" fillId="0" borderId="16" xfId="5" applyFont="1" applyFill="1" applyBorder="1" applyAlignment="1" applyProtection="1">
      <alignment horizontal="center" vertical="center" shrinkToFit="1"/>
    </xf>
    <xf numFmtId="0" fontId="25" fillId="0" borderId="53" xfId="5" applyFont="1" applyFill="1" applyBorder="1" applyAlignment="1" applyProtection="1">
      <alignment horizontal="center" vertical="center" shrinkToFit="1"/>
    </xf>
    <xf numFmtId="49" fontId="38" fillId="0" borderId="45" xfId="5" applyNumberFormat="1" applyFont="1" applyFill="1" applyBorder="1" applyProtection="1"/>
    <xf numFmtId="188" fontId="38" fillId="0" borderId="45" xfId="5" applyNumberFormat="1" applyFont="1" applyFill="1" applyBorder="1" applyProtection="1"/>
    <xf numFmtId="49" fontId="15" fillId="0" borderId="45" xfId="5" applyNumberFormat="1" applyFont="1" applyFill="1" applyBorder="1" applyProtection="1"/>
    <xf numFmtId="0" fontId="22" fillId="0" borderId="331" xfId="5" applyFont="1" applyFill="1" applyBorder="1"/>
    <xf numFmtId="49" fontId="15" fillId="0" borderId="208" xfId="5" applyNumberFormat="1" applyFont="1" applyFill="1" applyBorder="1" applyAlignment="1" applyProtection="1">
      <alignment horizontal="right"/>
    </xf>
    <xf numFmtId="188" fontId="15" fillId="0" borderId="208" xfId="5" applyNumberFormat="1" applyFont="1" applyFill="1" applyBorder="1" applyAlignment="1" applyProtection="1">
      <alignment horizontal="right"/>
    </xf>
    <xf numFmtId="0" fontId="22" fillId="0" borderId="208" xfId="5" applyFont="1" applyFill="1" applyBorder="1"/>
    <xf numFmtId="49" fontId="15" fillId="0" borderId="208" xfId="5" applyNumberFormat="1" applyFont="1" applyFill="1" applyBorder="1" applyProtection="1"/>
    <xf numFmtId="0" fontId="15" fillId="0" borderId="84" xfId="0" applyFont="1" applyFill="1" applyBorder="1" applyAlignment="1">
      <alignment horizontal="left" vertical="center" wrapText="1"/>
    </xf>
    <xf numFmtId="0" fontId="9" fillId="2" borderId="149" xfId="0" applyFont="1" applyFill="1" applyBorder="1" applyAlignment="1">
      <alignment horizontal="center" vertical="center"/>
    </xf>
    <xf numFmtId="0" fontId="9" fillId="2" borderId="167" xfId="0" applyFont="1" applyFill="1" applyBorder="1" applyAlignment="1">
      <alignment horizontal="center" vertical="center"/>
    </xf>
    <xf numFmtId="182" fontId="9" fillId="0" borderId="148" xfId="4" applyNumberFormat="1" applyFont="1" applyFill="1" applyBorder="1" applyAlignment="1" applyProtection="1">
      <alignment vertical="center"/>
    </xf>
    <xf numFmtId="182" fontId="9" fillId="0" borderId="114" xfId="4" applyNumberFormat="1" applyFont="1" applyFill="1" applyBorder="1" applyAlignment="1" applyProtection="1">
      <alignment vertical="center"/>
    </xf>
    <xf numFmtId="182" fontId="9" fillId="0" borderId="127" xfId="4" applyNumberFormat="1" applyFont="1" applyFill="1" applyBorder="1" applyAlignment="1" applyProtection="1">
      <alignment vertical="center"/>
    </xf>
    <xf numFmtId="182" fontId="9" fillId="0" borderId="167" xfId="4" applyNumberFormat="1" applyFont="1" applyFill="1" applyBorder="1" applyAlignment="1" applyProtection="1">
      <alignment vertical="center"/>
    </xf>
    <xf numFmtId="182" fontId="9" fillId="2" borderId="114" xfId="4" applyNumberFormat="1" applyFont="1" applyFill="1" applyBorder="1" applyAlignment="1" applyProtection="1">
      <alignment vertical="center"/>
    </xf>
    <xf numFmtId="182" fontId="9" fillId="2" borderId="127" xfId="4" applyNumberFormat="1" applyFont="1" applyFill="1" applyBorder="1" applyAlignment="1" applyProtection="1">
      <alignment vertical="center"/>
    </xf>
    <xf numFmtId="182" fontId="9" fillId="2" borderId="154" xfId="4" applyNumberFormat="1" applyFont="1" applyFill="1" applyBorder="1" applyAlignment="1" applyProtection="1">
      <alignment vertical="center"/>
    </xf>
    <xf numFmtId="182" fontId="9" fillId="2" borderId="156" xfId="4" applyNumberFormat="1" applyFont="1" applyFill="1" applyBorder="1" applyAlignment="1" applyProtection="1">
      <alignment vertical="center"/>
    </xf>
    <xf numFmtId="182" fontId="9" fillId="0" borderId="173" xfId="2" applyNumberFormat="1" applyFont="1" applyFill="1" applyBorder="1" applyProtection="1"/>
    <xf numFmtId="182" fontId="9" fillId="0" borderId="174" xfId="5" applyNumberFormat="1" applyFont="1" applyFill="1" applyBorder="1" applyProtection="1"/>
    <xf numFmtId="182" fontId="9" fillId="0" borderId="175" xfId="5" applyNumberFormat="1" applyFont="1" applyFill="1" applyBorder="1" applyProtection="1"/>
    <xf numFmtId="182" fontId="9" fillId="0" borderId="59" xfId="2" applyNumberFormat="1" applyFont="1" applyFill="1" applyBorder="1" applyProtection="1"/>
    <xf numFmtId="182" fontId="9" fillId="0" borderId="176" xfId="5" applyNumberFormat="1" applyFont="1" applyFill="1" applyBorder="1" applyProtection="1"/>
    <xf numFmtId="182" fontId="9" fillId="0" borderId="111" xfId="5" applyNumberFormat="1" applyFont="1" applyFill="1" applyBorder="1" applyProtection="1"/>
    <xf numFmtId="182" fontId="9" fillId="0" borderId="28" xfId="2" applyNumberFormat="1" applyFont="1" applyFill="1" applyBorder="1" applyProtection="1"/>
    <xf numFmtId="182" fontId="15" fillId="2" borderId="46" xfId="5" applyNumberFormat="1" applyFont="1" applyFill="1" applyBorder="1" applyAlignment="1" applyProtection="1">
      <alignment vertical="center"/>
    </xf>
    <xf numFmtId="182" fontId="15" fillId="2" borderId="48" xfId="5" applyNumberFormat="1" applyFont="1" applyFill="1" applyBorder="1" applyAlignment="1" applyProtection="1">
      <alignment vertical="center"/>
    </xf>
    <xf numFmtId="182" fontId="15" fillId="2" borderId="222" xfId="0" applyNumberFormat="1" applyFont="1" applyFill="1" applyBorder="1" applyAlignment="1" applyProtection="1">
      <alignment vertical="center"/>
      <protection locked="0"/>
    </xf>
    <xf numFmtId="182" fontId="15" fillId="0" borderId="28" xfId="5" applyNumberFormat="1" applyFont="1" applyFill="1" applyBorder="1" applyAlignment="1" applyProtection="1">
      <alignment vertical="center"/>
    </xf>
    <xf numFmtId="182" fontId="15" fillId="0" borderId="46" xfId="5" applyNumberFormat="1" applyFont="1" applyFill="1" applyBorder="1" applyAlignment="1" applyProtection="1">
      <alignment vertical="center"/>
    </xf>
    <xf numFmtId="182" fontId="15" fillId="0" borderId="101" xfId="5" applyNumberFormat="1" applyFont="1" applyFill="1" applyBorder="1" applyAlignment="1" applyProtection="1">
      <alignment vertical="center"/>
    </xf>
    <xf numFmtId="182" fontId="15" fillId="0" borderId="203" xfId="5" applyNumberFormat="1" applyFont="1" applyFill="1" applyBorder="1" applyAlignment="1" applyProtection="1">
      <alignment vertical="center"/>
    </xf>
    <xf numFmtId="182" fontId="15" fillId="0" borderId="226" xfId="5" applyNumberFormat="1" applyFont="1" applyFill="1" applyBorder="1" applyAlignment="1" applyProtection="1">
      <alignment vertical="center"/>
    </xf>
    <xf numFmtId="182" fontId="15" fillId="0" borderId="47" xfId="5" applyNumberFormat="1" applyFont="1" applyFill="1" applyBorder="1" applyAlignment="1" applyProtection="1">
      <alignment vertical="center"/>
    </xf>
    <xf numFmtId="182" fontId="15" fillId="0" borderId="40" xfId="5" applyNumberFormat="1" applyFont="1" applyFill="1" applyBorder="1" applyAlignment="1" applyProtection="1">
      <alignment vertical="center"/>
    </xf>
    <xf numFmtId="182" fontId="15" fillId="0" borderId="199" xfId="5" applyNumberFormat="1" applyFont="1" applyFill="1" applyBorder="1" applyAlignment="1" applyProtection="1">
      <alignment vertical="center"/>
    </xf>
    <xf numFmtId="182" fontId="15" fillId="0" borderId="87" xfId="5" applyNumberFormat="1" applyFont="1" applyFill="1" applyBorder="1" applyAlignment="1" applyProtection="1">
      <alignment vertical="center"/>
    </xf>
    <xf numFmtId="182" fontId="15" fillId="0" borderId="48" xfId="5" applyNumberFormat="1" applyFont="1" applyFill="1" applyBorder="1" applyAlignment="1" applyProtection="1">
      <alignment vertical="center"/>
    </xf>
    <xf numFmtId="182" fontId="15" fillId="0" borderId="89" xfId="5" applyNumberFormat="1" applyFont="1" applyFill="1" applyBorder="1" applyAlignment="1" applyProtection="1">
      <alignment vertical="center"/>
    </xf>
    <xf numFmtId="182" fontId="15" fillId="0" borderId="161" xfId="5" applyNumberFormat="1" applyFont="1" applyFill="1" applyBorder="1" applyAlignment="1" applyProtection="1">
      <alignment vertical="center"/>
    </xf>
    <xf numFmtId="182" fontId="15" fillId="0" borderId="99" xfId="5" applyNumberFormat="1" applyFont="1" applyFill="1" applyBorder="1" applyAlignment="1" applyProtection="1">
      <alignment vertical="center"/>
    </xf>
    <xf numFmtId="182" fontId="15" fillId="0" borderId="163" xfId="5" applyNumberFormat="1" applyFont="1" applyFill="1" applyBorder="1" applyAlignment="1" applyProtection="1">
      <alignment vertical="center"/>
    </xf>
    <xf numFmtId="182" fontId="9" fillId="0" borderId="9" xfId="5" applyNumberFormat="1" applyFont="1" applyFill="1" applyBorder="1" applyAlignment="1" applyProtection="1">
      <alignment vertical="center"/>
    </xf>
    <xf numFmtId="182" fontId="9" fillId="0" borderId="38" xfId="2" applyNumberFormat="1" applyFont="1" applyFill="1" applyBorder="1" applyAlignment="1" applyProtection="1">
      <alignment horizontal="right"/>
    </xf>
    <xf numFmtId="182" fontId="9" fillId="0" borderId="48" xfId="2" applyNumberFormat="1" applyFont="1" applyFill="1" applyBorder="1" applyProtection="1"/>
    <xf numFmtId="182" fontId="9" fillId="0" borderId="49" xfId="2" applyNumberFormat="1" applyFont="1" applyFill="1" applyBorder="1" applyProtection="1"/>
    <xf numFmtId="182" fontId="9" fillId="0" borderId="364" xfId="5" applyNumberFormat="1" applyFont="1" applyFill="1" applyBorder="1" applyProtection="1"/>
    <xf numFmtId="182" fontId="9" fillId="0" borderId="365" xfId="5" applyNumberFormat="1" applyFont="1" applyFill="1" applyBorder="1" applyProtection="1"/>
    <xf numFmtId="182" fontId="9" fillId="0" borderId="49" xfId="2" applyNumberFormat="1" applyFont="1" applyFill="1" applyBorder="1" applyAlignment="1" applyProtection="1">
      <alignment horizontal="right"/>
    </xf>
    <xf numFmtId="182" fontId="9" fillId="0" borderId="366" xfId="2" applyNumberFormat="1" applyFont="1" applyFill="1" applyBorder="1" applyAlignment="1" applyProtection="1">
      <alignment horizontal="right"/>
    </xf>
    <xf numFmtId="182" fontId="9" fillId="0" borderId="88" xfId="2" applyNumberFormat="1" applyFont="1" applyFill="1" applyBorder="1" applyAlignment="1" applyProtection="1">
      <alignment horizontal="right"/>
    </xf>
    <xf numFmtId="182" fontId="9" fillId="0" borderId="367" xfId="2" applyNumberFormat="1" applyFont="1" applyFill="1" applyBorder="1" applyAlignment="1" applyProtection="1">
      <alignment horizontal="right"/>
    </xf>
    <xf numFmtId="182" fontId="9" fillId="0" borderId="368" xfId="2" applyNumberFormat="1" applyFont="1" applyFill="1" applyBorder="1" applyAlignment="1" applyProtection="1">
      <alignment horizontal="right"/>
    </xf>
    <xf numFmtId="182" fontId="9" fillId="0" borderId="21" xfId="5" applyNumberFormat="1" applyFont="1" applyFill="1" applyBorder="1" applyAlignment="1" applyProtection="1">
      <alignment horizontal="right"/>
    </xf>
    <xf numFmtId="182" fontId="9" fillId="0" borderId="46" xfId="5" applyNumberFormat="1" applyFont="1" applyFill="1" applyBorder="1" applyAlignment="1" applyProtection="1">
      <alignment vertical="center"/>
    </xf>
    <xf numFmtId="182" fontId="9" fillId="0" borderId="48" xfId="5" applyNumberFormat="1" applyFont="1" applyFill="1" applyBorder="1" applyAlignment="1" applyProtection="1">
      <alignment vertical="center"/>
    </xf>
    <xf numFmtId="182" fontId="9" fillId="0" borderId="56" xfId="5" applyNumberFormat="1" applyFont="1" applyFill="1" applyBorder="1" applyAlignment="1" applyProtection="1">
      <alignment horizontal="right"/>
    </xf>
    <xf numFmtId="182" fontId="9" fillId="0" borderId="281" xfId="5" applyNumberFormat="1" applyFont="1" applyFill="1" applyBorder="1" applyAlignment="1" applyProtection="1">
      <alignment vertical="center"/>
    </xf>
    <xf numFmtId="182" fontId="9" fillId="0" borderId="282" xfId="5" applyNumberFormat="1" applyFont="1" applyFill="1" applyBorder="1" applyAlignment="1" applyProtection="1">
      <alignment vertical="center"/>
    </xf>
    <xf numFmtId="182" fontId="9" fillId="0" borderId="364" xfId="5" applyNumberFormat="1" applyFont="1" applyFill="1" applyBorder="1" applyAlignment="1" applyProtection="1">
      <alignment vertical="center"/>
    </xf>
    <xf numFmtId="182" fontId="9" fillId="0" borderId="300" xfId="5" applyNumberFormat="1" applyFont="1" applyFill="1" applyBorder="1" applyAlignment="1" applyProtection="1">
      <alignment vertical="center"/>
    </xf>
    <xf numFmtId="182" fontId="9" fillId="0" borderId="300" xfId="5" applyNumberFormat="1" applyFont="1" applyFill="1" applyBorder="1" applyAlignment="1" applyProtection="1">
      <alignment horizontal="right"/>
    </xf>
    <xf numFmtId="182" fontId="9" fillId="0" borderId="370" xfId="5" applyNumberFormat="1" applyFont="1" applyFill="1" applyBorder="1" applyAlignment="1" applyProtection="1">
      <alignment vertical="center"/>
    </xf>
    <xf numFmtId="181" fontId="9" fillId="0" borderId="371" xfId="5" applyNumberFormat="1" applyFont="1" applyFill="1" applyBorder="1" applyAlignment="1" applyProtection="1">
      <alignment vertical="center"/>
    </xf>
    <xf numFmtId="181" fontId="9" fillId="0" borderId="233" xfId="2" applyNumberFormat="1" applyFont="1" applyFill="1" applyBorder="1" applyAlignment="1" applyProtection="1">
      <alignment horizontal="right"/>
    </xf>
    <xf numFmtId="181" fontId="9" fillId="0" borderId="102" xfId="2" applyNumberFormat="1" applyFont="1" applyFill="1" applyBorder="1" applyAlignment="1" applyProtection="1">
      <alignment horizontal="right"/>
    </xf>
    <xf numFmtId="181" fontId="9" fillId="0" borderId="281" xfId="2" applyNumberFormat="1" applyFont="1" applyFill="1" applyBorder="1" applyAlignment="1" applyProtection="1">
      <alignment horizontal="right"/>
    </xf>
    <xf numFmtId="181" fontId="9" fillId="0" borderId="282" xfId="2" applyNumberFormat="1" applyFont="1" applyFill="1" applyBorder="1" applyAlignment="1" applyProtection="1">
      <alignment horizontal="right"/>
    </xf>
    <xf numFmtId="181" fontId="9" fillId="0" borderId="23" xfId="2" applyNumberFormat="1" applyFont="1" applyFill="1" applyBorder="1" applyAlignment="1" applyProtection="1">
      <alignment horizontal="right"/>
    </xf>
    <xf numFmtId="181" fontId="9" fillId="0" borderId="372" xfId="2" applyNumberFormat="1" applyFont="1" applyFill="1" applyBorder="1" applyAlignment="1" applyProtection="1">
      <alignment horizontal="right"/>
    </xf>
    <xf numFmtId="181" fontId="9" fillId="0" borderId="373" xfId="5" applyNumberFormat="1" applyFont="1" applyFill="1" applyBorder="1" applyAlignment="1" applyProtection="1">
      <alignment vertical="center"/>
    </xf>
    <xf numFmtId="181" fontId="9" fillId="0" borderId="147" xfId="2" applyNumberFormat="1" applyFont="1" applyFill="1" applyBorder="1" applyAlignment="1" applyProtection="1">
      <alignment vertical="center"/>
    </xf>
    <xf numFmtId="0" fontId="34" fillId="0" borderId="0" xfId="0" applyFont="1" applyAlignment="1">
      <alignment vertical="center"/>
    </xf>
    <xf numFmtId="0" fontId="40" fillId="0" borderId="0" xfId="9" applyFont="1" applyAlignment="1"/>
    <xf numFmtId="0" fontId="1" fillId="0" borderId="0" xfId="9"/>
    <xf numFmtId="0" fontId="41" fillId="0" borderId="0" xfId="9" applyFont="1" applyAlignment="1">
      <alignment vertical="center"/>
    </xf>
    <xf numFmtId="182" fontId="24" fillId="0" borderId="153" xfId="5" applyNumberFormat="1" applyFont="1" applyFill="1" applyBorder="1" applyProtection="1"/>
    <xf numFmtId="182" fontId="24" fillId="0" borderId="374" xfId="5" applyNumberFormat="1" applyFont="1" applyFill="1" applyBorder="1" applyAlignment="1" applyProtection="1"/>
    <xf numFmtId="0" fontId="9" fillId="0" borderId="375" xfId="5" applyFont="1" applyFill="1" applyBorder="1" applyAlignment="1" applyProtection="1">
      <alignment horizontal="center" vertical="center"/>
    </xf>
    <xf numFmtId="184" fontId="15" fillId="0" borderId="376" xfId="0" applyNumberFormat="1" applyFont="1" applyFill="1" applyBorder="1" applyAlignment="1" applyProtection="1">
      <protection locked="0"/>
    </xf>
    <xf numFmtId="182" fontId="9" fillId="2" borderId="154" xfId="5" applyNumberFormat="1" applyFont="1" applyFill="1" applyBorder="1" applyAlignment="1">
      <alignment vertical="center"/>
    </xf>
    <xf numFmtId="182" fontId="9" fillId="0" borderId="264" xfId="5" applyNumberFormat="1" applyFont="1" applyFill="1" applyBorder="1" applyAlignment="1">
      <alignment vertical="center"/>
    </xf>
    <xf numFmtId="182" fontId="9" fillId="0" borderId="377" xfId="5" applyNumberFormat="1" applyFont="1" applyFill="1" applyBorder="1" applyAlignment="1">
      <alignment vertical="center"/>
    </xf>
    <xf numFmtId="182" fontId="9" fillId="0" borderId="52" xfId="5" applyNumberFormat="1" applyFont="1" applyFill="1" applyBorder="1" applyAlignment="1" applyProtection="1">
      <alignment vertical="center"/>
    </xf>
    <xf numFmtId="182" fontId="9" fillId="0" borderId="202" xfId="5" applyNumberFormat="1" applyFont="1" applyFill="1" applyBorder="1" applyAlignment="1" applyProtection="1">
      <alignment vertical="center"/>
    </xf>
    <xf numFmtId="182" fontId="9" fillId="0" borderId="378" xfId="5" applyNumberFormat="1" applyFont="1" applyFill="1" applyBorder="1" applyAlignment="1" applyProtection="1">
      <alignment vertical="center"/>
    </xf>
    <xf numFmtId="182" fontId="9" fillId="0" borderId="53" xfId="5" applyNumberFormat="1" applyFont="1" applyFill="1" applyBorder="1" applyAlignment="1" applyProtection="1">
      <alignment vertical="center"/>
    </xf>
    <xf numFmtId="182" fontId="11" fillId="0" borderId="53" xfId="5" applyNumberFormat="1" applyFont="1" applyFill="1" applyBorder="1" applyAlignment="1" applyProtection="1">
      <alignment vertical="center"/>
    </xf>
    <xf numFmtId="0" fontId="41" fillId="0" borderId="0" xfId="9" applyFont="1" applyAlignment="1">
      <alignment horizontal="center" vertical="center"/>
    </xf>
    <xf numFmtId="0" fontId="9" fillId="0" borderId="9" xfId="6" applyNumberFormat="1" applyFont="1" applyFill="1" applyBorder="1" applyAlignment="1">
      <alignment horizontal="center" vertical="center"/>
    </xf>
    <xf numFmtId="179" fontId="9" fillId="0" borderId="123" xfId="0" applyNumberFormat="1" applyFont="1" applyFill="1" applyBorder="1" applyAlignment="1" applyProtection="1">
      <alignment horizontal="center" vertical="center" wrapText="1"/>
      <protection locked="0"/>
    </xf>
    <xf numFmtId="179" fontId="9" fillId="0" borderId="311" xfId="0" applyNumberFormat="1" applyFont="1" applyFill="1" applyBorder="1" applyAlignment="1" applyProtection="1">
      <alignment horizontal="center" vertical="center" wrapText="1"/>
      <protection locked="0"/>
    </xf>
    <xf numFmtId="179" fontId="9" fillId="0" borderId="158" xfId="0" applyNumberFormat="1" applyFont="1" applyFill="1" applyBorder="1" applyAlignment="1" applyProtection="1">
      <alignment horizontal="center" vertical="center" wrapText="1"/>
      <protection locked="0"/>
    </xf>
    <xf numFmtId="179" fontId="9" fillId="0" borderId="310" xfId="0" applyNumberFormat="1" applyFont="1" applyFill="1" applyBorder="1" applyAlignment="1" applyProtection="1">
      <alignment horizontal="center" vertical="center" wrapText="1"/>
      <protection locked="0"/>
    </xf>
    <xf numFmtId="0" fontId="9" fillId="0" borderId="18" xfId="6" applyFont="1" applyFill="1" applyBorder="1" applyAlignment="1">
      <alignment horizontal="center" vertical="center"/>
    </xf>
    <xf numFmtId="0" fontId="9" fillId="0" borderId="9" xfId="6" applyFont="1" applyFill="1" applyBorder="1" applyAlignment="1">
      <alignment horizontal="center" vertical="center"/>
    </xf>
    <xf numFmtId="0" fontId="9" fillId="0" borderId="18" xfId="6" applyNumberFormat="1" applyFont="1" applyFill="1" applyBorder="1" applyAlignment="1">
      <alignment horizontal="center" vertical="center"/>
    </xf>
    <xf numFmtId="179" fontId="9" fillId="0" borderId="22" xfId="0" applyNumberFormat="1" applyFont="1" applyFill="1" applyBorder="1" applyAlignment="1" applyProtection="1">
      <alignment horizontal="center" vertical="center" wrapText="1"/>
      <protection locked="0"/>
    </xf>
    <xf numFmtId="179" fontId="9" fillId="0" borderId="106" xfId="0" applyNumberFormat="1" applyFont="1" applyFill="1" applyBorder="1" applyAlignment="1" applyProtection="1">
      <alignment horizontal="center" vertical="center" wrapText="1"/>
      <protection locked="0"/>
    </xf>
    <xf numFmtId="0" fontId="9" fillId="0" borderId="231" xfId="6" applyFont="1" applyFill="1" applyBorder="1" applyAlignment="1">
      <alignment horizontal="center" vertical="center"/>
    </xf>
    <xf numFmtId="0" fontId="9" fillId="0" borderId="9" xfId="0" applyFont="1" applyFill="1" applyBorder="1" applyAlignment="1">
      <alignment horizontal="center" vertical="center"/>
    </xf>
    <xf numFmtId="179" fontId="17" fillId="0" borderId="0" xfId="0" applyNumberFormat="1" applyFont="1" applyFill="1" applyAlignment="1" applyProtection="1">
      <alignment horizontal="left" vertical="center"/>
      <protection locked="0"/>
    </xf>
    <xf numFmtId="0" fontId="9" fillId="0" borderId="21"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369" xfId="0" applyFont="1" applyFill="1" applyBorder="1" applyAlignment="1">
      <alignment horizontal="center" vertical="center" textRotation="255"/>
    </xf>
    <xf numFmtId="0" fontId="9" fillId="0" borderId="125" xfId="0" applyFont="1" applyFill="1" applyBorder="1" applyAlignment="1">
      <alignment horizontal="center" vertical="center" textRotation="255"/>
    </xf>
    <xf numFmtId="0" fontId="9" fillId="0" borderId="329" xfId="0" applyFont="1" applyFill="1" applyBorder="1" applyAlignment="1">
      <alignment horizontal="center" vertical="center" textRotation="255"/>
    </xf>
    <xf numFmtId="0" fontId="9" fillId="0" borderId="103" xfId="5" applyFont="1" applyFill="1" applyBorder="1" applyAlignment="1" applyProtection="1">
      <alignment horizontal="center" vertical="center" wrapText="1"/>
    </xf>
    <xf numFmtId="0" fontId="9" fillId="0" borderId="112" xfId="5" applyFont="1" applyFill="1" applyBorder="1" applyAlignment="1" applyProtection="1">
      <alignment horizontal="center" vertical="center"/>
    </xf>
    <xf numFmtId="0" fontId="9" fillId="0" borderId="105" xfId="5" applyFont="1" applyFill="1" applyBorder="1" applyAlignment="1" applyProtection="1">
      <alignment horizontal="center" vertical="center"/>
    </xf>
    <xf numFmtId="0" fontId="9" fillId="0" borderId="299"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17" xfId="0" applyFont="1" applyFill="1" applyBorder="1" applyAlignment="1">
      <alignment horizontal="center" vertical="center"/>
    </xf>
    <xf numFmtId="49" fontId="9" fillId="0" borderId="212" xfId="5" applyNumberFormat="1" applyFont="1" applyFill="1" applyBorder="1" applyAlignment="1" applyProtection="1">
      <alignment horizontal="center" vertical="center" wrapText="1"/>
    </xf>
    <xf numFmtId="49" fontId="9" fillId="0" borderId="16" xfId="5" applyNumberFormat="1" applyFont="1" applyFill="1" applyBorder="1" applyAlignment="1" applyProtection="1">
      <alignment horizontal="center" vertical="center" wrapText="1"/>
    </xf>
    <xf numFmtId="0" fontId="9" fillId="0" borderId="300"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370" xfId="0" applyFont="1" applyFill="1" applyBorder="1" applyAlignment="1">
      <alignment horizontal="center" vertical="center"/>
    </xf>
    <xf numFmtId="0" fontId="9" fillId="0" borderId="372" xfId="0" applyFont="1" applyFill="1" applyBorder="1" applyAlignment="1">
      <alignment horizontal="center" vertical="center"/>
    </xf>
    <xf numFmtId="0" fontId="9" fillId="0" borderId="358" xfId="0" applyFont="1" applyFill="1" applyBorder="1" applyAlignment="1">
      <alignment horizontal="center" vertical="center"/>
    </xf>
    <xf numFmtId="0" fontId="9" fillId="0" borderId="283" xfId="0" applyFont="1" applyFill="1" applyBorder="1" applyAlignment="1">
      <alignment horizontal="center" vertical="center" textRotation="255"/>
    </xf>
    <xf numFmtId="0" fontId="9" fillId="0" borderId="288" xfId="0" applyFont="1" applyFill="1" applyBorder="1" applyAlignment="1">
      <alignment horizontal="center" vertical="center" textRotation="255"/>
    </xf>
    <xf numFmtId="0" fontId="9" fillId="0" borderId="281" xfId="0" applyFont="1" applyFill="1" applyBorder="1" applyAlignment="1">
      <alignment horizontal="center" vertical="center"/>
    </xf>
    <xf numFmtId="0" fontId="9" fillId="0" borderId="305" xfId="5" applyFont="1" applyFill="1" applyBorder="1" applyAlignment="1" applyProtection="1">
      <alignment horizontal="center" vertical="center" wrapText="1"/>
    </xf>
    <xf numFmtId="0" fontId="9" fillId="0" borderId="55" xfId="5" applyFont="1" applyFill="1" applyBorder="1" applyAlignment="1" applyProtection="1">
      <alignment horizontal="center" vertical="center"/>
    </xf>
    <xf numFmtId="0" fontId="9" fillId="0" borderId="330" xfId="5" applyFont="1" applyFill="1" applyBorder="1" applyAlignment="1" applyProtection="1">
      <alignment horizontal="center" vertical="center"/>
    </xf>
    <xf numFmtId="0" fontId="9" fillId="0" borderId="35" xfId="5" applyFont="1" applyFill="1" applyBorder="1" applyAlignment="1" applyProtection="1">
      <alignment horizontal="center" vertical="center" wrapText="1"/>
    </xf>
    <xf numFmtId="0" fontId="9" fillId="0" borderId="60" xfId="5" applyFont="1" applyFill="1" applyBorder="1" applyAlignment="1" applyProtection="1">
      <alignment horizontal="center" vertical="center"/>
    </xf>
    <xf numFmtId="0" fontId="9" fillId="0" borderId="30" xfId="5" applyFont="1" applyFill="1" applyBorder="1" applyAlignment="1" applyProtection="1">
      <alignment horizontal="center" vertical="center"/>
    </xf>
    <xf numFmtId="0" fontId="9" fillId="0" borderId="308" xfId="5" applyFont="1" applyFill="1" applyBorder="1" applyAlignment="1" applyProtection="1">
      <alignment horizontal="center" vertical="center"/>
    </xf>
    <xf numFmtId="0" fontId="9" fillId="0" borderId="69" xfId="5" applyFont="1" applyFill="1" applyBorder="1" applyAlignment="1" applyProtection="1">
      <alignment horizontal="center" vertical="center"/>
    </xf>
    <xf numFmtId="0" fontId="9" fillId="0" borderId="70" xfId="5" applyFont="1" applyFill="1" applyBorder="1" applyAlignment="1" applyProtection="1">
      <alignment horizontal="center" vertical="center"/>
    </xf>
    <xf numFmtId="0" fontId="9" fillId="0" borderId="207" xfId="6" applyNumberFormat="1" applyFont="1" applyFill="1" applyBorder="1" applyAlignment="1">
      <alignment horizontal="center" vertical="center"/>
    </xf>
    <xf numFmtId="0" fontId="9" fillId="0" borderId="7" xfId="6" applyNumberFormat="1" applyFont="1" applyFill="1" applyBorder="1" applyAlignment="1">
      <alignment horizontal="center" vertical="center"/>
    </xf>
    <xf numFmtId="0" fontId="9" fillId="0" borderId="303" xfId="0" applyFont="1" applyFill="1" applyBorder="1" applyAlignment="1">
      <alignment horizontal="center" vertical="center"/>
    </xf>
    <xf numFmtId="0" fontId="9" fillId="0" borderId="304" xfId="0" applyFont="1" applyFill="1" applyBorder="1" applyAlignment="1">
      <alignment horizontal="center" vertical="center"/>
    </xf>
    <xf numFmtId="0" fontId="9" fillId="0" borderId="298" xfId="0" applyFont="1" applyFill="1" applyBorder="1" applyAlignment="1">
      <alignment horizontal="center" vertical="center"/>
    </xf>
    <xf numFmtId="0" fontId="9" fillId="0" borderId="58" xfId="0" applyFont="1" applyFill="1" applyBorder="1" applyAlignment="1">
      <alignment horizontal="center" vertical="center"/>
    </xf>
    <xf numFmtId="0" fontId="9" fillId="0" borderId="307" xfId="0" applyFont="1" applyFill="1" applyBorder="1" applyAlignment="1">
      <alignment horizontal="center" vertical="center"/>
    </xf>
    <xf numFmtId="0" fontId="9" fillId="0" borderId="214" xfId="0" applyFont="1" applyFill="1" applyBorder="1" applyAlignment="1">
      <alignment horizontal="center" vertical="center"/>
    </xf>
    <xf numFmtId="0" fontId="9" fillId="0" borderId="96" xfId="6" applyNumberFormat="1" applyFont="1" applyFill="1" applyBorder="1" applyAlignment="1">
      <alignment horizontal="center" vertical="center"/>
    </xf>
    <xf numFmtId="0" fontId="9" fillId="0" borderId="134" xfId="6" applyNumberFormat="1" applyFont="1" applyFill="1" applyBorder="1" applyAlignment="1">
      <alignment horizontal="center" vertical="center"/>
    </xf>
    <xf numFmtId="0" fontId="9" fillId="0" borderId="201" xfId="6" applyNumberFormat="1" applyFont="1" applyFill="1" applyBorder="1" applyAlignment="1">
      <alignment horizontal="center" vertical="center"/>
    </xf>
    <xf numFmtId="0" fontId="9" fillId="0" borderId="138" xfId="6" applyNumberFormat="1" applyFont="1" applyFill="1" applyBorder="1" applyAlignment="1">
      <alignment horizontal="center" vertical="center"/>
    </xf>
    <xf numFmtId="0" fontId="9" fillId="0" borderId="231" xfId="6" applyNumberFormat="1" applyFont="1" applyFill="1" applyBorder="1" applyAlignment="1">
      <alignment horizontal="center" vertical="center"/>
    </xf>
    <xf numFmtId="0" fontId="9" fillId="0" borderId="238" xfId="6" applyNumberFormat="1" applyFont="1" applyFill="1" applyBorder="1" applyAlignment="1">
      <alignment horizontal="center" vertical="center"/>
    </xf>
    <xf numFmtId="0" fontId="9" fillId="0" borderId="151" xfId="6" applyNumberFormat="1" applyFont="1" applyFill="1" applyBorder="1" applyAlignment="1">
      <alignment horizontal="center" vertical="center"/>
    </xf>
    <xf numFmtId="0" fontId="9" fillId="0" borderId="295" xfId="0" applyFont="1" applyFill="1" applyBorder="1" applyAlignment="1">
      <alignment horizontal="center" vertical="center"/>
    </xf>
    <xf numFmtId="0" fontId="9" fillId="0" borderId="296" xfId="0" applyFont="1" applyFill="1" applyBorder="1" applyAlignment="1">
      <alignment horizontal="center" vertical="center"/>
    </xf>
    <xf numFmtId="0" fontId="9" fillId="0" borderId="297" xfId="0" applyFont="1" applyFill="1" applyBorder="1" applyAlignment="1">
      <alignment horizontal="center" vertical="center"/>
    </xf>
    <xf numFmtId="0" fontId="11" fillId="0" borderId="295" xfId="5" applyFont="1" applyFill="1" applyBorder="1" applyAlignment="1" applyProtection="1">
      <alignment horizontal="center" vertical="center"/>
    </xf>
    <xf numFmtId="0" fontId="11" fillId="0" borderId="296" xfId="5" applyFont="1" applyFill="1" applyBorder="1" applyAlignment="1" applyProtection="1">
      <alignment horizontal="center" vertical="center"/>
    </xf>
    <xf numFmtId="0" fontId="9" fillId="0" borderId="294" xfId="0" applyFont="1" applyFill="1" applyBorder="1" applyAlignment="1">
      <alignment horizontal="center" vertical="center"/>
    </xf>
    <xf numFmtId="0" fontId="9" fillId="0" borderId="152" xfId="0" applyFont="1" applyFill="1" applyBorder="1" applyAlignment="1">
      <alignment horizontal="center" vertical="center"/>
    </xf>
    <xf numFmtId="0" fontId="9" fillId="0" borderId="151" xfId="0" applyFont="1" applyFill="1" applyBorder="1" applyAlignment="1">
      <alignment horizontal="center" vertical="center"/>
    </xf>
    <xf numFmtId="0" fontId="9" fillId="0" borderId="287"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212" xfId="5" applyFont="1" applyFill="1" applyBorder="1" applyAlignment="1" applyProtection="1">
      <alignment horizontal="center" vertical="center" wrapText="1"/>
    </xf>
    <xf numFmtId="0" fontId="9" fillId="0" borderId="16" xfId="5" applyFont="1" applyFill="1" applyBorder="1" applyAlignment="1" applyProtection="1">
      <alignment horizontal="center" vertical="center" wrapText="1"/>
    </xf>
    <xf numFmtId="0" fontId="9" fillId="0" borderId="287" xfId="0" applyFont="1" applyFill="1" applyBorder="1" applyAlignment="1">
      <alignment horizontal="center" vertical="center" textRotation="255"/>
    </xf>
    <xf numFmtId="0" fontId="9" fillId="0" borderId="290" xfId="0" applyFont="1" applyFill="1" applyBorder="1" applyAlignment="1">
      <alignment horizontal="center" vertical="center" textRotation="255"/>
    </xf>
    <xf numFmtId="0" fontId="9" fillId="0" borderId="289" xfId="0" applyFont="1" applyFill="1" applyBorder="1" applyAlignment="1">
      <alignment horizontal="center" vertical="center" textRotation="255"/>
    </xf>
    <xf numFmtId="179" fontId="9" fillId="0" borderId="287" xfId="0" applyNumberFormat="1" applyFont="1" applyFill="1" applyBorder="1" applyAlignment="1" applyProtection="1">
      <alignment horizontal="center" vertical="center" textRotation="255"/>
      <protection locked="0"/>
    </xf>
    <xf numFmtId="179" fontId="9" fillId="0" borderId="283" xfId="0" applyNumberFormat="1" applyFont="1" applyFill="1" applyBorder="1" applyAlignment="1" applyProtection="1">
      <alignment horizontal="center" vertical="center" textRotation="255"/>
      <protection locked="0"/>
    </xf>
    <xf numFmtId="179" fontId="9" fillId="0" borderId="290" xfId="0" applyNumberFormat="1" applyFont="1" applyFill="1" applyBorder="1" applyAlignment="1" applyProtection="1">
      <alignment horizontal="center" vertical="center" textRotation="255"/>
      <protection locked="0"/>
    </xf>
    <xf numFmtId="0" fontId="9" fillId="0" borderId="291" xfId="5" applyFont="1" applyFill="1" applyBorder="1" applyAlignment="1" applyProtection="1">
      <alignment horizontal="center" vertical="center" wrapText="1"/>
    </xf>
    <xf numFmtId="0" fontId="9" fillId="0" borderId="149" xfId="5" applyFont="1" applyFill="1" applyBorder="1" applyAlignment="1" applyProtection="1">
      <alignment horizontal="center" vertical="center" wrapText="1"/>
    </xf>
    <xf numFmtId="0" fontId="9" fillId="0" borderId="233" xfId="0" applyFont="1" applyFill="1" applyBorder="1" applyAlignment="1">
      <alignment horizontal="center" vertical="center"/>
    </xf>
    <xf numFmtId="0" fontId="9" fillId="0" borderId="328" xfId="0" applyFont="1" applyFill="1" applyBorder="1" applyAlignment="1">
      <alignment horizontal="center" vertical="center"/>
    </xf>
    <xf numFmtId="0" fontId="9" fillId="0" borderId="309" xfId="0" applyFont="1" applyFill="1" applyBorder="1" applyAlignment="1">
      <alignment horizontal="center" vertical="center"/>
    </xf>
    <xf numFmtId="0" fontId="9" fillId="0" borderId="108" xfId="0" applyFont="1" applyFill="1" applyBorder="1" applyAlignment="1">
      <alignment horizontal="center" vertical="center"/>
    </xf>
    <xf numFmtId="49" fontId="9" fillId="0" borderId="287" xfId="0" applyNumberFormat="1" applyFont="1" applyFill="1" applyBorder="1" applyAlignment="1">
      <alignment horizontal="center" vertical="center" textRotation="255"/>
    </xf>
    <xf numFmtId="49" fontId="9" fillId="0" borderId="283" xfId="0" applyNumberFormat="1" applyFont="1" applyFill="1" applyBorder="1" applyAlignment="1">
      <alignment horizontal="center" vertical="center" textRotation="255"/>
    </xf>
    <xf numFmtId="49" fontId="9" fillId="0" borderId="288" xfId="0" applyNumberFormat="1" applyFont="1" applyFill="1" applyBorder="1" applyAlignment="1">
      <alignment horizontal="center" vertical="center" textRotation="255"/>
    </xf>
    <xf numFmtId="179" fontId="16" fillId="0" borderId="0" xfId="0" applyNumberFormat="1" applyFont="1" applyAlignment="1">
      <alignment horizontal="left" wrapText="1"/>
    </xf>
    <xf numFmtId="179" fontId="15" fillId="0" borderId="166" xfId="0" applyNumberFormat="1" applyFont="1" applyBorder="1" applyAlignment="1">
      <alignment horizontal="center" vertical="center"/>
    </xf>
    <xf numFmtId="179" fontId="15" fillId="0" borderId="211" xfId="0" applyNumberFormat="1" applyFont="1" applyBorder="1" applyAlignment="1">
      <alignment horizontal="center" vertical="center"/>
    </xf>
    <xf numFmtId="179" fontId="15" fillId="0" borderId="189" xfId="0" applyNumberFormat="1" applyFont="1" applyBorder="1" applyAlignment="1">
      <alignment horizontal="center" vertical="center"/>
    </xf>
    <xf numFmtId="179" fontId="15" fillId="0" borderId="13" xfId="0" applyNumberFormat="1" applyFont="1" applyBorder="1" applyAlignment="1">
      <alignment horizontal="center" vertical="center"/>
    </xf>
    <xf numFmtId="179" fontId="15" fillId="0" borderId="275" xfId="0" applyNumberFormat="1" applyFont="1" applyBorder="1" applyAlignment="1">
      <alignment horizontal="center" vertical="center"/>
    </xf>
    <xf numFmtId="179" fontId="15" fillId="0" borderId="323" xfId="0" applyNumberFormat="1" applyFont="1" applyBorder="1" applyAlignment="1">
      <alignment horizontal="center" vertical="center"/>
    </xf>
    <xf numFmtId="179" fontId="15" fillId="0" borderId="182" xfId="0" applyNumberFormat="1" applyFont="1" applyBorder="1" applyAlignment="1">
      <alignment horizontal="center" vertical="center"/>
    </xf>
    <xf numFmtId="179" fontId="15" fillId="0" borderId="324" xfId="0" applyNumberFormat="1" applyFont="1" applyBorder="1" applyAlignment="1">
      <alignment horizontal="center" vertical="center"/>
    </xf>
    <xf numFmtId="179" fontId="15" fillId="0" borderId="14" xfId="0" applyNumberFormat="1" applyFont="1" applyBorder="1" applyAlignment="1">
      <alignment horizontal="center" vertical="center"/>
    </xf>
    <xf numFmtId="179" fontId="15" fillId="0" borderId="314" xfId="0" applyNumberFormat="1" applyFont="1" applyBorder="1" applyAlignment="1">
      <alignment horizontal="center" vertical="center"/>
    </xf>
    <xf numFmtId="179" fontId="15" fillId="0" borderId="6" xfId="0" applyNumberFormat="1" applyFont="1" applyBorder="1" applyAlignment="1">
      <alignment horizontal="center" vertical="center"/>
    </xf>
    <xf numFmtId="179" fontId="15" fillId="0" borderId="7" xfId="0" applyNumberFormat="1" applyFont="1" applyBorder="1" applyAlignment="1">
      <alignment horizontal="center" vertical="center"/>
    </xf>
    <xf numFmtId="179" fontId="15" fillId="0" borderId="166" xfId="0" applyNumberFormat="1" applyFont="1" applyBorder="1" applyAlignment="1">
      <alignment horizontal="center" vertical="center" wrapText="1"/>
    </xf>
    <xf numFmtId="179" fontId="15" fillId="0" borderId="77" xfId="0" applyNumberFormat="1" applyFont="1" applyBorder="1" applyAlignment="1">
      <alignment horizontal="center" vertical="center"/>
    </xf>
    <xf numFmtId="179" fontId="30" fillId="0" borderId="0" xfId="0" applyNumberFormat="1" applyFont="1" applyAlignment="1">
      <alignment horizontal="left" vertical="center"/>
    </xf>
    <xf numFmtId="179" fontId="17" fillId="0" borderId="0" xfId="0" applyNumberFormat="1" applyFont="1" applyBorder="1" applyAlignment="1">
      <alignment horizontal="left" vertical="center"/>
    </xf>
    <xf numFmtId="183" fontId="15" fillId="0" borderId="77" xfId="0" applyNumberFormat="1" applyFont="1" applyBorder="1" applyAlignment="1">
      <alignment vertical="center"/>
    </xf>
    <xf numFmtId="183" fontId="15" fillId="0" borderId="315" xfId="0" applyNumberFormat="1" applyFont="1" applyBorder="1" applyAlignment="1">
      <alignment vertical="center"/>
    </xf>
    <xf numFmtId="179" fontId="15" fillId="0" borderId="316" xfId="0" applyNumberFormat="1" applyFont="1" applyBorder="1" applyAlignment="1">
      <alignment horizontal="center" vertical="center"/>
    </xf>
    <xf numFmtId="179" fontId="15" fillId="0" borderId="317" xfId="0" applyNumberFormat="1" applyFont="1" applyBorder="1" applyAlignment="1">
      <alignment vertical="center"/>
    </xf>
    <xf numFmtId="179" fontId="15" fillId="0" borderId="318" xfId="0" applyNumberFormat="1" applyFont="1" applyBorder="1" applyAlignment="1">
      <alignment vertical="center"/>
    </xf>
    <xf numFmtId="179" fontId="15" fillId="0" borderId="18" xfId="0" applyNumberFormat="1" applyFont="1" applyBorder="1" applyAlignment="1">
      <alignment horizontal="center" vertical="center"/>
    </xf>
    <xf numFmtId="179" fontId="15" fillId="0" borderId="319" xfId="0" applyNumberFormat="1" applyFont="1" applyBorder="1" applyAlignment="1">
      <alignment vertical="center"/>
    </xf>
    <xf numFmtId="179" fontId="21" fillId="0" borderId="0" xfId="0" applyNumberFormat="1" applyFont="1" applyAlignment="1">
      <alignment horizontal="left" vertical="center"/>
    </xf>
    <xf numFmtId="183" fontId="15" fillId="0" borderId="320" xfId="0" applyNumberFormat="1" applyFont="1" applyBorder="1" applyAlignment="1">
      <alignment vertical="center"/>
    </xf>
    <xf numFmtId="183" fontId="15" fillId="0" borderId="321" xfId="0" applyNumberFormat="1" applyFont="1" applyBorder="1" applyAlignment="1">
      <alignment vertical="center"/>
    </xf>
    <xf numFmtId="179" fontId="15" fillId="0" borderId="13" xfId="0" applyNumberFormat="1" applyFont="1" applyBorder="1" applyAlignment="1">
      <alignment vertical="center"/>
    </xf>
    <xf numFmtId="179" fontId="15" fillId="0" borderId="81" xfId="0" applyNumberFormat="1" applyFont="1" applyBorder="1" applyAlignment="1">
      <alignment vertical="center"/>
    </xf>
    <xf numFmtId="179" fontId="15" fillId="0" borderId="322" xfId="0" applyNumberFormat="1" applyFont="1" applyBorder="1" applyAlignment="1">
      <alignment vertical="center"/>
    </xf>
    <xf numFmtId="179" fontId="15" fillId="0" borderId="78" xfId="0" applyNumberFormat="1" applyFont="1" applyBorder="1" applyAlignment="1">
      <alignment horizontal="center" vertical="center"/>
    </xf>
    <xf numFmtId="179" fontId="15" fillId="0" borderId="11" xfId="0" applyNumberFormat="1" applyFont="1" applyBorder="1" applyAlignment="1">
      <alignment horizontal="center" vertical="center"/>
    </xf>
    <xf numFmtId="179" fontId="15" fillId="0" borderId="3" xfId="0" applyNumberFormat="1" applyFont="1" applyBorder="1" applyAlignment="1">
      <alignment horizontal="center" vertical="center"/>
    </xf>
    <xf numFmtId="183" fontId="15" fillId="0" borderId="23" xfId="0" applyNumberFormat="1" applyFont="1" applyBorder="1" applyAlignment="1">
      <alignment horizontal="left" vertical="center"/>
    </xf>
    <xf numFmtId="0" fontId="9" fillId="0" borderId="1" xfId="0" applyFont="1" applyFill="1" applyBorder="1" applyAlignment="1">
      <alignment horizontal="center" vertical="center" textRotation="255"/>
    </xf>
    <xf numFmtId="0" fontId="9" fillId="0" borderId="8" xfId="0" applyFont="1" applyFill="1" applyBorder="1" applyAlignment="1">
      <alignment horizontal="center" vertical="center" textRotation="255"/>
    </xf>
    <xf numFmtId="0" fontId="9" fillId="0" borderId="325" xfId="0" applyFont="1" applyFill="1" applyBorder="1" applyAlignment="1">
      <alignment horizontal="center" vertical="center" textRotation="255"/>
    </xf>
    <xf numFmtId="179" fontId="9" fillId="0" borderId="1" xfId="0" applyNumberFormat="1" applyFont="1" applyFill="1" applyBorder="1" applyAlignment="1" applyProtection="1">
      <alignment horizontal="center" vertical="center" textRotation="255"/>
      <protection locked="0"/>
    </xf>
    <xf numFmtId="179" fontId="9" fillId="0" borderId="8" xfId="0" applyNumberFormat="1" applyFont="1" applyFill="1" applyBorder="1" applyAlignment="1" applyProtection="1">
      <alignment horizontal="center" vertical="center" textRotation="255"/>
      <protection locked="0"/>
    </xf>
    <xf numFmtId="179" fontId="9" fillId="0" borderId="325" xfId="0" applyNumberFormat="1" applyFont="1" applyFill="1" applyBorder="1" applyAlignment="1" applyProtection="1">
      <alignment horizontal="center" vertical="center" textRotation="255"/>
      <protection locked="0"/>
    </xf>
    <xf numFmtId="38" fontId="24" fillId="0" borderId="166" xfId="5" applyNumberFormat="1" applyFont="1" applyFill="1" applyBorder="1" applyAlignment="1" applyProtection="1">
      <alignment vertical="center"/>
    </xf>
    <xf numFmtId="38" fontId="24" fillId="0" borderId="211" xfId="5" applyNumberFormat="1" applyFont="1" applyFill="1" applyBorder="1" applyAlignment="1" applyProtection="1">
      <alignment vertical="center"/>
    </xf>
    <xf numFmtId="38" fontId="24" fillId="0" borderId="7" xfId="5" applyNumberFormat="1" applyFont="1" applyFill="1" applyBorder="1" applyAlignment="1" applyProtection="1">
      <alignment vertical="center"/>
    </xf>
    <xf numFmtId="38" fontId="24" fillId="0" borderId="166" xfId="8" applyFont="1" applyFill="1" applyBorder="1" applyAlignment="1" applyProtection="1">
      <alignment vertical="center"/>
    </xf>
    <xf numFmtId="38" fontId="24" fillId="0" borderId="211" xfId="8" applyFont="1" applyFill="1" applyBorder="1" applyAlignment="1" applyProtection="1">
      <alignment vertical="center"/>
    </xf>
    <xf numFmtId="38" fontId="24" fillId="0" borderId="7" xfId="8" applyFont="1" applyFill="1" applyBorder="1" applyAlignment="1" applyProtection="1">
      <alignment vertical="center"/>
    </xf>
    <xf numFmtId="182" fontId="15" fillId="0" borderId="166" xfId="8" applyNumberFormat="1" applyFont="1" applyFill="1" applyBorder="1" applyAlignment="1" applyProtection="1">
      <alignment vertical="center"/>
    </xf>
    <xf numFmtId="182" fontId="15" fillId="0" borderId="7" xfId="8" applyNumberFormat="1" applyFont="1" applyFill="1" applyBorder="1" applyAlignment="1" applyProtection="1">
      <alignment vertical="center"/>
    </xf>
    <xf numFmtId="38" fontId="15" fillId="0" borderId="166" xfId="5" applyNumberFormat="1" applyFont="1" applyFill="1" applyBorder="1" applyAlignment="1">
      <alignment vertical="center"/>
    </xf>
    <xf numFmtId="38" fontId="15" fillId="0" borderId="211" xfId="5" applyNumberFormat="1" applyFont="1" applyFill="1" applyBorder="1" applyAlignment="1">
      <alignment vertical="center"/>
    </xf>
    <xf numFmtId="38" fontId="15" fillId="0" borderId="7" xfId="5" applyNumberFormat="1" applyFont="1" applyFill="1" applyBorder="1" applyAlignment="1">
      <alignment vertical="center"/>
    </xf>
    <xf numFmtId="182" fontId="15" fillId="0" borderId="182" xfId="5" applyNumberFormat="1" applyFont="1" applyFill="1" applyBorder="1" applyAlignment="1">
      <alignment vertical="center"/>
    </xf>
    <xf numFmtId="182" fontId="15" fillId="0" borderId="92" xfId="5" applyNumberFormat="1" applyFont="1" applyFill="1" applyBorder="1" applyAlignment="1">
      <alignment vertical="center"/>
    </xf>
    <xf numFmtId="0" fontId="9" fillId="0" borderId="6" xfId="0" applyFont="1" applyFill="1" applyBorder="1" applyAlignment="1">
      <alignment horizontal="center" vertical="center" textRotation="255"/>
    </xf>
    <xf numFmtId="0" fontId="9" fillId="0" borderId="12" xfId="0" applyFont="1" applyFill="1" applyBorder="1" applyAlignment="1">
      <alignment horizontal="center" vertical="center" textRotation="255"/>
    </xf>
    <xf numFmtId="49" fontId="9" fillId="0" borderId="1" xfId="0" applyNumberFormat="1" applyFont="1" applyFill="1" applyBorder="1" applyAlignment="1">
      <alignment horizontal="center" vertical="center" textRotation="255"/>
    </xf>
    <xf numFmtId="49" fontId="9" fillId="0" borderId="8" xfId="0" applyNumberFormat="1" applyFont="1" applyFill="1" applyBorder="1" applyAlignment="1">
      <alignment horizontal="center" vertical="center" textRotation="255"/>
    </xf>
    <xf numFmtId="49" fontId="9" fillId="0" borderId="325" xfId="0" applyNumberFormat="1" applyFont="1" applyFill="1" applyBorder="1" applyAlignment="1">
      <alignment horizontal="center" vertical="center" textRotation="255"/>
    </xf>
    <xf numFmtId="182" fontId="15" fillId="0" borderId="18" xfId="8" applyNumberFormat="1" applyFont="1" applyFill="1" applyBorder="1" applyAlignment="1" applyProtection="1">
      <alignment vertical="center"/>
    </xf>
    <xf numFmtId="182" fontId="15" fillId="0" borderId="9" xfId="8" applyNumberFormat="1" applyFont="1" applyFill="1" applyBorder="1" applyAlignment="1" applyProtection="1">
      <alignment vertical="center"/>
    </xf>
    <xf numFmtId="0" fontId="9" fillId="0" borderId="8"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13" xfId="0" applyFont="1" applyFill="1" applyBorder="1" applyAlignment="1">
      <alignment horizontal="center" vertical="center"/>
    </xf>
    <xf numFmtId="179" fontId="9" fillId="0" borderId="0" xfId="0" applyNumberFormat="1" applyFont="1" applyFill="1" applyAlignment="1" applyProtection="1">
      <alignment horizontal="left" wrapText="1"/>
      <protection locked="0"/>
    </xf>
    <xf numFmtId="0" fontId="9" fillId="0" borderId="11" xfId="5" applyFont="1" applyFill="1" applyBorder="1" applyAlignment="1">
      <alignment horizontal="right"/>
    </xf>
    <xf numFmtId="0" fontId="11" fillId="0" borderId="314" xfId="5" applyFont="1" applyFill="1" applyBorder="1" applyAlignment="1" applyProtection="1">
      <alignment horizontal="center" vertical="center"/>
    </xf>
    <xf numFmtId="0" fontId="11" fillId="0" borderId="166" xfId="5" applyFont="1" applyFill="1" applyBorder="1" applyAlignment="1" applyProtection="1">
      <alignment horizontal="center" vertical="center"/>
    </xf>
    <xf numFmtId="0" fontId="9" fillId="0" borderId="188" xfId="0" applyFont="1" applyFill="1" applyBorder="1" applyAlignment="1">
      <alignment horizontal="center" vertical="center"/>
    </xf>
    <xf numFmtId="0" fontId="9" fillId="0" borderId="84"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182" fontId="15" fillId="0" borderId="80" xfId="8" applyNumberFormat="1" applyFont="1" applyFill="1" applyBorder="1" applyAlignment="1" applyProtection="1">
      <alignment vertical="center"/>
    </xf>
    <xf numFmtId="182" fontId="15" fillId="0" borderId="117" xfId="8" applyNumberFormat="1" applyFont="1" applyFill="1" applyBorder="1" applyAlignment="1" applyProtection="1">
      <alignment vertical="center"/>
    </xf>
    <xf numFmtId="0" fontId="9" fillId="0" borderId="125" xfId="0" applyFont="1" applyFill="1" applyBorder="1" applyAlignment="1" applyProtection="1">
      <alignment horizontal="center" vertical="center" textRotation="255"/>
      <protection locked="0"/>
    </xf>
    <xf numFmtId="0" fontId="9" fillId="0" borderId="294" xfId="0" applyFont="1" applyFill="1" applyBorder="1" applyAlignment="1" applyProtection="1">
      <alignment horizontal="center" vertical="center" textRotation="255"/>
      <protection locked="0"/>
    </xf>
    <xf numFmtId="0" fontId="9" fillId="0" borderId="329" xfId="0" applyFont="1" applyFill="1" applyBorder="1" applyAlignment="1" applyProtection="1">
      <alignment horizontal="center" vertical="center" textRotation="255"/>
      <protection locked="0"/>
    </xf>
    <xf numFmtId="0" fontId="9" fillId="0" borderId="301" xfId="0" applyFont="1" applyFill="1" applyBorder="1" applyAlignment="1">
      <alignment horizontal="center" vertical="center"/>
    </xf>
    <xf numFmtId="0" fontId="9" fillId="0" borderId="326" xfId="0" applyFont="1" applyFill="1" applyBorder="1" applyAlignment="1">
      <alignment horizontal="center" vertical="center" textRotation="255"/>
    </xf>
    <xf numFmtId="0" fontId="9" fillId="0" borderId="327" xfId="0" applyFont="1" applyFill="1" applyBorder="1" applyAlignment="1">
      <alignment horizontal="center" vertical="center" textRotation="255"/>
    </xf>
    <xf numFmtId="0" fontId="9" fillId="0" borderId="250" xfId="0" applyFont="1" applyFill="1" applyBorder="1" applyAlignment="1">
      <alignment horizontal="center" vertical="center" textRotation="255"/>
    </xf>
    <xf numFmtId="0" fontId="11" fillId="0" borderId="46" xfId="5" applyFont="1" applyFill="1" applyBorder="1" applyAlignment="1" applyProtection="1">
      <alignment horizontal="center" vertical="center"/>
    </xf>
    <xf numFmtId="0" fontId="11" fillId="0" borderId="70" xfId="5" applyFont="1" applyFill="1" applyBorder="1" applyAlignment="1" applyProtection="1">
      <alignment horizontal="center" vertical="center"/>
    </xf>
    <xf numFmtId="0" fontId="11" fillId="0" borderId="21" xfId="5" applyFont="1" applyFill="1" applyBorder="1" applyAlignment="1" applyProtection="1">
      <alignment horizontal="center" vertical="center"/>
    </xf>
    <xf numFmtId="0" fontId="11" fillId="0" borderId="24" xfId="5" applyFont="1" applyFill="1" applyBorder="1" applyAlignment="1" applyProtection="1">
      <alignment horizontal="center" vertical="center"/>
    </xf>
    <xf numFmtId="0" fontId="11" fillId="0" borderId="27" xfId="5" applyFont="1" applyFill="1" applyBorder="1" applyAlignment="1" applyProtection="1">
      <alignment horizontal="center" vertical="center"/>
    </xf>
    <xf numFmtId="0" fontId="26" fillId="0" borderId="26" xfId="5" applyFont="1" applyFill="1" applyBorder="1" applyAlignment="1" applyProtection="1">
      <alignment horizontal="center" vertical="center" wrapText="1"/>
    </xf>
    <xf numFmtId="0" fontId="26" fillId="0" borderId="16" xfId="5" applyFont="1" applyFill="1" applyBorder="1" applyAlignment="1" applyProtection="1">
      <alignment horizontal="center" vertical="center"/>
    </xf>
    <xf numFmtId="0" fontId="26" fillId="0" borderId="53" xfId="5" applyFont="1" applyFill="1" applyBorder="1" applyAlignment="1" applyProtection="1">
      <alignment horizontal="center" vertical="center"/>
    </xf>
    <xf numFmtId="0" fontId="18" fillId="0" borderId="0" xfId="5" applyFont="1" applyFill="1" applyAlignment="1" applyProtection="1">
      <alignment horizontal="left" vertical="center"/>
    </xf>
    <xf numFmtId="0" fontId="11" fillId="0" borderId="69" xfId="5" applyFont="1" applyFill="1" applyBorder="1" applyAlignment="1" applyProtection="1">
      <alignment horizontal="center" vertical="center"/>
    </xf>
    <xf numFmtId="0" fontId="11" fillId="0" borderId="136" xfId="5" applyFont="1" applyFill="1" applyBorder="1" applyAlignment="1" applyProtection="1">
      <alignment horizontal="center" vertical="center"/>
    </xf>
    <xf numFmtId="179" fontId="9" fillId="0" borderId="289" xfId="0" applyNumberFormat="1" applyFont="1" applyFill="1" applyBorder="1" applyAlignment="1" applyProtection="1">
      <alignment horizontal="center" vertical="center"/>
      <protection locked="0"/>
    </xf>
    <xf numFmtId="179" fontId="9" fillId="0" borderId="328" xfId="0" applyNumberFormat="1" applyFont="1" applyFill="1" applyBorder="1" applyAlignment="1" applyProtection="1">
      <alignment horizontal="center" vertical="center"/>
      <protection locked="0"/>
    </xf>
    <xf numFmtId="179" fontId="9" fillId="0" borderId="283" xfId="0" applyNumberFormat="1" applyFont="1" applyFill="1" applyBorder="1" applyAlignment="1" applyProtection="1">
      <alignment horizontal="center" vertical="center"/>
      <protection locked="0"/>
    </xf>
    <xf numFmtId="179" fontId="9" fillId="0" borderId="306" xfId="0" applyNumberFormat="1" applyFont="1" applyFill="1" applyBorder="1" applyAlignment="1" applyProtection="1">
      <alignment horizontal="center" vertical="center"/>
      <protection locked="0"/>
    </xf>
    <xf numFmtId="179" fontId="9" fillId="0" borderId="288" xfId="0" applyNumberFormat="1" applyFont="1" applyFill="1" applyBorder="1" applyAlignment="1" applyProtection="1">
      <alignment horizontal="center" vertical="center"/>
      <protection locked="0"/>
    </xf>
    <xf numFmtId="179" fontId="9" fillId="0" borderId="214" xfId="0" applyNumberFormat="1" applyFont="1" applyFill="1" applyBorder="1" applyAlignment="1" applyProtection="1">
      <alignment horizontal="center" vertical="center"/>
      <protection locked="0"/>
    </xf>
    <xf numFmtId="0" fontId="17" fillId="0" borderId="0" xfId="5" applyFont="1" applyFill="1" applyAlignment="1" applyProtection="1">
      <alignment horizontal="left" vertical="center"/>
    </xf>
    <xf numFmtId="0" fontId="16" fillId="0" borderId="11" xfId="5" applyFont="1" applyFill="1" applyBorder="1" applyAlignment="1" applyProtection="1">
      <alignment horizontal="left"/>
    </xf>
    <xf numFmtId="22" fontId="9" fillId="0" borderId="0" xfId="5" applyNumberFormat="1" applyFont="1" applyFill="1" applyAlignment="1" applyProtection="1">
      <alignment horizontal="center"/>
    </xf>
    <xf numFmtId="0" fontId="9" fillId="0" borderId="287" xfId="0" applyFont="1" applyFill="1" applyBorder="1" applyAlignment="1" applyProtection="1">
      <alignment horizontal="center" vertical="center" textRotation="255"/>
      <protection locked="0"/>
    </xf>
    <xf numFmtId="0" fontId="9" fillId="0" borderId="283" xfId="0" applyFont="1" applyFill="1" applyBorder="1" applyAlignment="1" applyProtection="1">
      <alignment horizontal="center" vertical="center" textRotation="255"/>
      <protection locked="0"/>
    </xf>
    <xf numFmtId="0" fontId="9" fillId="0" borderId="290" xfId="0" applyFont="1" applyFill="1" applyBorder="1" applyAlignment="1" applyProtection="1">
      <alignment horizontal="center" vertical="center" textRotation="255"/>
      <protection locked="0"/>
    </xf>
    <xf numFmtId="0" fontId="9" fillId="0" borderId="46" xfId="5" applyFont="1" applyFill="1" applyBorder="1" applyAlignment="1">
      <alignment horizontal="center" vertical="center"/>
    </xf>
    <xf numFmtId="0" fontId="9" fillId="0" borderId="69" xfId="5" applyFont="1" applyFill="1" applyBorder="1" applyAlignment="1">
      <alignment horizontal="center" vertical="center"/>
    </xf>
    <xf numFmtId="0" fontId="9" fillId="0" borderId="274" xfId="5" applyFont="1" applyFill="1" applyBorder="1" applyAlignment="1">
      <alignment horizontal="center" vertical="center"/>
    </xf>
    <xf numFmtId="179" fontId="9" fillId="0" borderId="302" xfId="0" applyNumberFormat="1" applyFont="1" applyFill="1" applyBorder="1" applyAlignment="1" applyProtection="1">
      <alignment horizontal="center" vertical="center"/>
      <protection locked="0"/>
    </xf>
    <xf numFmtId="0" fontId="9" fillId="0" borderId="330" xfId="0" applyFont="1" applyFill="1" applyBorder="1" applyAlignment="1">
      <alignment horizontal="center" vertical="center" textRotation="255"/>
    </xf>
    <xf numFmtId="0" fontId="9" fillId="0" borderId="292" xfId="0" applyFont="1" applyFill="1" applyBorder="1" applyAlignment="1">
      <alignment horizontal="center" vertical="center" textRotation="255"/>
    </xf>
    <xf numFmtId="0" fontId="9" fillId="0" borderId="293" xfId="0" applyFont="1" applyFill="1" applyBorder="1" applyAlignment="1">
      <alignment horizontal="center" vertical="center" textRotation="255"/>
    </xf>
    <xf numFmtId="0" fontId="9" fillId="0" borderId="21" xfId="5" applyFont="1" applyFill="1" applyBorder="1" applyAlignment="1">
      <alignment horizontal="center" vertical="center"/>
    </xf>
    <xf numFmtId="0" fontId="9" fillId="0" borderId="24" xfId="5" applyFont="1" applyFill="1" applyBorder="1" applyAlignment="1">
      <alignment horizontal="center" vertical="center"/>
    </xf>
    <xf numFmtId="0" fontId="9" fillId="0" borderId="27" xfId="5" applyFont="1" applyFill="1" applyBorder="1" applyAlignment="1">
      <alignment horizontal="center" vertical="center"/>
    </xf>
    <xf numFmtId="0" fontId="9" fillId="0" borderId="91" xfId="5" applyFont="1" applyFill="1" applyBorder="1" applyAlignment="1">
      <alignment horizontal="center" vertical="center"/>
    </xf>
    <xf numFmtId="179" fontId="9" fillId="0" borderId="290" xfId="0" applyNumberFormat="1" applyFont="1" applyFill="1" applyBorder="1" applyAlignment="1" applyProtection="1">
      <alignment horizontal="center" vertical="center"/>
      <protection locked="0"/>
    </xf>
    <xf numFmtId="179" fontId="9" fillId="0" borderId="331" xfId="0" applyNumberFormat="1" applyFont="1" applyFill="1" applyBorder="1" applyAlignment="1" applyProtection="1">
      <alignment horizontal="center" vertical="center"/>
      <protection locked="0"/>
    </xf>
    <xf numFmtId="0" fontId="9" fillId="0" borderId="288" xfId="0" applyFont="1" applyFill="1" applyBorder="1" applyAlignment="1">
      <alignment horizontal="center" vertical="center"/>
    </xf>
    <xf numFmtId="0" fontId="9" fillId="0" borderId="359"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21" xfId="5" applyFont="1" applyFill="1" applyBorder="1" applyAlignment="1">
      <alignment horizontal="center"/>
    </xf>
    <xf numFmtId="0" fontId="9" fillId="0" borderId="24" xfId="5" applyFont="1" applyFill="1" applyBorder="1" applyAlignment="1">
      <alignment horizontal="center"/>
    </xf>
    <xf numFmtId="0" fontId="9" fillId="0" borderId="27" xfId="5" applyFont="1" applyFill="1" applyBorder="1" applyAlignment="1">
      <alignment horizontal="center"/>
    </xf>
    <xf numFmtId="22" fontId="9" fillId="0" borderId="0" xfId="5" applyNumberFormat="1" applyFont="1" applyFill="1" applyBorder="1" applyAlignment="1" applyProtection="1">
      <alignment horizontal="center"/>
    </xf>
    <xf numFmtId="0" fontId="9" fillId="0" borderId="326" xfId="0" applyFont="1" applyFill="1" applyBorder="1" applyAlignment="1" applyProtection="1">
      <alignment horizontal="center" vertical="center" textRotation="255"/>
      <protection locked="0"/>
    </xf>
    <xf numFmtId="0" fontId="9" fillId="0" borderId="327" xfId="0" applyFont="1" applyFill="1" applyBorder="1" applyAlignment="1" applyProtection="1">
      <alignment horizontal="center" vertical="center" textRotation="255"/>
      <protection locked="0"/>
    </xf>
    <xf numFmtId="0" fontId="9" fillId="0" borderId="232" xfId="0" applyFont="1" applyFill="1" applyBorder="1" applyAlignment="1" applyProtection="1">
      <alignment horizontal="center" vertical="center" textRotation="255"/>
      <protection locked="0"/>
    </xf>
    <xf numFmtId="0" fontId="9" fillId="0" borderId="332" xfId="0" applyFont="1" applyFill="1" applyBorder="1" applyAlignment="1">
      <alignment horizontal="center" vertical="center" textRotation="255"/>
    </xf>
    <xf numFmtId="0" fontId="16" fillId="0" borderId="0" xfId="5" applyFont="1" applyFill="1" applyBorder="1" applyAlignment="1" applyProtection="1">
      <alignment horizontal="left"/>
    </xf>
    <xf numFmtId="0" fontId="9" fillId="0" borderId="46" xfId="5" applyFont="1" applyFill="1" applyBorder="1" applyAlignment="1">
      <alignment horizontal="center"/>
    </xf>
    <xf numFmtId="0" fontId="9" fillId="0" borderId="69" xfId="5" applyFont="1" applyFill="1" applyBorder="1" applyAlignment="1">
      <alignment horizontal="center"/>
    </xf>
    <xf numFmtId="0" fontId="9" fillId="0" borderId="136" xfId="5" applyFont="1" applyFill="1" applyBorder="1" applyAlignment="1">
      <alignment horizontal="center"/>
    </xf>
    <xf numFmtId="0" fontId="27" fillId="0" borderId="0" xfId="5" applyFont="1" applyFill="1" applyBorder="1" applyAlignment="1" applyProtection="1">
      <alignment horizontal="left"/>
    </xf>
    <xf numFmtId="182" fontId="9" fillId="0" borderId="22" xfId="0" applyNumberFormat="1" applyFont="1" applyFill="1" applyBorder="1" applyAlignment="1" applyProtection="1">
      <alignment horizontal="center" vertical="center"/>
      <protection locked="0"/>
    </xf>
    <xf numFmtId="182" fontId="9" fillId="0" borderId="106" xfId="0" applyNumberFormat="1" applyFont="1" applyFill="1" applyBorder="1" applyAlignment="1" applyProtection="1">
      <alignment horizontal="center" vertical="center"/>
      <protection locked="0"/>
    </xf>
    <xf numFmtId="182" fontId="9" fillId="2" borderId="42" xfId="6" applyNumberFormat="1" applyFont="1" applyFill="1" applyBorder="1" applyAlignment="1">
      <alignment horizontal="center" vertical="center"/>
    </xf>
    <xf numFmtId="182" fontId="9" fillId="2" borderId="339" xfId="6" applyNumberFormat="1" applyFont="1" applyFill="1" applyBorder="1" applyAlignment="1">
      <alignment horizontal="center" vertical="center"/>
    </xf>
    <xf numFmtId="182" fontId="9" fillId="2" borderId="333" xfId="6" applyNumberFormat="1" applyFont="1" applyFill="1" applyBorder="1" applyAlignment="1">
      <alignment horizontal="center" vertical="center"/>
    </xf>
    <xf numFmtId="182" fontId="9" fillId="2" borderId="334" xfId="6" applyNumberFormat="1" applyFont="1" applyFill="1" applyBorder="1" applyAlignment="1">
      <alignment horizontal="center" vertical="center"/>
    </xf>
    <xf numFmtId="182" fontId="9" fillId="2" borderId="119" xfId="6" applyNumberFormat="1" applyFont="1" applyFill="1" applyBorder="1" applyAlignment="1">
      <alignment horizontal="center" vertical="center"/>
    </xf>
    <xf numFmtId="182" fontId="9" fillId="2" borderId="130" xfId="6" applyNumberFormat="1" applyFont="1" applyFill="1" applyBorder="1" applyAlignment="1">
      <alignment horizontal="center" vertical="center"/>
    </xf>
    <xf numFmtId="182" fontId="9" fillId="2" borderId="280" xfId="6" applyNumberFormat="1" applyFont="1" applyFill="1" applyBorder="1" applyAlignment="1">
      <alignment horizontal="center" vertical="center"/>
    </xf>
    <xf numFmtId="182" fontId="9" fillId="2" borderId="336" xfId="6" applyNumberFormat="1" applyFont="1" applyFill="1" applyBorder="1" applyAlignment="1">
      <alignment horizontal="center" vertical="center"/>
    </xf>
    <xf numFmtId="182" fontId="9" fillId="2" borderId="22" xfId="0" applyNumberFormat="1" applyFont="1" applyFill="1" applyBorder="1" applyAlignment="1" applyProtection="1">
      <alignment horizontal="center" vertical="center"/>
      <protection locked="0"/>
    </xf>
    <xf numFmtId="182" fontId="9" fillId="2" borderId="106" xfId="0" applyNumberFormat="1" applyFont="1" applyFill="1" applyBorder="1" applyAlignment="1" applyProtection="1">
      <alignment horizontal="center" vertical="center"/>
      <protection locked="0"/>
    </xf>
    <xf numFmtId="182" fontId="9" fillId="0" borderId="333" xfId="6" applyNumberFormat="1" applyFont="1" applyFill="1" applyBorder="1" applyAlignment="1">
      <alignment horizontal="center" vertical="center"/>
    </xf>
    <xf numFmtId="182" fontId="9" fillId="0" borderId="334" xfId="6" applyNumberFormat="1" applyFont="1" applyFill="1" applyBorder="1" applyAlignment="1">
      <alignment horizontal="center" vertical="center"/>
    </xf>
    <xf numFmtId="182" fontId="9" fillId="0" borderId="280" xfId="6" applyNumberFormat="1" applyFont="1" applyFill="1" applyBorder="1" applyAlignment="1">
      <alignment horizontal="center" vertical="center"/>
    </xf>
    <xf numFmtId="182" fontId="9" fillId="0" borderId="336" xfId="6" applyNumberFormat="1" applyFont="1" applyFill="1" applyBorder="1" applyAlignment="1">
      <alignment horizontal="center" vertical="center"/>
    </xf>
    <xf numFmtId="182" fontId="9" fillId="0" borderId="119" xfId="6" applyNumberFormat="1" applyFont="1" applyFill="1" applyBorder="1" applyAlignment="1">
      <alignment horizontal="center" vertical="center"/>
    </xf>
    <xf numFmtId="182" fontId="9" fillId="0" borderId="130" xfId="6" applyNumberFormat="1" applyFont="1" applyFill="1" applyBorder="1" applyAlignment="1">
      <alignment horizontal="center" vertical="center"/>
    </xf>
    <xf numFmtId="182" fontId="9" fillId="2" borderId="79" xfId="6" applyNumberFormat="1" applyFont="1" applyFill="1" applyBorder="1" applyAlignment="1">
      <alignment horizontal="center" vertical="center"/>
    </xf>
    <xf numFmtId="182" fontId="9" fillId="2" borderId="335" xfId="6" applyNumberFormat="1" applyFont="1" applyFill="1" applyBorder="1" applyAlignment="1">
      <alignment horizontal="center" vertical="center"/>
    </xf>
    <xf numFmtId="182" fontId="20" fillId="2" borderId="21" xfId="5" applyNumberFormat="1" applyFont="1" applyFill="1" applyBorder="1" applyAlignment="1" applyProtection="1">
      <alignment horizontal="center" vertical="center"/>
    </xf>
    <xf numFmtId="182" fontId="20" fillId="2" borderId="147" xfId="5" applyNumberFormat="1" applyFont="1" applyFill="1" applyBorder="1" applyAlignment="1" applyProtection="1">
      <alignment horizontal="center" vertical="center"/>
    </xf>
    <xf numFmtId="182" fontId="9" fillId="2" borderId="69" xfId="5" applyNumberFormat="1" applyFont="1" applyFill="1" applyBorder="1" applyAlignment="1" applyProtection="1">
      <alignment horizontal="center" vertical="center"/>
    </xf>
    <xf numFmtId="182" fontId="9" fillId="2" borderId="299" xfId="0" applyNumberFormat="1" applyFont="1" applyFill="1" applyBorder="1" applyAlignment="1">
      <alignment horizontal="center" vertical="center"/>
    </xf>
    <xf numFmtId="182" fontId="9" fillId="2" borderId="19" xfId="0" applyNumberFormat="1" applyFont="1" applyFill="1" applyBorder="1" applyAlignment="1">
      <alignment horizontal="center" vertical="center"/>
    </xf>
    <xf numFmtId="182" fontId="9" fillId="2" borderId="17" xfId="0" applyNumberFormat="1" applyFont="1" applyFill="1" applyBorder="1" applyAlignment="1">
      <alignment horizontal="center" vertical="center"/>
    </xf>
    <xf numFmtId="182" fontId="9" fillId="2" borderId="300" xfId="0" applyNumberFormat="1" applyFont="1" applyFill="1" applyBorder="1" applyAlignment="1">
      <alignment horizontal="center" vertical="center"/>
    </xf>
    <xf numFmtId="182" fontId="9" fillId="2" borderId="24" xfId="0" applyNumberFormat="1" applyFont="1" applyFill="1" applyBorder="1" applyAlignment="1">
      <alignment horizontal="center" vertical="center"/>
    </xf>
    <xf numFmtId="182" fontId="9" fillId="2" borderId="27" xfId="0" applyNumberFormat="1" applyFont="1" applyFill="1" applyBorder="1" applyAlignment="1">
      <alignment horizontal="center" vertical="center"/>
    </xf>
    <xf numFmtId="182" fontId="9" fillId="2" borderId="289" xfId="0" applyNumberFormat="1" applyFont="1" applyFill="1" applyBorder="1" applyAlignment="1" applyProtection="1">
      <alignment horizontal="center" vertical="center"/>
      <protection locked="0"/>
    </xf>
    <xf numFmtId="182" fontId="9" fillId="2" borderId="23" xfId="0" applyNumberFormat="1" applyFont="1" applyFill="1" applyBorder="1" applyAlignment="1" applyProtection="1">
      <alignment horizontal="center" vertical="center"/>
      <protection locked="0"/>
    </xf>
    <xf numFmtId="182" fontId="9" fillId="2" borderId="328" xfId="0" applyNumberFormat="1" applyFont="1" applyFill="1" applyBorder="1" applyAlignment="1">
      <alignment horizontal="center" vertical="center"/>
    </xf>
    <xf numFmtId="182" fontId="9" fillId="2" borderId="283" xfId="0" applyNumberFormat="1" applyFont="1" applyFill="1" applyBorder="1" applyAlignment="1">
      <alignment horizontal="center" vertical="center"/>
    </xf>
    <xf numFmtId="182" fontId="9" fillId="2" borderId="0" xfId="0" applyNumberFormat="1" applyFont="1" applyFill="1" applyBorder="1" applyAlignment="1">
      <alignment horizontal="center" vertical="center"/>
    </xf>
    <xf numFmtId="182" fontId="9" fillId="2" borderId="306" xfId="0" applyNumberFormat="1" applyFont="1" applyFill="1" applyBorder="1" applyAlignment="1">
      <alignment horizontal="center" vertical="center"/>
    </xf>
    <xf numFmtId="182" fontId="9" fillId="2" borderId="290" xfId="0" applyNumberFormat="1" applyFont="1" applyFill="1" applyBorder="1" applyAlignment="1">
      <alignment horizontal="center" vertical="center"/>
    </xf>
    <xf numFmtId="182" fontId="9" fillId="2" borderId="11" xfId="0" applyNumberFormat="1" applyFont="1" applyFill="1" applyBorder="1" applyAlignment="1">
      <alignment horizontal="center" vertical="center"/>
    </xf>
    <xf numFmtId="182" fontId="9" fillId="2" borderId="331" xfId="0" applyNumberFormat="1" applyFont="1" applyFill="1" applyBorder="1" applyAlignment="1">
      <alignment horizontal="center" vertical="center"/>
    </xf>
    <xf numFmtId="182" fontId="9" fillId="2" borderId="46" xfId="5" applyNumberFormat="1" applyFont="1" applyFill="1" applyBorder="1" applyAlignment="1" applyProtection="1">
      <alignment horizontal="center" vertical="center"/>
    </xf>
    <xf numFmtId="182" fontId="9" fillId="2" borderId="274" xfId="5" applyNumberFormat="1" applyFont="1" applyFill="1" applyBorder="1" applyAlignment="1" applyProtection="1">
      <alignment horizontal="center" vertical="center"/>
    </xf>
    <xf numFmtId="182" fontId="9" fillId="2" borderId="21" xfId="5" applyNumberFormat="1" applyFont="1" applyFill="1" applyBorder="1" applyAlignment="1" applyProtection="1">
      <alignment horizontal="center" vertical="center"/>
    </xf>
    <xf numFmtId="182" fontId="9" fillId="2" borderId="27" xfId="5" applyNumberFormat="1" applyFont="1" applyFill="1" applyBorder="1" applyAlignment="1" applyProtection="1">
      <alignment horizontal="center" vertical="center"/>
    </xf>
    <xf numFmtId="182" fontId="9" fillId="2" borderId="24" xfId="5" applyNumberFormat="1" applyFont="1" applyFill="1" applyBorder="1" applyAlignment="1" applyProtection="1">
      <alignment horizontal="center" vertical="center"/>
    </xf>
    <xf numFmtId="182" fontId="17" fillId="2" borderId="0" xfId="5" applyNumberFormat="1" applyFont="1" applyFill="1" applyAlignment="1" applyProtection="1">
      <alignment horizontal="left" vertical="center"/>
    </xf>
    <xf numFmtId="182" fontId="16" fillId="2" borderId="0" xfId="5" applyNumberFormat="1" applyFont="1" applyFill="1" applyBorder="1" applyAlignment="1" applyProtection="1">
      <alignment horizontal="left" vertical="center"/>
    </xf>
    <xf numFmtId="182" fontId="9" fillId="2" borderId="326" xfId="0" applyNumberFormat="1" applyFont="1" applyFill="1" applyBorder="1" applyAlignment="1">
      <alignment horizontal="center" vertical="center" textRotation="255"/>
    </xf>
    <xf numFmtId="182" fontId="9" fillId="2" borderId="327" xfId="0" applyNumberFormat="1" applyFont="1" applyFill="1" applyBorder="1" applyAlignment="1">
      <alignment horizontal="center" vertical="center" textRotation="255"/>
    </xf>
    <xf numFmtId="182" fontId="9" fillId="2" borderId="250" xfId="0" applyNumberFormat="1" applyFont="1" applyFill="1" applyBorder="1" applyAlignment="1">
      <alignment horizontal="center" vertical="center" textRotation="255"/>
    </xf>
    <xf numFmtId="182" fontId="9" fillId="0" borderId="326" xfId="0" applyNumberFormat="1" applyFont="1" applyFill="1" applyBorder="1" applyAlignment="1">
      <alignment horizontal="center" vertical="center" textRotation="255"/>
    </xf>
    <xf numFmtId="182" fontId="9" fillId="0" borderId="327" xfId="0" applyNumberFormat="1" applyFont="1" applyFill="1" applyBorder="1" applyAlignment="1">
      <alignment horizontal="center" vertical="center" textRotation="255"/>
    </xf>
    <xf numFmtId="182" fontId="9" fillId="0" borderId="250" xfId="0" applyNumberFormat="1" applyFont="1" applyFill="1" applyBorder="1" applyAlignment="1">
      <alignment horizontal="center" vertical="center" textRotation="255"/>
    </xf>
    <xf numFmtId="186" fontId="9" fillId="2" borderId="0" xfId="5" applyNumberFormat="1" applyFont="1" applyFill="1" applyAlignment="1" applyProtection="1">
      <alignment horizontal="center"/>
    </xf>
    <xf numFmtId="182" fontId="9" fillId="0" borderId="21" xfId="0" applyNumberFormat="1" applyFont="1" applyFill="1" applyBorder="1" applyAlignment="1">
      <alignment horizontal="center" vertical="center"/>
    </xf>
    <xf numFmtId="182" fontId="9" fillId="0" borderId="27" xfId="0" applyNumberFormat="1" applyFont="1" applyFill="1" applyBorder="1" applyAlignment="1">
      <alignment horizontal="center" vertical="center"/>
    </xf>
    <xf numFmtId="182" fontId="9" fillId="2" borderId="136" xfId="5" applyNumberFormat="1" applyFont="1" applyFill="1" applyBorder="1" applyAlignment="1" applyProtection="1">
      <alignment horizontal="center" vertical="center"/>
    </xf>
    <xf numFmtId="182" fontId="9" fillId="2" borderId="273" xfId="5" applyNumberFormat="1" applyFont="1" applyFill="1" applyBorder="1" applyAlignment="1" applyProtection="1">
      <alignment horizontal="center" vertical="center"/>
    </xf>
    <xf numFmtId="182" fontId="9" fillId="2" borderId="301" xfId="0" applyNumberFormat="1" applyFont="1" applyFill="1" applyBorder="1" applyAlignment="1">
      <alignment horizontal="center" vertical="center"/>
    </xf>
    <xf numFmtId="182" fontId="9" fillId="2" borderId="155" xfId="0" applyNumberFormat="1" applyFont="1" applyFill="1" applyBorder="1" applyAlignment="1">
      <alignment horizontal="center" vertical="center"/>
    </xf>
    <xf numFmtId="182" fontId="9" fillId="2" borderId="108" xfId="0" applyNumberFormat="1" applyFont="1" applyFill="1" applyBorder="1" applyAlignment="1">
      <alignment horizontal="center" vertical="center"/>
    </xf>
    <xf numFmtId="182" fontId="9" fillId="0" borderId="33" xfId="0" applyNumberFormat="1" applyFont="1" applyFill="1" applyBorder="1" applyAlignment="1">
      <alignment horizontal="center" vertical="center"/>
    </xf>
    <xf numFmtId="182" fontId="9" fillId="0" borderId="17" xfId="0" applyNumberFormat="1" applyFont="1" applyFill="1" applyBorder="1" applyAlignment="1">
      <alignment horizontal="center" vertical="center"/>
    </xf>
    <xf numFmtId="182" fontId="9" fillId="2" borderId="21" xfId="0" applyNumberFormat="1" applyFont="1" applyFill="1" applyBorder="1" applyAlignment="1">
      <alignment horizontal="center" vertical="center"/>
    </xf>
    <xf numFmtId="182" fontId="9" fillId="2" borderId="36" xfId="0" applyNumberFormat="1" applyFont="1" applyFill="1" applyBorder="1" applyAlignment="1">
      <alignment horizontal="center" vertical="center"/>
    </xf>
    <xf numFmtId="182" fontId="9" fillId="2" borderId="332" xfId="0" applyNumberFormat="1" applyFont="1" applyFill="1" applyBorder="1" applyAlignment="1">
      <alignment horizontal="center" vertical="center" textRotation="255"/>
    </xf>
    <xf numFmtId="182" fontId="9" fillId="2" borderId="232" xfId="0" applyNumberFormat="1" applyFont="1" applyFill="1" applyBorder="1" applyAlignment="1">
      <alignment horizontal="center" vertical="center" textRotation="255"/>
    </xf>
    <xf numFmtId="182" fontId="9" fillId="0" borderId="332" xfId="0" applyNumberFormat="1" applyFont="1" applyFill="1" applyBorder="1" applyAlignment="1">
      <alignment horizontal="center" vertical="center" textRotation="255"/>
    </xf>
    <xf numFmtId="182" fontId="9" fillId="0" borderId="232" xfId="0" applyNumberFormat="1" applyFont="1" applyFill="1" applyBorder="1" applyAlignment="1">
      <alignment horizontal="center" vertical="center" textRotation="255"/>
    </xf>
    <xf numFmtId="182" fontId="9" fillId="2" borderId="287" xfId="0" applyNumberFormat="1" applyFont="1" applyFill="1" applyBorder="1" applyAlignment="1">
      <alignment horizontal="center" vertical="center" textRotation="255"/>
    </xf>
    <xf numFmtId="182" fontId="9" fillId="2" borderId="283" xfId="0" applyNumberFormat="1" applyFont="1" applyFill="1" applyBorder="1" applyAlignment="1">
      <alignment horizontal="center" vertical="center" textRotation="255"/>
    </xf>
    <xf numFmtId="182" fontId="9" fillId="2" borderId="288" xfId="0" applyNumberFormat="1" applyFont="1" applyFill="1" applyBorder="1" applyAlignment="1">
      <alignment horizontal="center" vertical="center" textRotation="255"/>
    </xf>
    <xf numFmtId="182" fontId="9" fillId="2" borderId="116" xfId="6" applyNumberFormat="1" applyFont="1" applyFill="1" applyBorder="1" applyAlignment="1">
      <alignment horizontal="center" vertical="center"/>
    </xf>
    <xf numFmtId="182" fontId="9" fillId="2" borderId="54" xfId="6" applyNumberFormat="1" applyFont="1" applyFill="1" applyBorder="1" applyAlignment="1">
      <alignment horizontal="center" vertical="center"/>
    </xf>
    <xf numFmtId="182" fontId="9" fillId="2" borderId="337" xfId="6" applyNumberFormat="1" applyFont="1" applyFill="1" applyBorder="1" applyAlignment="1">
      <alignment horizontal="center" vertical="center"/>
    </xf>
    <xf numFmtId="182" fontId="9" fillId="2" borderId="338" xfId="6" applyNumberFormat="1" applyFont="1" applyFill="1" applyBorder="1" applyAlignment="1">
      <alignment horizontal="center" vertical="center"/>
    </xf>
    <xf numFmtId="0" fontId="9" fillId="2" borderId="231" xfId="6" applyFont="1" applyFill="1" applyBorder="1" applyAlignment="1">
      <alignment horizontal="center" vertical="center"/>
    </xf>
    <xf numFmtId="0" fontId="9" fillId="2" borderId="4" xfId="6" applyFont="1" applyFill="1" applyBorder="1" applyAlignment="1">
      <alignment horizontal="center" vertical="center"/>
    </xf>
    <xf numFmtId="0" fontId="9" fillId="2" borderId="9" xfId="6" applyFont="1" applyFill="1" applyBorder="1" applyAlignment="1">
      <alignment horizontal="center" vertical="center"/>
    </xf>
    <xf numFmtId="0" fontId="9" fillId="2" borderId="9" xfId="6" applyNumberFormat="1" applyFont="1" applyFill="1" applyBorder="1" applyAlignment="1">
      <alignment horizontal="center" vertical="center"/>
    </xf>
    <xf numFmtId="0" fontId="9" fillId="2" borderId="9" xfId="0" applyFont="1" applyFill="1" applyBorder="1" applyAlignment="1">
      <alignment horizontal="center" vertical="center"/>
    </xf>
    <xf numFmtId="179" fontId="9" fillId="2" borderId="22" xfId="0" applyNumberFormat="1" applyFont="1" applyFill="1" applyBorder="1" applyAlignment="1" applyProtection="1">
      <alignment horizontal="center" vertical="center" wrapText="1"/>
      <protection locked="0"/>
    </xf>
    <xf numFmtId="179" fontId="9" fillId="2" borderId="106" xfId="0" applyNumberFormat="1" applyFont="1" applyFill="1" applyBorder="1" applyAlignment="1" applyProtection="1">
      <alignment horizontal="center" vertical="center" wrapText="1"/>
      <protection locked="0"/>
    </xf>
    <xf numFmtId="0" fontId="9" fillId="2" borderId="231" xfId="6" applyNumberFormat="1" applyFont="1" applyFill="1" applyBorder="1" applyAlignment="1">
      <alignment horizontal="center" vertical="center"/>
    </xf>
    <xf numFmtId="0" fontId="9" fillId="2" borderId="211" xfId="6" applyNumberFormat="1" applyFont="1" applyFill="1" applyBorder="1" applyAlignment="1">
      <alignment horizontal="center" vertical="center"/>
    </xf>
    <xf numFmtId="0" fontId="9" fillId="2" borderId="201" xfId="6" applyNumberFormat="1" applyFont="1" applyFill="1" applyBorder="1" applyAlignment="1">
      <alignment horizontal="center" vertical="center"/>
    </xf>
    <xf numFmtId="0" fontId="9" fillId="2" borderId="138" xfId="6" applyNumberFormat="1" applyFont="1" applyFill="1" applyBorder="1" applyAlignment="1">
      <alignment horizontal="center" vertical="center"/>
    </xf>
    <xf numFmtId="0" fontId="9" fillId="2" borderId="227" xfId="6" applyNumberFormat="1" applyFont="1" applyFill="1" applyBorder="1" applyAlignment="1">
      <alignment horizontal="center" vertical="center"/>
    </xf>
    <xf numFmtId="0" fontId="9" fillId="2" borderId="342" xfId="6" applyNumberFormat="1" applyFont="1" applyFill="1" applyBorder="1" applyAlignment="1">
      <alignment horizontal="center" vertical="center"/>
    </xf>
    <xf numFmtId="0" fontId="9" fillId="2" borderId="7" xfId="6" applyNumberFormat="1" applyFont="1" applyFill="1" applyBorder="1" applyAlignment="1">
      <alignment horizontal="center" vertical="center"/>
    </xf>
    <xf numFmtId="0" fontId="9" fillId="2" borderId="343" xfId="6" applyNumberFormat="1" applyFont="1" applyFill="1" applyBorder="1" applyAlignment="1">
      <alignment horizontal="center" vertical="center"/>
    </xf>
    <xf numFmtId="0" fontId="9" fillId="2" borderId="334" xfId="6" applyNumberFormat="1" applyFont="1" applyFill="1" applyBorder="1" applyAlignment="1">
      <alignment horizontal="center" vertical="center"/>
    </xf>
    <xf numFmtId="0" fontId="9" fillId="2" borderId="116" xfId="6" applyNumberFormat="1" applyFont="1" applyFill="1" applyBorder="1" applyAlignment="1">
      <alignment horizontal="center" vertical="center"/>
    </xf>
    <xf numFmtId="0" fontId="9" fillId="2" borderId="130" xfId="6" applyNumberFormat="1" applyFont="1" applyFill="1" applyBorder="1" applyAlignment="1">
      <alignment horizontal="center" vertical="center"/>
    </xf>
    <xf numFmtId="0" fontId="9" fillId="2" borderId="277" xfId="6" applyNumberFormat="1" applyFont="1" applyFill="1" applyBorder="1" applyAlignment="1">
      <alignment horizontal="center" vertical="center"/>
    </xf>
    <xf numFmtId="0" fontId="9" fillId="2" borderId="336" xfId="6" applyNumberFormat="1" applyFont="1" applyFill="1" applyBorder="1" applyAlignment="1">
      <alignment horizontal="center" vertical="center"/>
    </xf>
    <xf numFmtId="0" fontId="9" fillId="2" borderId="116" xfId="6" applyFont="1" applyFill="1" applyBorder="1" applyAlignment="1">
      <alignment horizontal="center" vertical="center"/>
    </xf>
    <xf numFmtId="0" fontId="9" fillId="2" borderId="130" xfId="6" applyFont="1" applyFill="1" applyBorder="1" applyAlignment="1">
      <alignment horizontal="center" vertical="center"/>
    </xf>
    <xf numFmtId="0" fontId="9" fillId="2" borderId="273" xfId="5" applyFont="1" applyFill="1" applyBorder="1" applyAlignment="1" applyProtection="1">
      <alignment horizontal="center" vertical="center"/>
    </xf>
    <xf numFmtId="0" fontId="9" fillId="2" borderId="69" xfId="5" applyFont="1" applyFill="1" applyBorder="1" applyAlignment="1" applyProtection="1">
      <alignment horizontal="center" vertical="center"/>
    </xf>
    <xf numFmtId="0" fontId="9" fillId="2" borderId="136" xfId="5" applyFont="1" applyFill="1" applyBorder="1" applyAlignment="1" applyProtection="1">
      <alignment horizontal="center" vertical="center"/>
    </xf>
    <xf numFmtId="0" fontId="9" fillId="2" borderId="326" xfId="0" applyFont="1" applyFill="1" applyBorder="1" applyAlignment="1">
      <alignment horizontal="center" vertical="center" textRotation="255"/>
    </xf>
    <xf numFmtId="0" fontId="9" fillId="2" borderId="327" xfId="0" applyFont="1" applyFill="1" applyBorder="1" applyAlignment="1">
      <alignment horizontal="center" vertical="center" textRotation="255"/>
    </xf>
    <xf numFmtId="0" fontId="9" fillId="2" borderId="250" xfId="0" applyFont="1" applyFill="1" applyBorder="1" applyAlignment="1">
      <alignment horizontal="center" vertical="center" textRotation="255"/>
    </xf>
    <xf numFmtId="0" fontId="9" fillId="0"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24" xfId="0" applyFont="1" applyFill="1" applyBorder="1" applyAlignment="1">
      <alignment horizontal="center" vertical="center"/>
    </xf>
    <xf numFmtId="0" fontId="9" fillId="2" borderId="301" xfId="0" applyFont="1" applyFill="1" applyBorder="1" applyAlignment="1">
      <alignment horizontal="center" vertical="center"/>
    </xf>
    <xf numFmtId="0" fontId="9" fillId="2" borderId="155" xfId="0" applyFont="1" applyFill="1" applyBorder="1" applyAlignment="1">
      <alignment horizontal="center" vertical="center"/>
    </xf>
    <xf numFmtId="0" fontId="9" fillId="2" borderId="108" xfId="0" applyFont="1" applyFill="1" applyBorder="1" applyAlignment="1">
      <alignment horizontal="center" vertical="center"/>
    </xf>
    <xf numFmtId="0" fontId="9" fillId="2" borderId="161" xfId="5" applyFont="1" applyFill="1" applyBorder="1" applyAlignment="1" applyProtection="1">
      <alignment horizontal="center" vertical="center"/>
    </xf>
    <xf numFmtId="0" fontId="9" fillId="2" borderId="34" xfId="5" applyFont="1" applyFill="1" applyBorder="1" applyAlignment="1" applyProtection="1">
      <alignment horizontal="center" vertical="center"/>
    </xf>
    <xf numFmtId="0" fontId="9" fillId="2" borderId="21" xfId="5" applyFont="1" applyFill="1" applyBorder="1" applyAlignment="1" applyProtection="1">
      <alignment horizontal="center" vertical="center"/>
    </xf>
    <xf numFmtId="0" fontId="9" fillId="2" borderId="27" xfId="5" applyFont="1" applyFill="1" applyBorder="1" applyAlignment="1" applyProtection="1">
      <alignment horizontal="center" vertical="center"/>
    </xf>
    <xf numFmtId="179" fontId="9" fillId="2" borderId="289" xfId="0" applyNumberFormat="1" applyFont="1" applyFill="1" applyBorder="1" applyAlignment="1" applyProtection="1">
      <alignment horizontal="center" vertical="center"/>
      <protection locked="0"/>
    </xf>
    <xf numFmtId="179" fontId="9" fillId="2" borderId="23" xfId="0" applyNumberFormat="1" applyFont="1" applyFill="1" applyBorder="1" applyAlignment="1" applyProtection="1">
      <alignment horizontal="center" vertical="center"/>
      <protection locked="0"/>
    </xf>
    <xf numFmtId="0" fontId="9" fillId="2" borderId="328" xfId="0" applyFont="1" applyFill="1" applyBorder="1" applyAlignment="1">
      <alignment horizontal="center" vertical="center"/>
    </xf>
    <xf numFmtId="0" fontId="9" fillId="2" borderId="283"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306" xfId="0" applyFont="1" applyFill="1" applyBorder="1" applyAlignment="1">
      <alignment horizontal="center" vertical="center"/>
    </xf>
    <xf numFmtId="0" fontId="9" fillId="2" borderId="287" xfId="0" applyFont="1" applyFill="1" applyBorder="1" applyAlignment="1">
      <alignment horizontal="center" vertical="center"/>
    </xf>
    <xf numFmtId="0" fontId="9" fillId="2" borderId="31" xfId="0" applyFont="1" applyFill="1" applyBorder="1" applyAlignment="1">
      <alignment horizontal="center" vertical="center"/>
    </xf>
    <xf numFmtId="0" fontId="9" fillId="2" borderId="298" xfId="0" applyFont="1" applyFill="1" applyBorder="1" applyAlignment="1">
      <alignment horizontal="center" vertical="center"/>
    </xf>
    <xf numFmtId="0" fontId="17" fillId="2" borderId="0" xfId="5" applyFont="1" applyFill="1" applyAlignment="1" applyProtection="1">
      <alignment horizontal="left" vertical="center"/>
    </xf>
    <xf numFmtId="0" fontId="16" fillId="2" borderId="0" xfId="5" applyFont="1" applyFill="1" applyBorder="1" applyAlignment="1" applyProtection="1">
      <alignment horizontal="left"/>
    </xf>
    <xf numFmtId="0" fontId="9" fillId="2" borderId="287" xfId="0" applyFont="1" applyFill="1" applyBorder="1" applyAlignment="1">
      <alignment horizontal="center" vertical="center" textRotation="255"/>
    </xf>
    <xf numFmtId="0" fontId="9" fillId="2" borderId="283" xfId="0" applyFont="1" applyFill="1" applyBorder="1" applyAlignment="1">
      <alignment horizontal="center" vertical="center" textRotation="255"/>
    </xf>
    <xf numFmtId="0" fontId="9" fillId="2" borderId="288" xfId="0" applyFont="1" applyFill="1" applyBorder="1" applyAlignment="1">
      <alignment horizontal="center" vertical="center" textRotation="255"/>
    </xf>
    <xf numFmtId="22" fontId="15" fillId="2" borderId="0" xfId="5" applyNumberFormat="1" applyFont="1" applyFill="1" applyAlignment="1" applyProtection="1">
      <alignment horizontal="center"/>
    </xf>
    <xf numFmtId="0" fontId="9" fillId="2" borderId="52" xfId="0" applyFont="1" applyFill="1" applyBorder="1" applyAlignment="1">
      <alignment horizontal="center" vertical="center"/>
    </xf>
    <xf numFmtId="0" fontId="9" fillId="2" borderId="214" xfId="0" applyFont="1" applyFill="1" applyBorder="1" applyAlignment="1">
      <alignment horizontal="center" vertical="center"/>
    </xf>
    <xf numFmtId="0" fontId="9" fillId="2" borderId="300" xfId="0" applyFont="1" applyFill="1" applyBorder="1" applyAlignment="1">
      <alignment horizontal="center" vertical="center"/>
    </xf>
    <xf numFmtId="0" fontId="9" fillId="2" borderId="27" xfId="0" applyFont="1" applyFill="1" applyBorder="1" applyAlignment="1">
      <alignment horizontal="center" vertical="center"/>
    </xf>
    <xf numFmtId="0" fontId="9" fillId="2" borderId="46" xfId="5" applyFont="1" applyFill="1" applyBorder="1" applyAlignment="1" applyProtection="1">
      <alignment horizontal="center" vertical="center"/>
    </xf>
    <xf numFmtId="0" fontId="9" fillId="2" borderId="70" xfId="5" applyFont="1" applyFill="1" applyBorder="1" applyAlignment="1" applyProtection="1">
      <alignment horizontal="center" vertical="center"/>
    </xf>
    <xf numFmtId="0" fontId="9" fillId="2" borderId="290" xfId="0" applyFont="1" applyFill="1" applyBorder="1" applyAlignment="1">
      <alignment horizontal="center" vertical="center" textRotation="255"/>
    </xf>
    <xf numFmtId="0" fontId="9" fillId="2" borderId="28" xfId="5" applyFont="1" applyFill="1" applyBorder="1" applyAlignment="1" applyProtection="1">
      <alignment horizontal="left" vertical="center"/>
    </xf>
    <xf numFmtId="0" fontId="9" fillId="2" borderId="0" xfId="5" applyFont="1" applyFill="1" applyBorder="1" applyAlignment="1" applyProtection="1">
      <alignment horizontal="left" vertical="center"/>
    </xf>
    <xf numFmtId="0" fontId="9" fillId="2" borderId="306" xfId="5" applyFont="1" applyFill="1" applyBorder="1" applyAlignment="1" applyProtection="1">
      <alignment horizontal="left" vertical="center"/>
    </xf>
    <xf numFmtId="0" fontId="9" fillId="2" borderId="363" xfId="5" applyFont="1" applyFill="1" applyBorder="1" applyAlignment="1" applyProtection="1">
      <alignment horizontal="left" vertical="center"/>
    </xf>
    <xf numFmtId="0" fontId="9" fillId="2" borderId="289" xfId="0" applyFont="1" applyFill="1" applyBorder="1" applyAlignment="1">
      <alignment horizontal="center" vertical="center" textRotation="255"/>
    </xf>
    <xf numFmtId="0" fontId="9" fillId="2" borderId="147" xfId="5" applyFont="1" applyFill="1" applyBorder="1" applyAlignment="1" applyProtection="1">
      <alignment horizontal="center" vertical="center"/>
    </xf>
    <xf numFmtId="0" fontId="9" fillId="2" borderId="299"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17" xfId="0" applyFont="1" applyFill="1" applyBorder="1" applyAlignment="1">
      <alignment horizontal="center" vertical="center"/>
    </xf>
    <xf numFmtId="179" fontId="11" fillId="0" borderId="0" xfId="0" applyNumberFormat="1" applyFont="1" applyFill="1" applyAlignment="1" applyProtection="1">
      <alignment horizontal="left"/>
      <protection locked="0"/>
    </xf>
    <xf numFmtId="22" fontId="24" fillId="0" borderId="0" xfId="5" applyNumberFormat="1" applyFont="1" applyFill="1" applyAlignment="1" applyProtection="1">
      <alignment horizontal="center"/>
    </xf>
    <xf numFmtId="179" fontId="11" fillId="0" borderId="289" xfId="0" applyNumberFormat="1" applyFont="1" applyFill="1" applyBorder="1" applyAlignment="1" applyProtection="1">
      <alignment horizontal="center" vertical="center"/>
      <protection locked="0"/>
    </xf>
    <xf numFmtId="179" fontId="11" fillId="0" borderId="23" xfId="0" applyNumberFormat="1" applyFont="1" applyFill="1" applyBorder="1" applyAlignment="1" applyProtection="1">
      <alignment horizontal="center" vertical="center"/>
      <protection locked="0"/>
    </xf>
    <xf numFmtId="0" fontId="11" fillId="0" borderId="283"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300"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299" xfId="0" applyFont="1" applyFill="1" applyBorder="1" applyAlignment="1">
      <alignment horizontal="center" vertical="center"/>
    </xf>
    <xf numFmtId="0" fontId="11" fillId="0" borderId="19" xfId="0" applyFont="1" applyFill="1" applyBorder="1" applyAlignment="1">
      <alignment horizontal="center" vertical="center"/>
    </xf>
    <xf numFmtId="0" fontId="11" fillId="0" borderId="287" xfId="0" applyFont="1" applyFill="1" applyBorder="1" applyAlignment="1">
      <alignment horizontal="center" vertical="center"/>
    </xf>
    <xf numFmtId="0" fontId="11" fillId="0" borderId="31" xfId="0" applyFont="1" applyFill="1" applyBorder="1" applyAlignment="1">
      <alignment horizontal="center" vertical="center"/>
    </xf>
    <xf numFmtId="0" fontId="11" fillId="0" borderId="233" xfId="5" applyFont="1" applyFill="1" applyBorder="1" applyAlignment="1" applyProtection="1">
      <alignment horizontal="center" vertical="center"/>
    </xf>
    <xf numFmtId="0" fontId="11" fillId="0" borderId="23" xfId="5" applyFont="1" applyFill="1" applyBorder="1" applyAlignment="1" applyProtection="1">
      <alignment horizontal="center" vertical="center"/>
    </xf>
    <xf numFmtId="0" fontId="11" fillId="0" borderId="328" xfId="5" applyFont="1" applyFill="1" applyBorder="1" applyAlignment="1" applyProtection="1">
      <alignment horizontal="center" vertical="center"/>
    </xf>
    <xf numFmtId="0" fontId="11" fillId="0" borderId="37" xfId="5" applyFont="1" applyFill="1" applyBorder="1" applyAlignment="1" applyProtection="1">
      <alignment horizontal="center" vertical="center"/>
    </xf>
    <xf numFmtId="0" fontId="11" fillId="0" borderId="40" xfId="5" applyFont="1" applyFill="1" applyBorder="1" applyAlignment="1" applyProtection="1">
      <alignment horizontal="center" vertical="center"/>
    </xf>
    <xf numFmtId="0" fontId="11" fillId="0" borderId="126" xfId="5" applyFont="1" applyFill="1" applyBorder="1" applyAlignment="1" applyProtection="1">
      <alignment horizontal="center" vertical="center"/>
    </xf>
    <xf numFmtId="0" fontId="11" fillId="0" borderId="289" xfId="0" applyFont="1" applyFill="1" applyBorder="1" applyAlignment="1">
      <alignment horizontal="center" vertical="center" textRotation="255"/>
    </xf>
    <xf numFmtId="0" fontId="11" fillId="0" borderId="283" xfId="0" applyFont="1" applyFill="1" applyBorder="1" applyAlignment="1">
      <alignment horizontal="center" vertical="center" textRotation="255"/>
    </xf>
    <xf numFmtId="0" fontId="11" fillId="0" borderId="290" xfId="0" applyFont="1" applyFill="1" applyBorder="1" applyAlignment="1">
      <alignment horizontal="center" vertical="center" textRotation="255"/>
    </xf>
    <xf numFmtId="0" fontId="11" fillId="0" borderId="301" xfId="0" applyFont="1" applyFill="1" applyBorder="1" applyAlignment="1">
      <alignment horizontal="center" vertical="center"/>
    </xf>
    <xf numFmtId="0" fontId="11" fillId="0" borderId="155" xfId="0" applyFont="1" applyFill="1" applyBorder="1" applyAlignment="1">
      <alignment horizontal="center" vertical="center"/>
    </xf>
    <xf numFmtId="0" fontId="11" fillId="0" borderId="326" xfId="0" applyFont="1" applyFill="1" applyBorder="1" applyAlignment="1">
      <alignment horizontal="center" vertical="center" textRotation="255"/>
    </xf>
    <xf numFmtId="0" fontId="11" fillId="0" borderId="327" xfId="0" applyFont="1" applyFill="1" applyBorder="1" applyAlignment="1">
      <alignment horizontal="center" vertical="center" textRotation="255"/>
    </xf>
    <xf numFmtId="0" fontId="11" fillId="0" borderId="250" xfId="0" applyFont="1" applyFill="1" applyBorder="1" applyAlignment="1">
      <alignment horizontal="center" vertical="center" textRotation="255"/>
    </xf>
    <xf numFmtId="0" fontId="11" fillId="0" borderId="287" xfId="0" applyFont="1" applyFill="1" applyBorder="1" applyAlignment="1">
      <alignment horizontal="center" vertical="center" textRotation="255"/>
    </xf>
    <xf numFmtId="0" fontId="11" fillId="0" borderId="288" xfId="0" applyFont="1" applyFill="1" applyBorder="1" applyAlignment="1">
      <alignment horizontal="center" vertical="center" textRotation="255"/>
    </xf>
    <xf numFmtId="177" fontId="9" fillId="0" borderId="46" xfId="5" applyNumberFormat="1" applyFont="1" applyFill="1" applyBorder="1" applyAlignment="1" applyProtection="1">
      <alignment horizontal="center" vertical="center"/>
    </xf>
    <xf numFmtId="177" fontId="9" fillId="0" borderId="69" xfId="5" applyNumberFormat="1" applyFont="1" applyFill="1" applyBorder="1" applyAlignment="1" applyProtection="1">
      <alignment horizontal="center" vertical="center"/>
    </xf>
    <xf numFmtId="177" fontId="9" fillId="0" borderId="70" xfId="5" applyNumberFormat="1" applyFont="1" applyFill="1" applyBorder="1" applyAlignment="1" applyProtection="1">
      <alignment horizontal="center" vertical="center"/>
    </xf>
    <xf numFmtId="177" fontId="9" fillId="0" borderId="209" xfId="5" applyNumberFormat="1" applyFont="1" applyFill="1" applyBorder="1" applyAlignment="1" applyProtection="1">
      <alignment horizontal="center" vertical="center"/>
    </xf>
    <xf numFmtId="177" fontId="9" fillId="0" borderId="210" xfId="5" applyNumberFormat="1" applyFont="1" applyFill="1" applyBorder="1" applyAlignment="1" applyProtection="1">
      <alignment horizontal="center" vertical="center"/>
    </xf>
    <xf numFmtId="177" fontId="9" fillId="0" borderId="344" xfId="5" applyNumberFormat="1" applyFont="1" applyFill="1" applyBorder="1" applyAlignment="1" applyProtection="1">
      <alignment horizontal="center" vertical="center"/>
    </xf>
    <xf numFmtId="0" fontId="9" fillId="0" borderId="323" xfId="5" applyFont="1" applyFill="1" applyBorder="1" applyAlignment="1" applyProtection="1">
      <alignment horizontal="center" vertical="center"/>
    </xf>
    <xf numFmtId="0" fontId="9" fillId="0" borderId="345" xfId="5" applyFont="1" applyFill="1" applyBorder="1" applyAlignment="1" applyProtection="1">
      <alignment horizontal="center" vertical="center"/>
    </xf>
    <xf numFmtId="184" fontId="9" fillId="0" borderId="0" xfId="0" applyNumberFormat="1" applyFont="1" applyFill="1" applyBorder="1" applyAlignment="1" applyProtection="1">
      <alignment horizontal="center"/>
      <protection locked="0"/>
    </xf>
    <xf numFmtId="0" fontId="9" fillId="0" borderId="278" xfId="5" applyFont="1" applyFill="1" applyBorder="1" applyAlignment="1" applyProtection="1">
      <alignment horizontal="left" vertical="center"/>
    </xf>
    <xf numFmtId="0" fontId="9" fillId="0" borderId="323" xfId="5" applyFont="1" applyFill="1" applyBorder="1" applyAlignment="1" applyProtection="1">
      <alignment horizontal="left" vertical="center"/>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center"/>
    </xf>
    <xf numFmtId="177" fontId="9" fillId="0" borderId="346" xfId="5" applyNumberFormat="1" applyFont="1" applyFill="1" applyBorder="1" applyAlignment="1" applyProtection="1">
      <alignment horizontal="center" vertical="center"/>
    </xf>
    <xf numFmtId="0" fontId="9" fillId="0" borderId="24" xfId="5" applyFont="1" applyFill="1" applyBorder="1" applyAlignment="1" applyProtection="1">
      <alignment horizontal="center" vertical="center"/>
    </xf>
    <xf numFmtId="0" fontId="9" fillId="0" borderId="27" xfId="5" applyFont="1" applyFill="1" applyBorder="1" applyAlignment="1" applyProtection="1">
      <alignment horizontal="center" vertical="center"/>
    </xf>
    <xf numFmtId="179" fontId="9" fillId="0" borderId="23" xfId="0" applyNumberFormat="1" applyFont="1" applyFill="1" applyBorder="1" applyAlignment="1" applyProtection="1">
      <alignment horizontal="center" vertical="center"/>
      <protection locked="0"/>
    </xf>
    <xf numFmtId="0" fontId="9" fillId="0" borderId="283"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215" xfId="0" applyFont="1" applyFill="1" applyBorder="1" applyAlignment="1">
      <alignment horizontal="center" vertical="center"/>
    </xf>
    <xf numFmtId="0" fontId="9" fillId="0" borderId="232" xfId="0" applyFont="1" applyFill="1" applyBorder="1" applyAlignment="1">
      <alignment horizontal="center" vertical="center" textRotation="255"/>
    </xf>
    <xf numFmtId="22" fontId="15" fillId="0" borderId="0" xfId="5" applyNumberFormat="1" applyFont="1" applyFill="1" applyAlignment="1" applyProtection="1">
      <alignment horizontal="center"/>
    </xf>
    <xf numFmtId="0" fontId="9" fillId="0" borderId="233" xfId="5" applyFont="1" applyFill="1" applyBorder="1" applyAlignment="1" applyProtection="1">
      <alignment horizontal="center" vertical="center"/>
    </xf>
    <xf numFmtId="0" fontId="9" fillId="0" borderId="23" xfId="5" applyFont="1" applyFill="1" applyBorder="1" applyAlignment="1" applyProtection="1">
      <alignment horizontal="center" vertical="center"/>
    </xf>
    <xf numFmtId="0" fontId="9" fillId="0" borderId="328" xfId="5" applyFont="1" applyFill="1" applyBorder="1" applyAlignment="1" applyProtection="1">
      <alignment horizontal="center" vertical="center"/>
    </xf>
    <xf numFmtId="0" fontId="9" fillId="0" borderId="155" xfId="0" applyFont="1" applyFill="1" applyBorder="1" applyAlignment="1">
      <alignment horizontal="center" vertical="center"/>
    </xf>
    <xf numFmtId="0" fontId="17" fillId="2" borderId="0" xfId="0" applyFont="1" applyFill="1" applyAlignment="1">
      <alignment horizontal="left" vertical="center"/>
    </xf>
    <xf numFmtId="0" fontId="9" fillId="2" borderId="20" xfId="0" applyFont="1" applyFill="1" applyBorder="1" applyAlignment="1">
      <alignment horizontal="center" vertical="center" wrapText="1"/>
    </xf>
    <xf numFmtId="0" fontId="9" fillId="2" borderId="361" xfId="0" applyFont="1" applyFill="1" applyBorder="1" applyAlignment="1">
      <alignment horizontal="center" vertical="center"/>
    </xf>
    <xf numFmtId="0" fontId="9" fillId="2" borderId="37" xfId="0" applyFont="1" applyFill="1" applyBorder="1" applyAlignment="1">
      <alignment horizontal="center" vertical="center"/>
    </xf>
    <xf numFmtId="0" fontId="9" fillId="2" borderId="362" xfId="0" applyFont="1" applyFill="1" applyBorder="1" applyAlignment="1">
      <alignment horizontal="center" vertical="center"/>
    </xf>
    <xf numFmtId="179" fontId="9" fillId="0" borderId="31" xfId="0" applyNumberFormat="1" applyFont="1" applyFill="1" applyBorder="1" applyAlignment="1" applyProtection="1">
      <alignment horizontal="center" vertical="center"/>
      <protection locked="0"/>
    </xf>
    <xf numFmtId="0" fontId="29" fillId="0" borderId="26" xfId="0" applyFont="1" applyFill="1" applyBorder="1" applyAlignment="1">
      <alignment horizontal="left" vertical="center" wrapText="1"/>
    </xf>
    <xf numFmtId="0" fontId="15" fillId="0" borderId="16" xfId="0" applyFont="1" applyFill="1" applyBorder="1" applyAlignment="1">
      <alignment horizontal="left" vertical="center"/>
    </xf>
    <xf numFmtId="0" fontId="29" fillId="0" borderId="348" xfId="0" applyFont="1" applyFill="1" applyBorder="1" applyAlignment="1">
      <alignment horizontal="left" vertical="center" wrapText="1"/>
    </xf>
    <xf numFmtId="0" fontId="11" fillId="0" borderId="302" xfId="0" applyFont="1" applyFill="1" applyBorder="1" applyAlignment="1">
      <alignment horizontal="center" vertical="center" textRotation="255"/>
    </xf>
    <xf numFmtId="0" fontId="11" fillId="0" borderId="58" xfId="0" applyFont="1" applyFill="1" applyBorder="1" applyAlignment="1">
      <alignment horizontal="center" vertical="center" textRotation="255"/>
    </xf>
    <xf numFmtId="0" fontId="11" fillId="0" borderId="340" xfId="0" applyFont="1" applyFill="1" applyBorder="1" applyAlignment="1">
      <alignment horizontal="center" vertical="center" textRotation="255"/>
    </xf>
    <xf numFmtId="0" fontId="11" fillId="0" borderId="307" xfId="0" applyFont="1" applyFill="1" applyBorder="1" applyAlignment="1">
      <alignment horizontal="center" vertical="center" textRotation="255"/>
    </xf>
    <xf numFmtId="179" fontId="11" fillId="0" borderId="302" xfId="0" applyNumberFormat="1" applyFont="1" applyFill="1" applyBorder="1" applyAlignment="1" applyProtection="1">
      <alignment horizontal="center" vertical="center" textRotation="255"/>
      <protection locked="0"/>
    </xf>
    <xf numFmtId="179" fontId="11" fillId="0" borderId="58" xfId="0" applyNumberFormat="1" applyFont="1" applyFill="1" applyBorder="1" applyAlignment="1" applyProtection="1">
      <alignment horizontal="center" vertical="center" textRotation="255"/>
      <protection locked="0"/>
    </xf>
    <xf numFmtId="179" fontId="11" fillId="0" borderId="340" xfId="0" applyNumberFormat="1" applyFont="1" applyFill="1" applyBorder="1" applyAlignment="1" applyProtection="1">
      <alignment horizontal="center" vertical="center" textRotation="255"/>
      <protection locked="0"/>
    </xf>
    <xf numFmtId="0" fontId="11" fillId="0" borderId="341" xfId="0" applyFont="1" applyFill="1" applyBorder="1" applyAlignment="1">
      <alignment horizontal="center" vertical="center" textRotation="255"/>
    </xf>
    <xf numFmtId="49" fontId="11" fillId="0" borderId="302" xfId="0" applyNumberFormat="1" applyFont="1" applyFill="1" applyBorder="1" applyAlignment="1">
      <alignment horizontal="center" vertical="center" textRotation="255"/>
    </xf>
    <xf numFmtId="49" fontId="11" fillId="0" borderId="58" xfId="0" applyNumberFormat="1" applyFont="1" applyFill="1" applyBorder="1" applyAlignment="1">
      <alignment horizontal="center" vertical="center" textRotation="255"/>
    </xf>
    <xf numFmtId="49" fontId="11" fillId="0" borderId="307" xfId="0" applyNumberFormat="1" applyFont="1" applyFill="1" applyBorder="1" applyAlignment="1">
      <alignment horizontal="center" vertical="center" textRotation="255"/>
    </xf>
    <xf numFmtId="0" fontId="17" fillId="0" borderId="0" xfId="0" applyFont="1" applyFill="1" applyAlignment="1">
      <alignment horizontal="left" vertical="center"/>
    </xf>
    <xf numFmtId="0" fontId="0" fillId="0" borderId="0" xfId="0" applyFill="1" applyAlignment="1">
      <alignment vertical="center"/>
    </xf>
    <xf numFmtId="0" fontId="9" fillId="0" borderId="302" xfId="0" applyFont="1" applyFill="1" applyBorder="1" applyAlignment="1">
      <alignment horizontal="center" vertical="center" textRotation="255"/>
    </xf>
    <xf numFmtId="0" fontId="9" fillId="0" borderId="58" xfId="0" applyFont="1" applyFill="1" applyBorder="1" applyAlignment="1">
      <alignment horizontal="center" vertical="center" textRotation="255"/>
    </xf>
    <xf numFmtId="0" fontId="9" fillId="0" borderId="307" xfId="0" applyFont="1" applyFill="1" applyBorder="1" applyAlignment="1">
      <alignment horizontal="center" vertical="center" textRotation="255"/>
    </xf>
    <xf numFmtId="0" fontId="11" fillId="0" borderId="33" xfId="0" applyFont="1" applyFill="1" applyBorder="1" applyAlignment="1">
      <alignment horizontal="center" vertical="center"/>
    </xf>
    <xf numFmtId="0" fontId="11" fillId="0" borderId="135" xfId="0" applyFont="1" applyFill="1" applyBorder="1" applyAlignment="1">
      <alignment horizontal="center" vertical="center"/>
    </xf>
    <xf numFmtId="0" fontId="11" fillId="0" borderId="330" xfId="0" applyFont="1" applyFill="1" applyBorder="1" applyAlignment="1">
      <alignment horizontal="center" vertical="center" textRotation="255"/>
    </xf>
    <xf numFmtId="0" fontId="11" fillId="0" borderId="292" xfId="0" applyFont="1" applyFill="1" applyBorder="1" applyAlignment="1">
      <alignment horizontal="center" vertical="center" textRotation="255"/>
    </xf>
    <xf numFmtId="0" fontId="11" fillId="0" borderId="293" xfId="0" applyFont="1" applyFill="1" applyBorder="1" applyAlignment="1">
      <alignment horizontal="center" vertical="center" textRotation="255"/>
    </xf>
    <xf numFmtId="0" fontId="11" fillId="0" borderId="54" xfId="0" applyFont="1" applyFill="1" applyBorder="1" applyAlignment="1">
      <alignment horizontal="center" vertical="center" wrapText="1"/>
    </xf>
    <xf numFmtId="0" fontId="11" fillId="0" borderId="20" xfId="0" applyFont="1" applyFill="1" applyBorder="1" applyAlignment="1">
      <alignment horizontal="center" vertical="center"/>
    </xf>
    <xf numFmtId="0" fontId="11" fillId="0" borderId="168" xfId="0" applyFont="1" applyFill="1" applyBorder="1" applyAlignment="1">
      <alignment horizontal="center" vertical="center"/>
    </xf>
    <xf numFmtId="0" fontId="11" fillId="0" borderId="152" xfId="0" applyFont="1" applyFill="1" applyBorder="1" applyAlignment="1">
      <alignment horizontal="center" vertical="center"/>
    </xf>
    <xf numFmtId="0" fontId="11" fillId="0" borderId="303" xfId="0" applyFont="1" applyFill="1" applyBorder="1" applyAlignment="1">
      <alignment horizontal="center" vertical="center"/>
    </xf>
    <xf numFmtId="0" fontId="11" fillId="0" borderId="304" xfId="0" applyFont="1" applyFill="1" applyBorder="1" applyAlignment="1">
      <alignment horizontal="center" vertical="center"/>
    </xf>
    <xf numFmtId="0" fontId="11" fillId="0" borderId="309" xfId="0" applyFont="1" applyFill="1" applyBorder="1" applyAlignment="1">
      <alignment horizontal="center" vertical="center"/>
    </xf>
    <xf numFmtId="179" fontId="32" fillId="0" borderId="302" xfId="0" applyNumberFormat="1" applyFont="1" applyFill="1" applyBorder="1" applyAlignment="1" applyProtection="1">
      <alignment horizontal="center" vertical="center"/>
      <protection locked="0"/>
    </xf>
    <xf numFmtId="179" fontId="32" fillId="0" borderId="31" xfId="0" applyNumberFormat="1" applyFont="1" applyFill="1" applyBorder="1" applyAlignment="1" applyProtection="1">
      <alignment horizontal="center" vertical="center"/>
      <protection locked="0"/>
    </xf>
    <xf numFmtId="0" fontId="11" fillId="0" borderId="58" xfId="0" applyFont="1" applyFill="1" applyBorder="1" applyAlignment="1">
      <alignment horizontal="center" vertical="center"/>
    </xf>
    <xf numFmtId="0" fontId="15" fillId="0" borderId="314" xfId="0" applyFont="1" applyBorder="1" applyAlignment="1">
      <alignment horizontal="center" vertical="center" textRotation="255"/>
    </xf>
    <xf numFmtId="0" fontId="15" fillId="0" borderId="192" xfId="0" applyFont="1" applyBorder="1" applyAlignment="1">
      <alignment horizontal="center" vertical="center" textRotation="255"/>
    </xf>
    <xf numFmtId="0" fontId="15" fillId="0" borderId="3" xfId="0" applyFont="1" applyBorder="1" applyAlignment="1">
      <alignment horizontal="center" vertical="center" textRotation="255"/>
    </xf>
    <xf numFmtId="0" fontId="15" fillId="0" borderId="352" xfId="0" applyFont="1" applyBorder="1" applyAlignment="1" applyProtection="1">
      <alignment horizontal="center" vertical="center" wrapText="1"/>
    </xf>
    <xf numFmtId="0" fontId="15" fillId="0" borderId="353" xfId="0" applyFont="1" applyBorder="1" applyAlignment="1" applyProtection="1">
      <alignment horizontal="center" vertical="center" wrapText="1"/>
    </xf>
    <xf numFmtId="0" fontId="15" fillId="2" borderId="80" xfId="0" applyFont="1" applyFill="1" applyBorder="1" applyAlignment="1">
      <alignment horizontal="center" vertical="center" wrapText="1"/>
    </xf>
    <xf numFmtId="0" fontId="15" fillId="0" borderId="315" xfId="0" applyFont="1" applyBorder="1" applyAlignment="1">
      <alignment horizontal="center" vertical="center"/>
    </xf>
    <xf numFmtId="38" fontId="15" fillId="2" borderId="166" xfId="2" applyFont="1" applyFill="1" applyBorder="1" applyAlignment="1">
      <alignment horizontal="center" vertical="center" wrapText="1"/>
    </xf>
    <xf numFmtId="0" fontId="15" fillId="0" borderId="77" xfId="0" applyFont="1" applyBorder="1" applyAlignment="1">
      <alignment horizontal="center" vertical="center"/>
    </xf>
    <xf numFmtId="38" fontId="15" fillId="2" borderId="275" xfId="2" applyFont="1" applyFill="1" applyBorder="1" applyAlignment="1">
      <alignment horizontal="center" vertical="center"/>
    </xf>
    <xf numFmtId="38" fontId="15" fillId="2" borderId="323" xfId="2" applyFont="1" applyFill="1" applyBorder="1" applyAlignment="1">
      <alignment horizontal="center" vertical="center"/>
    </xf>
    <xf numFmtId="38" fontId="15" fillId="2" borderId="316" xfId="2" applyFont="1" applyFill="1" applyBorder="1" applyAlignment="1">
      <alignment horizontal="center" vertical="center"/>
    </xf>
    <xf numFmtId="0" fontId="17" fillId="0" borderId="0" xfId="0" applyFont="1" applyAlignment="1">
      <alignment horizontal="left" vertical="center"/>
    </xf>
    <xf numFmtId="0" fontId="15" fillId="0" borderId="289"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290" xfId="0" applyFont="1" applyBorder="1" applyAlignment="1">
      <alignment horizontal="center" vertical="center" wrapText="1"/>
    </xf>
    <xf numFmtId="0" fontId="15" fillId="0" borderId="11" xfId="0" applyFont="1" applyBorder="1" applyAlignment="1">
      <alignment horizontal="center" vertical="center" wrapText="1"/>
    </xf>
    <xf numFmtId="0" fontId="15" fillId="2" borderId="166" xfId="0" applyFont="1" applyFill="1" applyBorder="1" applyAlignment="1">
      <alignment horizontal="center" vertical="center"/>
    </xf>
    <xf numFmtId="38" fontId="15" fillId="2" borderId="312" xfId="2" applyFont="1" applyFill="1" applyBorder="1" applyAlignment="1">
      <alignment horizontal="center" vertical="center"/>
    </xf>
    <xf numFmtId="38" fontId="15" fillId="2" borderId="313" xfId="2" applyFont="1" applyFill="1" applyBorder="1" applyAlignment="1">
      <alignment horizontal="center" vertical="center"/>
    </xf>
    <xf numFmtId="0" fontId="15" fillId="0" borderId="166" xfId="0" applyFont="1" applyBorder="1" applyAlignment="1">
      <alignment horizontal="center" vertical="center"/>
    </xf>
    <xf numFmtId="0" fontId="34" fillId="0" borderId="0" xfId="0" applyFont="1" applyAlignment="1">
      <alignment vertical="center" shrinkToFit="1"/>
    </xf>
    <xf numFmtId="0" fontId="15" fillId="0" borderId="349" xfId="0" applyFont="1" applyBorder="1" applyAlignment="1">
      <alignment horizontal="center"/>
    </xf>
    <xf numFmtId="0" fontId="15" fillId="0" borderId="350" xfId="0" applyFont="1" applyBorder="1" applyAlignment="1">
      <alignment horizontal="center"/>
    </xf>
    <xf numFmtId="0" fontId="15" fillId="0" borderId="351" xfId="0" applyFont="1" applyBorder="1" applyAlignment="1">
      <alignment horizontal="center"/>
    </xf>
    <xf numFmtId="0" fontId="15" fillId="0" borderId="349" xfId="0" applyFont="1" applyBorder="1" applyAlignment="1">
      <alignment horizontal="center" vertical="center" wrapText="1"/>
    </xf>
    <xf numFmtId="0" fontId="15" fillId="0" borderId="350" xfId="0" applyFont="1" applyBorder="1" applyAlignment="1">
      <alignment horizontal="center" vertical="center" wrapText="1"/>
    </xf>
    <xf numFmtId="0" fontId="15" fillId="0" borderId="351" xfId="0" applyFont="1" applyBorder="1" applyAlignment="1">
      <alignment horizontal="center" vertical="center" wrapText="1"/>
    </xf>
  </cellXfs>
  <cellStyles count="10">
    <cellStyle name="パーセント" xfId="1" builtinId="5"/>
    <cellStyle name="桁区切り" xfId="2" builtinId="6"/>
    <cellStyle name="桁区切り 2" xfId="3"/>
    <cellStyle name="桁区切り 2 2" xfId="8"/>
    <cellStyle name="標準" xfId="0" builtinId="0"/>
    <cellStyle name="標準 2 2" xfId="9"/>
    <cellStyle name="標準_Sheet1" xfId="4"/>
    <cellStyle name="標準_稲生産計画" xfId="5"/>
    <cellStyle name="標準_水・陸稲" xfId="6"/>
    <cellStyle name="未定義" xfId="7"/>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5</xdr:col>
      <xdr:colOff>228003</xdr:colOff>
      <xdr:row>45</xdr:row>
      <xdr:rowOff>0</xdr:rowOff>
    </xdr:from>
    <xdr:ext cx="339067" cy="65"/>
    <xdr:sp macro="" textlink="">
      <xdr:nvSpPr>
        <xdr:cNvPr id="3073" name="Text Box 1"/>
        <xdr:cNvSpPr txBox="1">
          <a:spLocks noChangeArrowheads="1"/>
        </xdr:cNvSpPr>
      </xdr:nvSpPr>
      <xdr:spPr bwMode="auto">
        <a:xfrm>
          <a:off x="2856903" y="925830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543086</xdr:colOff>
      <xdr:row>45</xdr:row>
      <xdr:rowOff>0</xdr:rowOff>
    </xdr:from>
    <xdr:ext cx="347531" cy="65"/>
    <xdr:sp macro="" textlink="">
      <xdr:nvSpPr>
        <xdr:cNvPr id="2" name="Text Box 1"/>
        <xdr:cNvSpPr txBox="1">
          <a:spLocks noChangeArrowheads="1"/>
        </xdr:cNvSpPr>
      </xdr:nvSpPr>
      <xdr:spPr bwMode="auto">
        <a:xfrm>
          <a:off x="2524286" y="925830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256557</xdr:colOff>
      <xdr:row>45</xdr:row>
      <xdr:rowOff>0</xdr:rowOff>
    </xdr:from>
    <xdr:ext cx="339067" cy="65"/>
    <xdr:sp macro="" textlink="">
      <xdr:nvSpPr>
        <xdr:cNvPr id="4" name="Text Box 1"/>
        <xdr:cNvSpPr txBox="1">
          <a:spLocks noChangeArrowheads="1"/>
        </xdr:cNvSpPr>
      </xdr:nvSpPr>
      <xdr:spPr bwMode="auto">
        <a:xfrm>
          <a:off x="2885457" y="925830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571785</xdr:colOff>
      <xdr:row>45</xdr:row>
      <xdr:rowOff>0</xdr:rowOff>
    </xdr:from>
    <xdr:ext cx="347531" cy="65"/>
    <xdr:sp macro="" textlink="">
      <xdr:nvSpPr>
        <xdr:cNvPr id="5" name="Text Box 1"/>
        <xdr:cNvSpPr txBox="1">
          <a:spLocks noChangeArrowheads="1"/>
        </xdr:cNvSpPr>
      </xdr:nvSpPr>
      <xdr:spPr bwMode="auto">
        <a:xfrm>
          <a:off x="2552985" y="925830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332414</xdr:colOff>
      <xdr:row>58</xdr:row>
      <xdr:rowOff>0</xdr:rowOff>
    </xdr:from>
    <xdr:ext cx="339067" cy="65"/>
    <xdr:sp macro="" textlink="">
      <xdr:nvSpPr>
        <xdr:cNvPr id="8" name="Text Box 1"/>
        <xdr:cNvSpPr txBox="1">
          <a:spLocks noChangeArrowheads="1"/>
        </xdr:cNvSpPr>
      </xdr:nvSpPr>
      <xdr:spPr bwMode="auto">
        <a:xfrm>
          <a:off x="2961314" y="1198245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609879</xdr:colOff>
      <xdr:row>58</xdr:row>
      <xdr:rowOff>0</xdr:rowOff>
    </xdr:from>
    <xdr:ext cx="347531" cy="65"/>
    <xdr:sp macro="" textlink="">
      <xdr:nvSpPr>
        <xdr:cNvPr id="9" name="Text Box 1"/>
        <xdr:cNvSpPr txBox="1">
          <a:spLocks noChangeArrowheads="1"/>
        </xdr:cNvSpPr>
      </xdr:nvSpPr>
      <xdr:spPr bwMode="auto">
        <a:xfrm>
          <a:off x="2591079" y="1198245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246840</xdr:colOff>
      <xdr:row>8</xdr:row>
      <xdr:rowOff>0</xdr:rowOff>
    </xdr:from>
    <xdr:ext cx="339067" cy="65"/>
    <xdr:sp macro="" textlink="">
      <xdr:nvSpPr>
        <xdr:cNvPr id="10" name="Text Box 1"/>
        <xdr:cNvSpPr txBox="1">
          <a:spLocks noChangeArrowheads="1"/>
        </xdr:cNvSpPr>
      </xdr:nvSpPr>
      <xdr:spPr bwMode="auto">
        <a:xfrm>
          <a:off x="2875740" y="150495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552479</xdr:colOff>
      <xdr:row>8</xdr:row>
      <xdr:rowOff>0</xdr:rowOff>
    </xdr:from>
    <xdr:ext cx="347531" cy="65"/>
    <xdr:sp macro="" textlink="">
      <xdr:nvSpPr>
        <xdr:cNvPr id="11" name="Text Box 1"/>
        <xdr:cNvSpPr txBox="1">
          <a:spLocks noChangeArrowheads="1"/>
        </xdr:cNvSpPr>
      </xdr:nvSpPr>
      <xdr:spPr bwMode="auto">
        <a:xfrm>
          <a:off x="2533679" y="150495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246840</xdr:colOff>
      <xdr:row>8</xdr:row>
      <xdr:rowOff>0</xdr:rowOff>
    </xdr:from>
    <xdr:ext cx="339067" cy="65"/>
    <xdr:sp macro="" textlink="">
      <xdr:nvSpPr>
        <xdr:cNvPr id="12" name="Text Box 1"/>
        <xdr:cNvSpPr txBox="1">
          <a:spLocks noChangeArrowheads="1"/>
        </xdr:cNvSpPr>
      </xdr:nvSpPr>
      <xdr:spPr bwMode="auto">
        <a:xfrm>
          <a:off x="2875740" y="150495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552479</xdr:colOff>
      <xdr:row>8</xdr:row>
      <xdr:rowOff>0</xdr:rowOff>
    </xdr:from>
    <xdr:ext cx="347531" cy="65"/>
    <xdr:sp macro="" textlink="">
      <xdr:nvSpPr>
        <xdr:cNvPr id="13" name="Text Box 1"/>
        <xdr:cNvSpPr txBox="1">
          <a:spLocks noChangeArrowheads="1"/>
        </xdr:cNvSpPr>
      </xdr:nvSpPr>
      <xdr:spPr bwMode="auto">
        <a:xfrm>
          <a:off x="2533679" y="150495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6</xdr:col>
      <xdr:colOff>132769</xdr:colOff>
      <xdr:row>54</xdr:row>
      <xdr:rowOff>0</xdr:rowOff>
    </xdr:from>
    <xdr:ext cx="339067" cy="65"/>
    <xdr:sp macro="" textlink="">
      <xdr:nvSpPr>
        <xdr:cNvPr id="18" name="Text Box 1"/>
        <xdr:cNvSpPr txBox="1">
          <a:spLocks noChangeArrowheads="1"/>
        </xdr:cNvSpPr>
      </xdr:nvSpPr>
      <xdr:spPr bwMode="auto">
        <a:xfrm>
          <a:off x="3333169" y="1114425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5</xdr:col>
      <xdr:colOff>162024</xdr:colOff>
      <xdr:row>54</xdr:row>
      <xdr:rowOff>0</xdr:rowOff>
    </xdr:from>
    <xdr:ext cx="347531" cy="65"/>
    <xdr:sp macro="" textlink="">
      <xdr:nvSpPr>
        <xdr:cNvPr id="19" name="Text Box 1"/>
        <xdr:cNvSpPr txBox="1">
          <a:spLocks noChangeArrowheads="1"/>
        </xdr:cNvSpPr>
      </xdr:nvSpPr>
      <xdr:spPr bwMode="auto">
        <a:xfrm>
          <a:off x="2790924" y="1114425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228003</xdr:colOff>
      <xdr:row>45</xdr:row>
      <xdr:rowOff>0</xdr:rowOff>
    </xdr:from>
    <xdr:ext cx="339067" cy="65"/>
    <xdr:sp macro="" textlink="">
      <xdr:nvSpPr>
        <xdr:cNvPr id="14" name="Text Box 1"/>
        <xdr:cNvSpPr txBox="1">
          <a:spLocks noChangeArrowheads="1"/>
        </xdr:cNvSpPr>
      </xdr:nvSpPr>
      <xdr:spPr bwMode="auto">
        <a:xfrm>
          <a:off x="2856903" y="925830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543086</xdr:colOff>
      <xdr:row>45</xdr:row>
      <xdr:rowOff>0</xdr:rowOff>
    </xdr:from>
    <xdr:ext cx="347531" cy="65"/>
    <xdr:sp macro="" textlink="">
      <xdr:nvSpPr>
        <xdr:cNvPr id="15" name="Text Box 1"/>
        <xdr:cNvSpPr txBox="1">
          <a:spLocks noChangeArrowheads="1"/>
        </xdr:cNvSpPr>
      </xdr:nvSpPr>
      <xdr:spPr bwMode="auto">
        <a:xfrm>
          <a:off x="2524286" y="925830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256557</xdr:colOff>
      <xdr:row>45</xdr:row>
      <xdr:rowOff>0</xdr:rowOff>
    </xdr:from>
    <xdr:ext cx="339067" cy="65"/>
    <xdr:sp macro="" textlink="">
      <xdr:nvSpPr>
        <xdr:cNvPr id="16" name="Text Box 1"/>
        <xdr:cNvSpPr txBox="1">
          <a:spLocks noChangeArrowheads="1"/>
        </xdr:cNvSpPr>
      </xdr:nvSpPr>
      <xdr:spPr bwMode="auto">
        <a:xfrm>
          <a:off x="2885457" y="925830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571785</xdr:colOff>
      <xdr:row>45</xdr:row>
      <xdr:rowOff>0</xdr:rowOff>
    </xdr:from>
    <xdr:ext cx="347531" cy="65"/>
    <xdr:sp macro="" textlink="">
      <xdr:nvSpPr>
        <xdr:cNvPr id="17" name="Text Box 1"/>
        <xdr:cNvSpPr txBox="1">
          <a:spLocks noChangeArrowheads="1"/>
        </xdr:cNvSpPr>
      </xdr:nvSpPr>
      <xdr:spPr bwMode="auto">
        <a:xfrm>
          <a:off x="2552985" y="925830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332414</xdr:colOff>
      <xdr:row>58</xdr:row>
      <xdr:rowOff>0</xdr:rowOff>
    </xdr:from>
    <xdr:ext cx="339067" cy="65"/>
    <xdr:sp macro="" textlink="">
      <xdr:nvSpPr>
        <xdr:cNvPr id="20" name="Text Box 1"/>
        <xdr:cNvSpPr txBox="1">
          <a:spLocks noChangeArrowheads="1"/>
        </xdr:cNvSpPr>
      </xdr:nvSpPr>
      <xdr:spPr bwMode="auto">
        <a:xfrm>
          <a:off x="2961314" y="1198245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609879</xdr:colOff>
      <xdr:row>58</xdr:row>
      <xdr:rowOff>0</xdr:rowOff>
    </xdr:from>
    <xdr:ext cx="347531" cy="65"/>
    <xdr:sp macro="" textlink="">
      <xdr:nvSpPr>
        <xdr:cNvPr id="21" name="Text Box 1"/>
        <xdr:cNvSpPr txBox="1">
          <a:spLocks noChangeArrowheads="1"/>
        </xdr:cNvSpPr>
      </xdr:nvSpPr>
      <xdr:spPr bwMode="auto">
        <a:xfrm>
          <a:off x="2591079" y="1198245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246840</xdr:colOff>
      <xdr:row>8</xdr:row>
      <xdr:rowOff>0</xdr:rowOff>
    </xdr:from>
    <xdr:ext cx="339067" cy="65"/>
    <xdr:sp macro="" textlink="">
      <xdr:nvSpPr>
        <xdr:cNvPr id="22" name="Text Box 1"/>
        <xdr:cNvSpPr txBox="1">
          <a:spLocks noChangeArrowheads="1"/>
        </xdr:cNvSpPr>
      </xdr:nvSpPr>
      <xdr:spPr bwMode="auto">
        <a:xfrm>
          <a:off x="2875740" y="150495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552479</xdr:colOff>
      <xdr:row>8</xdr:row>
      <xdr:rowOff>0</xdr:rowOff>
    </xdr:from>
    <xdr:ext cx="347531" cy="65"/>
    <xdr:sp macro="" textlink="">
      <xdr:nvSpPr>
        <xdr:cNvPr id="23" name="Text Box 1"/>
        <xdr:cNvSpPr txBox="1">
          <a:spLocks noChangeArrowheads="1"/>
        </xdr:cNvSpPr>
      </xdr:nvSpPr>
      <xdr:spPr bwMode="auto">
        <a:xfrm>
          <a:off x="2533679" y="150495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246840</xdr:colOff>
      <xdr:row>8</xdr:row>
      <xdr:rowOff>0</xdr:rowOff>
    </xdr:from>
    <xdr:ext cx="339067" cy="65"/>
    <xdr:sp macro="" textlink="">
      <xdr:nvSpPr>
        <xdr:cNvPr id="24" name="Text Box 1"/>
        <xdr:cNvSpPr txBox="1">
          <a:spLocks noChangeArrowheads="1"/>
        </xdr:cNvSpPr>
      </xdr:nvSpPr>
      <xdr:spPr bwMode="auto">
        <a:xfrm>
          <a:off x="2875740" y="150495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552479</xdr:colOff>
      <xdr:row>8</xdr:row>
      <xdr:rowOff>0</xdr:rowOff>
    </xdr:from>
    <xdr:ext cx="347531" cy="65"/>
    <xdr:sp macro="" textlink="">
      <xdr:nvSpPr>
        <xdr:cNvPr id="25" name="Text Box 1"/>
        <xdr:cNvSpPr txBox="1">
          <a:spLocks noChangeArrowheads="1"/>
        </xdr:cNvSpPr>
      </xdr:nvSpPr>
      <xdr:spPr bwMode="auto">
        <a:xfrm>
          <a:off x="2533679" y="150495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6</xdr:col>
      <xdr:colOff>132769</xdr:colOff>
      <xdr:row>54</xdr:row>
      <xdr:rowOff>0</xdr:rowOff>
    </xdr:from>
    <xdr:ext cx="339067" cy="65"/>
    <xdr:sp macro="" textlink="">
      <xdr:nvSpPr>
        <xdr:cNvPr id="26" name="Text Box 1"/>
        <xdr:cNvSpPr txBox="1">
          <a:spLocks noChangeArrowheads="1"/>
        </xdr:cNvSpPr>
      </xdr:nvSpPr>
      <xdr:spPr bwMode="auto">
        <a:xfrm>
          <a:off x="3333169" y="1114425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5</xdr:col>
      <xdr:colOff>162024</xdr:colOff>
      <xdr:row>54</xdr:row>
      <xdr:rowOff>0</xdr:rowOff>
    </xdr:from>
    <xdr:ext cx="347531" cy="65"/>
    <xdr:sp macro="" textlink="">
      <xdr:nvSpPr>
        <xdr:cNvPr id="27" name="Text Box 1"/>
        <xdr:cNvSpPr txBox="1">
          <a:spLocks noChangeArrowheads="1"/>
        </xdr:cNvSpPr>
      </xdr:nvSpPr>
      <xdr:spPr bwMode="auto">
        <a:xfrm>
          <a:off x="2790924" y="1114425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228003</xdr:colOff>
      <xdr:row>45</xdr:row>
      <xdr:rowOff>0</xdr:rowOff>
    </xdr:from>
    <xdr:ext cx="339067" cy="65"/>
    <xdr:sp macro="" textlink="">
      <xdr:nvSpPr>
        <xdr:cNvPr id="36" name="Text Box 1"/>
        <xdr:cNvSpPr txBox="1">
          <a:spLocks noChangeArrowheads="1"/>
        </xdr:cNvSpPr>
      </xdr:nvSpPr>
      <xdr:spPr bwMode="auto">
        <a:xfrm>
          <a:off x="2856903" y="171450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543086</xdr:colOff>
      <xdr:row>45</xdr:row>
      <xdr:rowOff>0</xdr:rowOff>
    </xdr:from>
    <xdr:ext cx="347531" cy="65"/>
    <xdr:sp macro="" textlink="">
      <xdr:nvSpPr>
        <xdr:cNvPr id="37" name="Text Box 1"/>
        <xdr:cNvSpPr txBox="1">
          <a:spLocks noChangeArrowheads="1"/>
        </xdr:cNvSpPr>
      </xdr:nvSpPr>
      <xdr:spPr bwMode="auto">
        <a:xfrm>
          <a:off x="2524286" y="171450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256557</xdr:colOff>
      <xdr:row>45</xdr:row>
      <xdr:rowOff>0</xdr:rowOff>
    </xdr:from>
    <xdr:ext cx="339067" cy="65"/>
    <xdr:sp macro="" textlink="">
      <xdr:nvSpPr>
        <xdr:cNvPr id="38" name="Text Box 1"/>
        <xdr:cNvSpPr txBox="1">
          <a:spLocks noChangeArrowheads="1"/>
        </xdr:cNvSpPr>
      </xdr:nvSpPr>
      <xdr:spPr bwMode="auto">
        <a:xfrm>
          <a:off x="2885457" y="171450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571785</xdr:colOff>
      <xdr:row>45</xdr:row>
      <xdr:rowOff>0</xdr:rowOff>
    </xdr:from>
    <xdr:ext cx="347531" cy="65"/>
    <xdr:sp macro="" textlink="">
      <xdr:nvSpPr>
        <xdr:cNvPr id="39" name="Text Box 1"/>
        <xdr:cNvSpPr txBox="1">
          <a:spLocks noChangeArrowheads="1"/>
        </xdr:cNvSpPr>
      </xdr:nvSpPr>
      <xdr:spPr bwMode="auto">
        <a:xfrm>
          <a:off x="2552985" y="171450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246840</xdr:colOff>
      <xdr:row>8</xdr:row>
      <xdr:rowOff>0</xdr:rowOff>
    </xdr:from>
    <xdr:ext cx="339067" cy="65"/>
    <xdr:sp macro="" textlink="">
      <xdr:nvSpPr>
        <xdr:cNvPr id="40" name="Text Box 1"/>
        <xdr:cNvSpPr txBox="1">
          <a:spLocks noChangeArrowheads="1"/>
        </xdr:cNvSpPr>
      </xdr:nvSpPr>
      <xdr:spPr bwMode="auto">
        <a:xfrm>
          <a:off x="2875740" y="150495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552479</xdr:colOff>
      <xdr:row>8</xdr:row>
      <xdr:rowOff>0</xdr:rowOff>
    </xdr:from>
    <xdr:ext cx="347531" cy="65"/>
    <xdr:sp macro="" textlink="">
      <xdr:nvSpPr>
        <xdr:cNvPr id="41" name="Text Box 1"/>
        <xdr:cNvSpPr txBox="1">
          <a:spLocks noChangeArrowheads="1"/>
        </xdr:cNvSpPr>
      </xdr:nvSpPr>
      <xdr:spPr bwMode="auto">
        <a:xfrm>
          <a:off x="2533679" y="150495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246840</xdr:colOff>
      <xdr:row>8</xdr:row>
      <xdr:rowOff>0</xdr:rowOff>
    </xdr:from>
    <xdr:ext cx="339067" cy="65"/>
    <xdr:sp macro="" textlink="">
      <xdr:nvSpPr>
        <xdr:cNvPr id="42" name="Text Box 1"/>
        <xdr:cNvSpPr txBox="1">
          <a:spLocks noChangeArrowheads="1"/>
        </xdr:cNvSpPr>
      </xdr:nvSpPr>
      <xdr:spPr bwMode="auto">
        <a:xfrm>
          <a:off x="2875740" y="150495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552479</xdr:colOff>
      <xdr:row>8</xdr:row>
      <xdr:rowOff>0</xdr:rowOff>
    </xdr:from>
    <xdr:ext cx="347531" cy="65"/>
    <xdr:sp macro="" textlink="">
      <xdr:nvSpPr>
        <xdr:cNvPr id="43" name="Text Box 1"/>
        <xdr:cNvSpPr txBox="1">
          <a:spLocks noChangeArrowheads="1"/>
        </xdr:cNvSpPr>
      </xdr:nvSpPr>
      <xdr:spPr bwMode="auto">
        <a:xfrm>
          <a:off x="2533679" y="150495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228003</xdr:colOff>
      <xdr:row>54</xdr:row>
      <xdr:rowOff>0</xdr:rowOff>
    </xdr:from>
    <xdr:ext cx="339067" cy="65"/>
    <xdr:sp macro="" textlink="">
      <xdr:nvSpPr>
        <xdr:cNvPr id="54" name="Text Box 1"/>
        <xdr:cNvSpPr txBox="1">
          <a:spLocks noChangeArrowheads="1"/>
        </xdr:cNvSpPr>
      </xdr:nvSpPr>
      <xdr:spPr bwMode="auto">
        <a:xfrm>
          <a:off x="2856903" y="150495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543086</xdr:colOff>
      <xdr:row>54</xdr:row>
      <xdr:rowOff>0</xdr:rowOff>
    </xdr:from>
    <xdr:ext cx="347531" cy="65"/>
    <xdr:sp macro="" textlink="">
      <xdr:nvSpPr>
        <xdr:cNvPr id="55" name="Text Box 1"/>
        <xdr:cNvSpPr txBox="1">
          <a:spLocks noChangeArrowheads="1"/>
        </xdr:cNvSpPr>
      </xdr:nvSpPr>
      <xdr:spPr bwMode="auto">
        <a:xfrm>
          <a:off x="2524286" y="150495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256557</xdr:colOff>
      <xdr:row>54</xdr:row>
      <xdr:rowOff>0</xdr:rowOff>
    </xdr:from>
    <xdr:ext cx="339067" cy="65"/>
    <xdr:sp macro="" textlink="">
      <xdr:nvSpPr>
        <xdr:cNvPr id="56" name="Text Box 1"/>
        <xdr:cNvSpPr txBox="1">
          <a:spLocks noChangeArrowheads="1"/>
        </xdr:cNvSpPr>
      </xdr:nvSpPr>
      <xdr:spPr bwMode="auto">
        <a:xfrm>
          <a:off x="2885457" y="150495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571785</xdr:colOff>
      <xdr:row>54</xdr:row>
      <xdr:rowOff>0</xdr:rowOff>
    </xdr:from>
    <xdr:ext cx="347531" cy="65"/>
    <xdr:sp macro="" textlink="">
      <xdr:nvSpPr>
        <xdr:cNvPr id="57" name="Text Box 1"/>
        <xdr:cNvSpPr txBox="1">
          <a:spLocks noChangeArrowheads="1"/>
        </xdr:cNvSpPr>
      </xdr:nvSpPr>
      <xdr:spPr bwMode="auto">
        <a:xfrm>
          <a:off x="2552985" y="150495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246840</xdr:colOff>
      <xdr:row>54</xdr:row>
      <xdr:rowOff>0</xdr:rowOff>
    </xdr:from>
    <xdr:ext cx="339067" cy="65"/>
    <xdr:sp macro="" textlink="">
      <xdr:nvSpPr>
        <xdr:cNvPr id="58" name="Text Box 1"/>
        <xdr:cNvSpPr txBox="1">
          <a:spLocks noChangeArrowheads="1"/>
        </xdr:cNvSpPr>
      </xdr:nvSpPr>
      <xdr:spPr bwMode="auto">
        <a:xfrm>
          <a:off x="2875740" y="150495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552479</xdr:colOff>
      <xdr:row>54</xdr:row>
      <xdr:rowOff>0</xdr:rowOff>
    </xdr:from>
    <xdr:ext cx="347531" cy="65"/>
    <xdr:sp macro="" textlink="">
      <xdr:nvSpPr>
        <xdr:cNvPr id="59" name="Text Box 1"/>
        <xdr:cNvSpPr txBox="1">
          <a:spLocks noChangeArrowheads="1"/>
        </xdr:cNvSpPr>
      </xdr:nvSpPr>
      <xdr:spPr bwMode="auto">
        <a:xfrm>
          <a:off x="2533679" y="150495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246840</xdr:colOff>
      <xdr:row>54</xdr:row>
      <xdr:rowOff>0</xdr:rowOff>
    </xdr:from>
    <xdr:ext cx="339067" cy="65"/>
    <xdr:sp macro="" textlink="">
      <xdr:nvSpPr>
        <xdr:cNvPr id="60" name="Text Box 1"/>
        <xdr:cNvSpPr txBox="1">
          <a:spLocks noChangeArrowheads="1"/>
        </xdr:cNvSpPr>
      </xdr:nvSpPr>
      <xdr:spPr bwMode="auto">
        <a:xfrm>
          <a:off x="2875740" y="150495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552479</xdr:colOff>
      <xdr:row>54</xdr:row>
      <xdr:rowOff>0</xdr:rowOff>
    </xdr:from>
    <xdr:ext cx="347531" cy="65"/>
    <xdr:sp macro="" textlink="">
      <xdr:nvSpPr>
        <xdr:cNvPr id="61" name="Text Box 1"/>
        <xdr:cNvSpPr txBox="1">
          <a:spLocks noChangeArrowheads="1"/>
        </xdr:cNvSpPr>
      </xdr:nvSpPr>
      <xdr:spPr bwMode="auto">
        <a:xfrm>
          <a:off x="2533679" y="150495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6</xdr:col>
      <xdr:colOff>132769</xdr:colOff>
      <xdr:row>54</xdr:row>
      <xdr:rowOff>0</xdr:rowOff>
    </xdr:from>
    <xdr:ext cx="339067" cy="65"/>
    <xdr:sp macro="" textlink="">
      <xdr:nvSpPr>
        <xdr:cNvPr id="62" name="Text Box 1"/>
        <xdr:cNvSpPr txBox="1">
          <a:spLocks noChangeArrowheads="1"/>
        </xdr:cNvSpPr>
      </xdr:nvSpPr>
      <xdr:spPr bwMode="auto">
        <a:xfrm>
          <a:off x="3333169" y="150495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5</xdr:col>
      <xdr:colOff>162024</xdr:colOff>
      <xdr:row>54</xdr:row>
      <xdr:rowOff>0</xdr:rowOff>
    </xdr:from>
    <xdr:ext cx="347531" cy="65"/>
    <xdr:sp macro="" textlink="">
      <xdr:nvSpPr>
        <xdr:cNvPr id="63" name="Text Box 1"/>
        <xdr:cNvSpPr txBox="1">
          <a:spLocks noChangeArrowheads="1"/>
        </xdr:cNvSpPr>
      </xdr:nvSpPr>
      <xdr:spPr bwMode="auto">
        <a:xfrm>
          <a:off x="2790924" y="150495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332414</xdr:colOff>
      <xdr:row>58</xdr:row>
      <xdr:rowOff>0</xdr:rowOff>
    </xdr:from>
    <xdr:ext cx="339067" cy="65"/>
    <xdr:sp macro="" textlink="">
      <xdr:nvSpPr>
        <xdr:cNvPr id="66" name="Text Box 1"/>
        <xdr:cNvSpPr txBox="1">
          <a:spLocks noChangeArrowheads="1"/>
        </xdr:cNvSpPr>
      </xdr:nvSpPr>
      <xdr:spPr bwMode="auto">
        <a:xfrm>
          <a:off x="2961314" y="1198245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609879</xdr:colOff>
      <xdr:row>58</xdr:row>
      <xdr:rowOff>0</xdr:rowOff>
    </xdr:from>
    <xdr:ext cx="347531" cy="65"/>
    <xdr:sp macro="" textlink="">
      <xdr:nvSpPr>
        <xdr:cNvPr id="67" name="Text Box 1"/>
        <xdr:cNvSpPr txBox="1">
          <a:spLocks noChangeArrowheads="1"/>
        </xdr:cNvSpPr>
      </xdr:nvSpPr>
      <xdr:spPr bwMode="auto">
        <a:xfrm>
          <a:off x="2591079" y="1198245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228003</xdr:colOff>
      <xdr:row>74</xdr:row>
      <xdr:rowOff>0</xdr:rowOff>
    </xdr:from>
    <xdr:ext cx="339067" cy="65"/>
    <xdr:sp macro="" textlink="">
      <xdr:nvSpPr>
        <xdr:cNvPr id="80" name="Text Box 1"/>
        <xdr:cNvSpPr txBox="1">
          <a:spLocks noChangeArrowheads="1"/>
        </xdr:cNvSpPr>
      </xdr:nvSpPr>
      <xdr:spPr bwMode="auto">
        <a:xfrm>
          <a:off x="2856903" y="150495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543086</xdr:colOff>
      <xdr:row>74</xdr:row>
      <xdr:rowOff>0</xdr:rowOff>
    </xdr:from>
    <xdr:ext cx="347531" cy="65"/>
    <xdr:sp macro="" textlink="">
      <xdr:nvSpPr>
        <xdr:cNvPr id="81" name="Text Box 1"/>
        <xdr:cNvSpPr txBox="1">
          <a:spLocks noChangeArrowheads="1"/>
        </xdr:cNvSpPr>
      </xdr:nvSpPr>
      <xdr:spPr bwMode="auto">
        <a:xfrm>
          <a:off x="2524286" y="150495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256557</xdr:colOff>
      <xdr:row>74</xdr:row>
      <xdr:rowOff>0</xdr:rowOff>
    </xdr:from>
    <xdr:ext cx="339067" cy="65"/>
    <xdr:sp macro="" textlink="">
      <xdr:nvSpPr>
        <xdr:cNvPr id="82" name="Text Box 1"/>
        <xdr:cNvSpPr txBox="1">
          <a:spLocks noChangeArrowheads="1"/>
        </xdr:cNvSpPr>
      </xdr:nvSpPr>
      <xdr:spPr bwMode="auto">
        <a:xfrm>
          <a:off x="2885457" y="150495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571785</xdr:colOff>
      <xdr:row>74</xdr:row>
      <xdr:rowOff>0</xdr:rowOff>
    </xdr:from>
    <xdr:ext cx="347531" cy="65"/>
    <xdr:sp macro="" textlink="">
      <xdr:nvSpPr>
        <xdr:cNvPr id="83" name="Text Box 1"/>
        <xdr:cNvSpPr txBox="1">
          <a:spLocks noChangeArrowheads="1"/>
        </xdr:cNvSpPr>
      </xdr:nvSpPr>
      <xdr:spPr bwMode="auto">
        <a:xfrm>
          <a:off x="2552985" y="150495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332414</xdr:colOff>
      <xdr:row>74</xdr:row>
      <xdr:rowOff>0</xdr:rowOff>
    </xdr:from>
    <xdr:ext cx="339067" cy="65"/>
    <xdr:sp macro="" textlink="">
      <xdr:nvSpPr>
        <xdr:cNvPr id="84" name="Text Box 1"/>
        <xdr:cNvSpPr txBox="1">
          <a:spLocks noChangeArrowheads="1"/>
        </xdr:cNvSpPr>
      </xdr:nvSpPr>
      <xdr:spPr bwMode="auto">
        <a:xfrm>
          <a:off x="2961314" y="150495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609879</xdr:colOff>
      <xdr:row>74</xdr:row>
      <xdr:rowOff>0</xdr:rowOff>
    </xdr:from>
    <xdr:ext cx="347531" cy="65"/>
    <xdr:sp macro="" textlink="">
      <xdr:nvSpPr>
        <xdr:cNvPr id="85" name="Text Box 1"/>
        <xdr:cNvSpPr txBox="1">
          <a:spLocks noChangeArrowheads="1"/>
        </xdr:cNvSpPr>
      </xdr:nvSpPr>
      <xdr:spPr bwMode="auto">
        <a:xfrm>
          <a:off x="2591079" y="150495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246840</xdr:colOff>
      <xdr:row>74</xdr:row>
      <xdr:rowOff>0</xdr:rowOff>
    </xdr:from>
    <xdr:ext cx="339067" cy="65"/>
    <xdr:sp macro="" textlink="">
      <xdr:nvSpPr>
        <xdr:cNvPr id="86" name="Text Box 1"/>
        <xdr:cNvSpPr txBox="1">
          <a:spLocks noChangeArrowheads="1"/>
        </xdr:cNvSpPr>
      </xdr:nvSpPr>
      <xdr:spPr bwMode="auto">
        <a:xfrm>
          <a:off x="2875740" y="150495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552479</xdr:colOff>
      <xdr:row>74</xdr:row>
      <xdr:rowOff>0</xdr:rowOff>
    </xdr:from>
    <xdr:ext cx="347531" cy="65"/>
    <xdr:sp macro="" textlink="">
      <xdr:nvSpPr>
        <xdr:cNvPr id="87" name="Text Box 1"/>
        <xdr:cNvSpPr txBox="1">
          <a:spLocks noChangeArrowheads="1"/>
        </xdr:cNvSpPr>
      </xdr:nvSpPr>
      <xdr:spPr bwMode="auto">
        <a:xfrm>
          <a:off x="2533679" y="150495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246840</xdr:colOff>
      <xdr:row>74</xdr:row>
      <xdr:rowOff>0</xdr:rowOff>
    </xdr:from>
    <xdr:ext cx="339067" cy="65"/>
    <xdr:sp macro="" textlink="">
      <xdr:nvSpPr>
        <xdr:cNvPr id="88" name="Text Box 1"/>
        <xdr:cNvSpPr txBox="1">
          <a:spLocks noChangeArrowheads="1"/>
        </xdr:cNvSpPr>
      </xdr:nvSpPr>
      <xdr:spPr bwMode="auto">
        <a:xfrm>
          <a:off x="2875740" y="150495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552479</xdr:colOff>
      <xdr:row>74</xdr:row>
      <xdr:rowOff>0</xdr:rowOff>
    </xdr:from>
    <xdr:ext cx="347531" cy="65"/>
    <xdr:sp macro="" textlink="">
      <xdr:nvSpPr>
        <xdr:cNvPr id="89" name="Text Box 1"/>
        <xdr:cNvSpPr txBox="1">
          <a:spLocks noChangeArrowheads="1"/>
        </xdr:cNvSpPr>
      </xdr:nvSpPr>
      <xdr:spPr bwMode="auto">
        <a:xfrm>
          <a:off x="2533679" y="150495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6</xdr:col>
      <xdr:colOff>132769</xdr:colOff>
      <xdr:row>74</xdr:row>
      <xdr:rowOff>0</xdr:rowOff>
    </xdr:from>
    <xdr:ext cx="339067" cy="65"/>
    <xdr:sp macro="" textlink="">
      <xdr:nvSpPr>
        <xdr:cNvPr id="90" name="Text Box 1"/>
        <xdr:cNvSpPr txBox="1">
          <a:spLocks noChangeArrowheads="1"/>
        </xdr:cNvSpPr>
      </xdr:nvSpPr>
      <xdr:spPr bwMode="auto">
        <a:xfrm>
          <a:off x="3333169" y="150495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5</xdr:col>
      <xdr:colOff>162024</xdr:colOff>
      <xdr:row>74</xdr:row>
      <xdr:rowOff>0</xdr:rowOff>
    </xdr:from>
    <xdr:ext cx="347531" cy="65"/>
    <xdr:sp macro="" textlink="">
      <xdr:nvSpPr>
        <xdr:cNvPr id="91" name="Text Box 1"/>
        <xdr:cNvSpPr txBox="1">
          <a:spLocks noChangeArrowheads="1"/>
        </xdr:cNvSpPr>
      </xdr:nvSpPr>
      <xdr:spPr bwMode="auto">
        <a:xfrm>
          <a:off x="2790924" y="150495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228003</xdr:colOff>
      <xdr:row>45</xdr:row>
      <xdr:rowOff>0</xdr:rowOff>
    </xdr:from>
    <xdr:ext cx="339067" cy="65"/>
    <xdr:sp macro="" textlink="">
      <xdr:nvSpPr>
        <xdr:cNvPr id="64" name="Text Box 1"/>
        <xdr:cNvSpPr txBox="1">
          <a:spLocks noChangeArrowheads="1"/>
        </xdr:cNvSpPr>
      </xdr:nvSpPr>
      <xdr:spPr bwMode="auto">
        <a:xfrm>
          <a:off x="2856903" y="213360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543086</xdr:colOff>
      <xdr:row>45</xdr:row>
      <xdr:rowOff>0</xdr:rowOff>
    </xdr:from>
    <xdr:ext cx="347531" cy="65"/>
    <xdr:sp macro="" textlink="">
      <xdr:nvSpPr>
        <xdr:cNvPr id="65" name="Text Box 1"/>
        <xdr:cNvSpPr txBox="1">
          <a:spLocks noChangeArrowheads="1"/>
        </xdr:cNvSpPr>
      </xdr:nvSpPr>
      <xdr:spPr bwMode="auto">
        <a:xfrm>
          <a:off x="2524286" y="213360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256557</xdr:colOff>
      <xdr:row>45</xdr:row>
      <xdr:rowOff>0</xdr:rowOff>
    </xdr:from>
    <xdr:ext cx="339067" cy="65"/>
    <xdr:sp macro="" textlink="">
      <xdr:nvSpPr>
        <xdr:cNvPr id="68" name="Text Box 1"/>
        <xdr:cNvSpPr txBox="1">
          <a:spLocks noChangeArrowheads="1"/>
        </xdr:cNvSpPr>
      </xdr:nvSpPr>
      <xdr:spPr bwMode="auto">
        <a:xfrm>
          <a:off x="2885457" y="213360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571785</xdr:colOff>
      <xdr:row>45</xdr:row>
      <xdr:rowOff>0</xdr:rowOff>
    </xdr:from>
    <xdr:ext cx="347531" cy="65"/>
    <xdr:sp macro="" textlink="">
      <xdr:nvSpPr>
        <xdr:cNvPr id="69" name="Text Box 1"/>
        <xdr:cNvSpPr txBox="1">
          <a:spLocks noChangeArrowheads="1"/>
        </xdr:cNvSpPr>
      </xdr:nvSpPr>
      <xdr:spPr bwMode="auto">
        <a:xfrm>
          <a:off x="2552985" y="213360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332414</xdr:colOff>
      <xdr:row>58</xdr:row>
      <xdr:rowOff>0</xdr:rowOff>
    </xdr:from>
    <xdr:ext cx="339067" cy="65"/>
    <xdr:sp macro="" textlink="">
      <xdr:nvSpPr>
        <xdr:cNvPr id="70" name="Text Box 1"/>
        <xdr:cNvSpPr txBox="1">
          <a:spLocks noChangeArrowheads="1"/>
        </xdr:cNvSpPr>
      </xdr:nvSpPr>
      <xdr:spPr bwMode="auto">
        <a:xfrm>
          <a:off x="2961314" y="213360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609879</xdr:colOff>
      <xdr:row>58</xdr:row>
      <xdr:rowOff>0</xdr:rowOff>
    </xdr:from>
    <xdr:ext cx="347531" cy="65"/>
    <xdr:sp macro="" textlink="">
      <xdr:nvSpPr>
        <xdr:cNvPr id="71" name="Text Box 1"/>
        <xdr:cNvSpPr txBox="1">
          <a:spLocks noChangeArrowheads="1"/>
        </xdr:cNvSpPr>
      </xdr:nvSpPr>
      <xdr:spPr bwMode="auto">
        <a:xfrm>
          <a:off x="2591079" y="213360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6</xdr:col>
      <xdr:colOff>132769</xdr:colOff>
      <xdr:row>54</xdr:row>
      <xdr:rowOff>0</xdr:rowOff>
    </xdr:from>
    <xdr:ext cx="339067" cy="65"/>
    <xdr:sp macro="" textlink="">
      <xdr:nvSpPr>
        <xdr:cNvPr id="72" name="Text Box 1"/>
        <xdr:cNvSpPr txBox="1">
          <a:spLocks noChangeArrowheads="1"/>
        </xdr:cNvSpPr>
      </xdr:nvSpPr>
      <xdr:spPr bwMode="auto">
        <a:xfrm>
          <a:off x="3333169" y="213360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5</xdr:col>
      <xdr:colOff>162024</xdr:colOff>
      <xdr:row>54</xdr:row>
      <xdr:rowOff>0</xdr:rowOff>
    </xdr:from>
    <xdr:ext cx="347531" cy="65"/>
    <xdr:sp macro="" textlink="">
      <xdr:nvSpPr>
        <xdr:cNvPr id="73" name="Text Box 1"/>
        <xdr:cNvSpPr txBox="1">
          <a:spLocks noChangeArrowheads="1"/>
        </xdr:cNvSpPr>
      </xdr:nvSpPr>
      <xdr:spPr bwMode="auto">
        <a:xfrm>
          <a:off x="2790924" y="213360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85725</xdr:colOff>
      <xdr:row>17</xdr:row>
      <xdr:rowOff>38100</xdr:rowOff>
    </xdr:from>
    <xdr:to>
      <xdr:col>5</xdr:col>
      <xdr:colOff>952500</xdr:colOff>
      <xdr:row>17</xdr:row>
      <xdr:rowOff>485775</xdr:rowOff>
    </xdr:to>
    <xdr:sp macro="" textlink="">
      <xdr:nvSpPr>
        <xdr:cNvPr id="2059" name="AutoShape 11"/>
        <xdr:cNvSpPr>
          <a:spLocks noChangeArrowheads="1"/>
        </xdr:cNvSpPr>
      </xdr:nvSpPr>
      <xdr:spPr bwMode="auto">
        <a:xfrm>
          <a:off x="85725" y="7848600"/>
          <a:ext cx="5981700" cy="447675"/>
        </a:xfrm>
        <a:prstGeom prst="roundRect">
          <a:avLst>
            <a:gd name="adj" fmla="val 16667"/>
          </a:avLst>
        </a:prstGeom>
        <a:noFill/>
        <a:ln w="9525">
          <a:solidFill>
            <a:srgbClr val="000000"/>
          </a:solidFill>
          <a:round/>
          <a:headEnd/>
          <a:tailEnd/>
        </a:ln>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明朝"/>
              <a:ea typeface="ＭＳ 明朝"/>
            </a:rPr>
            <a:t>※１　有機栽培については、平成２６年産水稲作付けにおいてＪＡＳ法に基づく登録</a:t>
          </a:r>
        </a:p>
        <a:p>
          <a:pPr algn="l" rtl="0">
            <a:lnSpc>
              <a:spcPts val="1200"/>
            </a:lnSpc>
            <a:defRPr sz="1000"/>
          </a:pPr>
          <a:r>
            <a:rPr lang="ja-JP" altLang="en-US" sz="1100" b="0" i="0" u="none" strike="noStrike" baseline="0">
              <a:solidFill>
                <a:srgbClr val="000000"/>
              </a:solidFill>
              <a:latin typeface="ＭＳ 明朝"/>
              <a:ea typeface="ＭＳ 明朝"/>
            </a:rPr>
            <a:t>　　認定機関の認定を受けた栽培面積。（転換期間中認定面積を含む）</a:t>
          </a:r>
          <a:endParaRPr lang="ja-JP" altLang="en-US"/>
        </a:p>
      </xdr:txBody>
    </xdr:sp>
    <xdr:clientData/>
  </xdr:twoCellAnchor>
  <xdr:twoCellAnchor>
    <xdr:from>
      <xdr:col>0</xdr:col>
      <xdr:colOff>76200</xdr:colOff>
      <xdr:row>17</xdr:row>
      <xdr:rowOff>571500</xdr:rowOff>
    </xdr:from>
    <xdr:to>
      <xdr:col>5</xdr:col>
      <xdr:colOff>942975</xdr:colOff>
      <xdr:row>17</xdr:row>
      <xdr:rowOff>2457450</xdr:rowOff>
    </xdr:to>
    <xdr:sp macro="" textlink="">
      <xdr:nvSpPr>
        <xdr:cNvPr id="2060" name="AutoShape 12"/>
        <xdr:cNvSpPr>
          <a:spLocks noChangeArrowheads="1"/>
        </xdr:cNvSpPr>
      </xdr:nvSpPr>
      <xdr:spPr bwMode="auto">
        <a:xfrm>
          <a:off x="76200" y="8382000"/>
          <a:ext cx="5981700" cy="1885950"/>
        </a:xfrm>
        <a:prstGeom prst="roundRect">
          <a:avLst>
            <a:gd name="adj" fmla="val 7343"/>
          </a:avLst>
        </a:prstGeom>
        <a:noFill/>
        <a:ln w="9525">
          <a:solidFill>
            <a:srgbClr val="000000"/>
          </a:solidFill>
          <a:round/>
          <a:headEnd/>
          <a:tailEnd/>
        </a:ln>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明朝"/>
              <a:ea typeface="ＭＳ 明朝"/>
            </a:rPr>
            <a:t>※２　特別栽培については、平成２６年産水稲作付けにおいて、以下の区分により</a:t>
          </a:r>
        </a:p>
        <a:p>
          <a:pPr algn="l" rtl="0">
            <a:lnSpc>
              <a:spcPts val="1300"/>
            </a:lnSpc>
            <a:defRPr sz="1000"/>
          </a:pPr>
          <a:r>
            <a:rPr lang="ja-JP" altLang="en-US" sz="1100" b="0" i="0" u="none" strike="noStrike" baseline="0">
              <a:solidFill>
                <a:srgbClr val="000000"/>
              </a:solidFill>
              <a:latin typeface="ＭＳ 明朝"/>
              <a:ea typeface="ＭＳ 明朝"/>
            </a:rPr>
            <a:t>　　県で把握することができた栽培面積。</a:t>
          </a:r>
        </a:p>
        <a:p>
          <a:pPr algn="l" rtl="0">
            <a:lnSpc>
              <a:spcPts val="1300"/>
            </a:lnSpc>
            <a:defRPr sz="1000"/>
          </a:pPr>
          <a:r>
            <a:rPr lang="ja-JP" altLang="en-US" sz="1100" b="0" i="0" u="none" strike="noStrike" baseline="0">
              <a:solidFill>
                <a:srgbClr val="000000"/>
              </a:solidFill>
              <a:latin typeface="ＭＳ 明朝"/>
              <a:ea typeface="ＭＳ 明朝"/>
            </a:rPr>
            <a:t>　A・・・「福島県特別栽培認証制度」の登録認証機関により、特別栽培の認証を</a:t>
          </a:r>
        </a:p>
        <a:p>
          <a:pPr algn="l" rtl="0">
            <a:defRPr sz="1000"/>
          </a:pPr>
          <a:r>
            <a:rPr lang="ja-JP" altLang="en-US" sz="1100" b="0" i="0" u="none" strike="noStrike" baseline="0">
              <a:solidFill>
                <a:srgbClr val="000000"/>
              </a:solidFill>
              <a:latin typeface="ＭＳ 明朝"/>
              <a:ea typeface="ＭＳ 明朝"/>
            </a:rPr>
            <a:t>　　　　受けた面積。</a:t>
          </a:r>
        </a:p>
        <a:p>
          <a:pPr algn="l" rtl="0">
            <a:lnSpc>
              <a:spcPts val="1300"/>
            </a:lnSpc>
            <a:defRPr sz="1000"/>
          </a:pPr>
          <a:r>
            <a:rPr lang="ja-JP" altLang="en-US" sz="1100" b="0" i="0" u="none" strike="noStrike" baseline="0">
              <a:solidFill>
                <a:srgbClr val="000000"/>
              </a:solidFill>
              <a:latin typeface="ＭＳ 明朝"/>
              <a:ea typeface="ＭＳ 明朝"/>
            </a:rPr>
            <a:t>　B・・・Aの認証機関以外の認証機関により、特別栽培の認証を受けた面積。</a:t>
          </a:r>
        </a:p>
        <a:p>
          <a:pPr algn="l" rtl="0">
            <a:defRPr sz="1000"/>
          </a:pPr>
          <a:r>
            <a:rPr lang="ja-JP" altLang="en-US" sz="1100" b="0" i="0" u="none" strike="noStrike" baseline="0">
              <a:solidFill>
                <a:srgbClr val="000000"/>
              </a:solidFill>
              <a:latin typeface="ＭＳ 明朝"/>
              <a:ea typeface="ＭＳ 明朝"/>
            </a:rPr>
            <a:t>　C・・・A、B以外で、特別栽培の基準により栽培されていることが確認されている</a:t>
          </a:r>
        </a:p>
        <a:p>
          <a:pPr algn="l" rtl="0">
            <a:lnSpc>
              <a:spcPts val="1300"/>
            </a:lnSpc>
            <a:defRPr sz="1000"/>
          </a:pPr>
          <a:r>
            <a:rPr lang="ja-JP" altLang="en-US" sz="1100" b="0" i="0" u="none" strike="noStrike" baseline="0">
              <a:solidFill>
                <a:srgbClr val="000000"/>
              </a:solidFill>
              <a:latin typeface="ＭＳ 明朝"/>
              <a:ea typeface="ＭＳ 明朝"/>
            </a:rPr>
            <a:t>　　　　面積。（認証機関による特別栽培の認証は受けていないが、国のガイドラ</a:t>
          </a:r>
        </a:p>
        <a:p>
          <a:pPr algn="l" rtl="0">
            <a:lnSpc>
              <a:spcPts val="1300"/>
            </a:lnSpc>
            <a:defRPr sz="1000"/>
          </a:pPr>
          <a:r>
            <a:rPr lang="ja-JP" altLang="en-US" sz="1100" b="0" i="0" u="none" strike="noStrike" baseline="0">
              <a:solidFill>
                <a:srgbClr val="000000"/>
              </a:solidFill>
              <a:latin typeface="ＭＳ 明朝"/>
              <a:ea typeface="ＭＳ 明朝"/>
            </a:rPr>
            <a:t>　　　　インに基づき特別栽培の表示をして販売されている栽培面積。)</a:t>
          </a:r>
        </a:p>
        <a:p>
          <a:pPr algn="l" rtl="0">
            <a:defRPr sz="1000"/>
          </a:pPr>
          <a:r>
            <a:rPr lang="ja-JP" altLang="en-US" sz="1100" b="0" i="0" u="none" strike="noStrike" baseline="0">
              <a:solidFill>
                <a:srgbClr val="000000"/>
              </a:solidFill>
              <a:latin typeface="ＭＳ 明朝"/>
              <a:ea typeface="ＭＳ 明朝"/>
            </a:rPr>
            <a:t>　D・・・A、B、C以外で、特別栽培の基準により栽培されていることが確認されて</a:t>
          </a:r>
        </a:p>
        <a:p>
          <a:pPr algn="l" rtl="0">
            <a:lnSpc>
              <a:spcPts val="1300"/>
            </a:lnSpc>
            <a:defRPr sz="1000"/>
          </a:pPr>
          <a:r>
            <a:rPr lang="ja-JP" altLang="en-US" sz="1100" b="0" i="0" u="none" strike="noStrike" baseline="0">
              <a:solidFill>
                <a:srgbClr val="000000"/>
              </a:solidFill>
              <a:latin typeface="ＭＳ 明朝"/>
              <a:ea typeface="ＭＳ 明朝"/>
            </a:rPr>
            <a:t>　　　　いる面積。</a:t>
          </a:r>
          <a:endParaRPr lang="ja-JP" altLang="en-US"/>
        </a:p>
      </xdr:txBody>
    </xdr:sp>
    <xdr:clientData/>
  </xdr:twoCellAnchor>
  <xdr:twoCellAnchor>
    <xdr:from>
      <xdr:col>6</xdr:col>
      <xdr:colOff>104775</xdr:colOff>
      <xdr:row>17</xdr:row>
      <xdr:rowOff>38100</xdr:rowOff>
    </xdr:from>
    <xdr:to>
      <xdr:col>9</xdr:col>
      <xdr:colOff>1019175</xdr:colOff>
      <xdr:row>17</xdr:row>
      <xdr:rowOff>676275</xdr:rowOff>
    </xdr:to>
    <xdr:sp macro="" textlink="">
      <xdr:nvSpPr>
        <xdr:cNvPr id="2061" name="AutoShape 13"/>
        <xdr:cNvSpPr>
          <a:spLocks noChangeArrowheads="1"/>
        </xdr:cNvSpPr>
      </xdr:nvSpPr>
      <xdr:spPr bwMode="auto">
        <a:xfrm>
          <a:off x="6276975" y="7658100"/>
          <a:ext cx="3943350" cy="638175"/>
        </a:xfrm>
        <a:prstGeom prst="roundRect">
          <a:avLst>
            <a:gd name="adj" fmla="val 16667"/>
          </a:avLst>
        </a:prstGeom>
        <a:noFill/>
        <a:ln w="9525">
          <a:solidFill>
            <a:srgbClr val="000000"/>
          </a:solidFill>
          <a:round/>
          <a:headEnd/>
          <a:tailEnd/>
        </a:ln>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明朝"/>
              <a:ea typeface="ＭＳ 明朝"/>
            </a:rPr>
            <a:t>※３　エコファーマーについては、平成２７年３月末</a:t>
          </a:r>
        </a:p>
        <a:p>
          <a:pPr algn="l" rtl="0">
            <a:lnSpc>
              <a:spcPts val="1300"/>
            </a:lnSpc>
            <a:defRPr sz="1000"/>
          </a:pPr>
          <a:r>
            <a:rPr lang="ja-JP" altLang="en-US" sz="1100" b="0" i="0" u="none" strike="noStrike" baseline="0">
              <a:solidFill>
                <a:srgbClr val="000000"/>
              </a:solidFill>
              <a:latin typeface="ＭＳ 明朝"/>
              <a:ea typeface="ＭＳ 明朝"/>
            </a:rPr>
            <a:t>　　までに水稲を対象として認定された農業者数及び</a:t>
          </a:r>
        </a:p>
        <a:p>
          <a:pPr algn="l" rtl="0">
            <a:lnSpc>
              <a:spcPts val="1300"/>
            </a:lnSpc>
            <a:defRPr sz="1000"/>
          </a:pPr>
          <a:r>
            <a:rPr lang="ja-JP" altLang="en-US" sz="1100" b="0" i="0" u="none" strike="noStrike" baseline="0">
              <a:solidFill>
                <a:srgbClr val="000000"/>
              </a:solidFill>
              <a:latin typeface="ＭＳ 明朝"/>
              <a:ea typeface="ＭＳ 明朝"/>
            </a:rPr>
            <a:t>　　当該農業者における導入計画面積。</a:t>
          </a:r>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mv\&#36786;&#26989;&#26222;&#21450;&#37096;\My%20Documents\&#27211;&#26412;\&#29983;&#29987;&#35336;&#30011;\H17\H16-17&#27096;&#24335;&#23550;&#276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照表"/>
      <sheetName val="1標高別銘柄品種"/>
      <sheetName val="2品種別作付"/>
      <sheetName val="3銘柄米の出荷"/>
      <sheetName val="4酒米"/>
      <sheetName val="5収量"/>
      <sheetName val="6地力・土改材"/>
      <sheetName val="7稲わら・もみがら利用"/>
      <sheetName val="8-1田植機・収穫機"/>
      <sheetName val="8-2育苗施設"/>
      <sheetName val="8-3共乾施設"/>
      <sheetName val="9直播普及状況"/>
      <sheetName val="10新形質米"/>
      <sheetName val="11環境に配慮した"/>
      <sheetName val="12大規模稲作経営体"/>
      <sheetName val="12-1大規模経ﾘｽﾄ様式"/>
    </sheetNames>
    <sheetDataSet>
      <sheetData sheetId="0" refreshError="1"/>
      <sheetData sheetId="1">
        <row r="2">
          <cell r="B2" t="str">
            <v>１　標高別銘柄品種作付面積　（様式１）</v>
          </cell>
        </row>
        <row r="4">
          <cell r="A4" t="str">
            <v>農業普及部・普及所名</v>
          </cell>
          <cell r="D4" t="str">
            <v>水稲</v>
          </cell>
          <cell r="E4" t="str">
            <v xml:space="preserve">      左の標高別面積　　　ｈａ</v>
          </cell>
          <cell r="J4" t="str">
            <v xml:space="preserve">  コシヒカリ（ｈａ）</v>
          </cell>
          <cell r="M4" t="str">
            <v>　ひとめぼれ（ｈａ）</v>
          </cell>
          <cell r="P4" t="str">
            <v>　ふくみらい（ｈａ）</v>
          </cell>
        </row>
        <row r="5">
          <cell r="B5" t="str">
            <v>市町村名</v>
          </cell>
          <cell r="C5" t="str">
            <v>年度</v>
          </cell>
          <cell r="D5" t="str">
            <v>作付</v>
          </cell>
          <cell r="J5" t="str">
            <v xml:space="preserve">  </v>
          </cell>
          <cell r="L5" t="str">
            <v xml:space="preserve"> </v>
          </cell>
          <cell r="O5" t="str">
            <v xml:space="preserve"> </v>
          </cell>
          <cell r="R5" t="str">
            <v xml:space="preserve"> </v>
          </cell>
        </row>
        <row r="6">
          <cell r="D6" t="str">
            <v>面積</v>
          </cell>
          <cell r="E6" t="str">
            <v>～300m</v>
          </cell>
          <cell r="F6" t="str">
            <v>301～</v>
          </cell>
          <cell r="G6" t="str">
            <v>401～</v>
          </cell>
          <cell r="H6" t="str">
            <v>501～</v>
          </cell>
          <cell r="I6" t="str">
            <v>601m～</v>
          </cell>
          <cell r="J6" t="str">
            <v>350m</v>
          </cell>
          <cell r="K6" t="str">
            <v>350m</v>
          </cell>
          <cell r="L6" t="str">
            <v>合　計</v>
          </cell>
          <cell r="M6" t="str">
            <v>400m</v>
          </cell>
          <cell r="N6" t="str">
            <v>400m</v>
          </cell>
          <cell r="O6" t="str">
            <v>合　計</v>
          </cell>
          <cell r="P6" t="str">
            <v>400m</v>
          </cell>
          <cell r="Q6" t="str">
            <v>400m</v>
          </cell>
          <cell r="R6" t="str">
            <v>合　計</v>
          </cell>
          <cell r="T6" t="str">
            <v>確認用計算式</v>
          </cell>
        </row>
        <row r="7">
          <cell r="D7" t="str">
            <v>ｈａ</v>
          </cell>
          <cell r="F7" t="str">
            <v xml:space="preserve">  400m</v>
          </cell>
          <cell r="G7" t="str">
            <v xml:space="preserve">  500m</v>
          </cell>
          <cell r="H7" t="str">
            <v xml:space="preserve">  600m</v>
          </cell>
          <cell r="J7" t="str">
            <v>　未満</v>
          </cell>
          <cell r="K7" t="str">
            <v xml:space="preserve">  以上</v>
          </cell>
          <cell r="M7" t="str">
            <v>　未満</v>
          </cell>
          <cell r="N7" t="str">
            <v xml:space="preserve">  以上</v>
          </cell>
          <cell r="P7" t="str">
            <v>　未満</v>
          </cell>
          <cell r="Q7" t="str">
            <v xml:space="preserve">  以上</v>
          </cell>
          <cell r="T7" t="str">
            <v>標高計－作付</v>
          </cell>
        </row>
        <row r="9">
          <cell r="C9" t="str">
            <v>1５実績</v>
          </cell>
          <cell r="T9">
            <v>0</v>
          </cell>
        </row>
        <row r="10">
          <cell r="C10" t="str">
            <v>1６計画</v>
          </cell>
          <cell r="T10">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I21"/>
  <sheetViews>
    <sheetView tabSelected="1" view="pageBreakPreview" zoomScaleNormal="100" zoomScaleSheetLayoutView="100" workbookViewId="0">
      <selection activeCell="I24" sqref="I24"/>
    </sheetView>
  </sheetViews>
  <sheetFormatPr defaultRowHeight="13.5"/>
  <cols>
    <col min="1" max="5" width="9" style="1720"/>
    <col min="6" max="6" width="34.125" style="1720" customWidth="1"/>
    <col min="7" max="261" width="9" style="1720"/>
    <col min="262" max="262" width="34.125" style="1720" customWidth="1"/>
    <col min="263" max="517" width="9" style="1720"/>
    <col min="518" max="518" width="34.125" style="1720" customWidth="1"/>
    <col min="519" max="773" width="9" style="1720"/>
    <col min="774" max="774" width="34.125" style="1720" customWidth="1"/>
    <col min="775" max="1029" width="9" style="1720"/>
    <col min="1030" max="1030" width="34.125" style="1720" customWidth="1"/>
    <col min="1031" max="1285" width="9" style="1720"/>
    <col min="1286" max="1286" width="34.125" style="1720" customWidth="1"/>
    <col min="1287" max="1541" width="9" style="1720"/>
    <col min="1542" max="1542" width="34.125" style="1720" customWidth="1"/>
    <col min="1543" max="1797" width="9" style="1720"/>
    <col min="1798" max="1798" width="34.125" style="1720" customWidth="1"/>
    <col min="1799" max="2053" width="9" style="1720"/>
    <col min="2054" max="2054" width="34.125" style="1720" customWidth="1"/>
    <col min="2055" max="2309" width="9" style="1720"/>
    <col min="2310" max="2310" width="34.125" style="1720" customWidth="1"/>
    <col min="2311" max="2565" width="9" style="1720"/>
    <col min="2566" max="2566" width="34.125" style="1720" customWidth="1"/>
    <col min="2567" max="2821" width="9" style="1720"/>
    <col min="2822" max="2822" width="34.125" style="1720" customWidth="1"/>
    <col min="2823" max="3077" width="9" style="1720"/>
    <col min="3078" max="3078" width="34.125" style="1720" customWidth="1"/>
    <col min="3079" max="3333" width="9" style="1720"/>
    <col min="3334" max="3334" width="34.125" style="1720" customWidth="1"/>
    <col min="3335" max="3589" width="9" style="1720"/>
    <col min="3590" max="3590" width="34.125" style="1720" customWidth="1"/>
    <col min="3591" max="3845" width="9" style="1720"/>
    <col min="3846" max="3846" width="34.125" style="1720" customWidth="1"/>
    <col min="3847" max="4101" width="9" style="1720"/>
    <col min="4102" max="4102" width="34.125" style="1720" customWidth="1"/>
    <col min="4103" max="4357" width="9" style="1720"/>
    <col min="4358" max="4358" width="34.125" style="1720" customWidth="1"/>
    <col min="4359" max="4613" width="9" style="1720"/>
    <col min="4614" max="4614" width="34.125" style="1720" customWidth="1"/>
    <col min="4615" max="4869" width="9" style="1720"/>
    <col min="4870" max="4870" width="34.125" style="1720" customWidth="1"/>
    <col min="4871" max="5125" width="9" style="1720"/>
    <col min="5126" max="5126" width="34.125" style="1720" customWidth="1"/>
    <col min="5127" max="5381" width="9" style="1720"/>
    <col min="5382" max="5382" width="34.125" style="1720" customWidth="1"/>
    <col min="5383" max="5637" width="9" style="1720"/>
    <col min="5638" max="5638" width="34.125" style="1720" customWidth="1"/>
    <col min="5639" max="5893" width="9" style="1720"/>
    <col min="5894" max="5894" width="34.125" style="1720" customWidth="1"/>
    <col min="5895" max="6149" width="9" style="1720"/>
    <col min="6150" max="6150" width="34.125" style="1720" customWidth="1"/>
    <col min="6151" max="6405" width="9" style="1720"/>
    <col min="6406" max="6406" width="34.125" style="1720" customWidth="1"/>
    <col min="6407" max="6661" width="9" style="1720"/>
    <col min="6662" max="6662" width="34.125" style="1720" customWidth="1"/>
    <col min="6663" max="6917" width="9" style="1720"/>
    <col min="6918" max="6918" width="34.125" style="1720" customWidth="1"/>
    <col min="6919" max="7173" width="9" style="1720"/>
    <col min="7174" max="7174" width="34.125" style="1720" customWidth="1"/>
    <col min="7175" max="7429" width="9" style="1720"/>
    <col min="7430" max="7430" width="34.125" style="1720" customWidth="1"/>
    <col min="7431" max="7685" width="9" style="1720"/>
    <col min="7686" max="7686" width="34.125" style="1720" customWidth="1"/>
    <col min="7687" max="7941" width="9" style="1720"/>
    <col min="7942" max="7942" width="34.125" style="1720" customWidth="1"/>
    <col min="7943" max="8197" width="9" style="1720"/>
    <col min="8198" max="8198" width="34.125" style="1720" customWidth="1"/>
    <col min="8199" max="8453" width="9" style="1720"/>
    <col min="8454" max="8454" width="34.125" style="1720" customWidth="1"/>
    <col min="8455" max="8709" width="9" style="1720"/>
    <col min="8710" max="8710" width="34.125" style="1720" customWidth="1"/>
    <col min="8711" max="8965" width="9" style="1720"/>
    <col min="8966" max="8966" width="34.125" style="1720" customWidth="1"/>
    <col min="8967" max="9221" width="9" style="1720"/>
    <col min="9222" max="9222" width="34.125" style="1720" customWidth="1"/>
    <col min="9223" max="9477" width="9" style="1720"/>
    <col min="9478" max="9478" width="34.125" style="1720" customWidth="1"/>
    <col min="9479" max="9733" width="9" style="1720"/>
    <col min="9734" max="9734" width="34.125" style="1720" customWidth="1"/>
    <col min="9735" max="9989" width="9" style="1720"/>
    <col min="9990" max="9990" width="34.125" style="1720" customWidth="1"/>
    <col min="9991" max="10245" width="9" style="1720"/>
    <col min="10246" max="10246" width="34.125" style="1720" customWidth="1"/>
    <col min="10247" max="10501" width="9" style="1720"/>
    <col min="10502" max="10502" width="34.125" style="1720" customWidth="1"/>
    <col min="10503" max="10757" width="9" style="1720"/>
    <col min="10758" max="10758" width="34.125" style="1720" customWidth="1"/>
    <col min="10759" max="11013" width="9" style="1720"/>
    <col min="11014" max="11014" width="34.125" style="1720" customWidth="1"/>
    <col min="11015" max="11269" width="9" style="1720"/>
    <col min="11270" max="11270" width="34.125" style="1720" customWidth="1"/>
    <col min="11271" max="11525" width="9" style="1720"/>
    <col min="11526" max="11526" width="34.125" style="1720" customWidth="1"/>
    <col min="11527" max="11781" width="9" style="1720"/>
    <col min="11782" max="11782" width="34.125" style="1720" customWidth="1"/>
    <col min="11783" max="12037" width="9" style="1720"/>
    <col min="12038" max="12038" width="34.125" style="1720" customWidth="1"/>
    <col min="12039" max="12293" width="9" style="1720"/>
    <col min="12294" max="12294" width="34.125" style="1720" customWidth="1"/>
    <col min="12295" max="12549" width="9" style="1720"/>
    <col min="12550" max="12550" width="34.125" style="1720" customWidth="1"/>
    <col min="12551" max="12805" width="9" style="1720"/>
    <col min="12806" max="12806" width="34.125" style="1720" customWidth="1"/>
    <col min="12807" max="13061" width="9" style="1720"/>
    <col min="13062" max="13062" width="34.125" style="1720" customWidth="1"/>
    <col min="13063" max="13317" width="9" style="1720"/>
    <col min="13318" max="13318" width="34.125" style="1720" customWidth="1"/>
    <col min="13319" max="13573" width="9" style="1720"/>
    <col min="13574" max="13574" width="34.125" style="1720" customWidth="1"/>
    <col min="13575" max="13829" width="9" style="1720"/>
    <col min="13830" max="13830" width="34.125" style="1720" customWidth="1"/>
    <col min="13831" max="14085" width="9" style="1720"/>
    <col min="14086" max="14086" width="34.125" style="1720" customWidth="1"/>
    <col min="14087" max="14341" width="9" style="1720"/>
    <col min="14342" max="14342" width="34.125" style="1720" customWidth="1"/>
    <col min="14343" max="14597" width="9" style="1720"/>
    <col min="14598" max="14598" width="34.125" style="1720" customWidth="1"/>
    <col min="14599" max="14853" width="9" style="1720"/>
    <col min="14854" max="14854" width="34.125" style="1720" customWidth="1"/>
    <col min="14855" max="15109" width="9" style="1720"/>
    <col min="15110" max="15110" width="34.125" style="1720" customWidth="1"/>
    <col min="15111" max="15365" width="9" style="1720"/>
    <col min="15366" max="15366" width="34.125" style="1720" customWidth="1"/>
    <col min="15367" max="15621" width="9" style="1720"/>
    <col min="15622" max="15622" width="34.125" style="1720" customWidth="1"/>
    <col min="15623" max="15877" width="9" style="1720"/>
    <col min="15878" max="15878" width="34.125" style="1720" customWidth="1"/>
    <col min="15879" max="16133" width="9" style="1720"/>
    <col min="16134" max="16134" width="34.125" style="1720" customWidth="1"/>
    <col min="16135" max="16384" width="9" style="1720"/>
  </cols>
  <sheetData>
    <row r="9" spans="1:9">
      <c r="A9" s="1719"/>
      <c r="B9" s="1719"/>
      <c r="C9" s="1719"/>
      <c r="D9" s="1719"/>
      <c r="E9" s="1719"/>
      <c r="F9" s="1719"/>
      <c r="G9" s="1719"/>
      <c r="H9" s="1719"/>
      <c r="I9" s="1719"/>
    </row>
    <row r="21" spans="1:9" ht="32.25">
      <c r="A21" s="1734" t="s">
        <v>766</v>
      </c>
      <c r="B21" s="1734"/>
      <c r="C21" s="1734"/>
      <c r="D21" s="1734"/>
      <c r="E21" s="1734"/>
      <c r="F21" s="1734"/>
      <c r="G21" s="1734"/>
      <c r="H21" s="1721"/>
      <c r="I21" s="1721"/>
    </row>
  </sheetData>
  <mergeCells count="1">
    <mergeCell ref="A21:G21"/>
  </mergeCells>
  <phoneticPr fontId="8"/>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9"/>
  <dimension ref="A1:AB93"/>
  <sheetViews>
    <sheetView view="pageBreakPreview" zoomScaleNormal="75" zoomScaleSheetLayoutView="100" workbookViewId="0">
      <pane xSplit="3" ySplit="8" topLeftCell="D9" activePane="bottomRight" state="frozen"/>
      <selection activeCell="B23" sqref="B23:C23"/>
      <selection pane="topRight" activeCell="B23" sqref="B23:C23"/>
      <selection pane="bottomLeft" activeCell="B23" sqref="B23:C23"/>
      <selection pane="bottomRight" activeCell="B23" sqref="B23:C23"/>
    </sheetView>
  </sheetViews>
  <sheetFormatPr defaultColWidth="13.375" defaultRowHeight="17.25"/>
  <cols>
    <col min="1" max="1" width="4.5" style="1080" bestFit="1" customWidth="1"/>
    <col min="2" max="2" width="1.625" style="1080" customWidth="1"/>
    <col min="3" max="3" width="11.375" style="1080" customWidth="1"/>
    <col min="4" max="4" width="4.5" style="31" bestFit="1" customWidth="1"/>
    <col min="5" max="5" width="5.5" style="31" bestFit="1" customWidth="1"/>
    <col min="6" max="6" width="6.5" style="31" bestFit="1" customWidth="1"/>
    <col min="7" max="7" width="6.5" style="31" customWidth="1"/>
    <col min="8" max="8" width="6.5" style="31" bestFit="1" customWidth="1"/>
    <col min="9" max="9" width="7.5" style="31" bestFit="1" customWidth="1"/>
    <col min="10" max="10" width="6.75" style="31" bestFit="1" customWidth="1"/>
    <col min="11" max="13" width="7.5" style="31" bestFit="1" customWidth="1"/>
    <col min="14" max="16" width="5.5" style="31" bestFit="1" customWidth="1"/>
    <col min="17" max="17" width="7.5" style="31" bestFit="1" customWidth="1"/>
    <col min="18" max="18" width="5.5" style="31" bestFit="1" customWidth="1"/>
    <col min="19" max="19" width="7.5" style="31" bestFit="1" customWidth="1"/>
    <col min="20" max="22" width="5.5" style="31" bestFit="1" customWidth="1"/>
    <col min="23" max="23" width="7.5" style="31" bestFit="1" customWidth="1"/>
    <col min="24" max="24" width="5.5" style="31" bestFit="1" customWidth="1"/>
    <col min="25" max="25" width="7.5" style="31" bestFit="1" customWidth="1"/>
    <col min="26" max="26" width="5.5" style="31" bestFit="1" customWidth="1"/>
    <col min="27" max="27" width="7.5" style="31" bestFit="1" customWidth="1"/>
    <col min="28" max="28" width="3.125" style="31" customWidth="1"/>
    <col min="29" max="16384" width="13.375" style="31"/>
  </cols>
  <sheetData>
    <row r="1" spans="1:28">
      <c r="A1" s="2073" t="s">
        <v>755</v>
      </c>
      <c r="B1" s="2073"/>
      <c r="C1" s="2073"/>
      <c r="D1" s="2073"/>
      <c r="E1" s="2073"/>
      <c r="F1" s="2073"/>
      <c r="G1" s="2073"/>
      <c r="H1" s="2073"/>
      <c r="I1" s="2073"/>
      <c r="J1" s="2073"/>
      <c r="K1" s="2073"/>
      <c r="L1" s="2073"/>
      <c r="M1" s="2073"/>
      <c r="N1" s="29"/>
      <c r="O1" s="29"/>
      <c r="P1" s="29"/>
      <c r="Q1" s="29"/>
      <c r="R1" s="29"/>
      <c r="S1" s="29"/>
      <c r="T1" s="29"/>
      <c r="U1" s="29"/>
      <c r="V1" s="29"/>
      <c r="W1" s="29"/>
      <c r="X1" s="29"/>
      <c r="Y1" s="29"/>
      <c r="Z1" s="29"/>
      <c r="AA1" s="29"/>
      <c r="AB1" s="36"/>
    </row>
    <row r="2" spans="1:28">
      <c r="A2" s="1064"/>
      <c r="B2" s="1064"/>
      <c r="C2" s="2074" t="s">
        <v>390</v>
      </c>
      <c r="D2" s="2074"/>
      <c r="E2" s="2074"/>
      <c r="F2" s="2074"/>
      <c r="G2" s="29"/>
      <c r="H2" s="29"/>
      <c r="I2" s="29"/>
      <c r="J2" s="29"/>
      <c r="K2" s="2078"/>
      <c r="L2" s="2078"/>
      <c r="M2" s="2078"/>
      <c r="N2" s="29"/>
      <c r="O2" s="29"/>
      <c r="P2" s="29"/>
      <c r="Q2" s="29"/>
      <c r="R2" s="29"/>
      <c r="S2" s="29"/>
      <c r="T2" s="29"/>
      <c r="U2" s="29"/>
      <c r="V2" s="29"/>
      <c r="W2" s="29"/>
      <c r="X2" s="29"/>
      <c r="Y2" s="29"/>
      <c r="Z2" s="29"/>
      <c r="AA2" s="29"/>
      <c r="AB2" s="36"/>
    </row>
    <row r="3" spans="1:28" ht="9" customHeight="1" thickBot="1">
      <c r="A3" s="1064"/>
      <c r="B3" s="1064"/>
      <c r="C3" s="32"/>
      <c r="D3" s="30"/>
      <c r="E3" s="32"/>
      <c r="F3" s="32"/>
      <c r="G3" s="32"/>
      <c r="H3" s="32"/>
      <c r="I3" s="32"/>
      <c r="J3" s="32"/>
      <c r="K3" s="32"/>
      <c r="L3" s="32"/>
      <c r="M3" s="32"/>
      <c r="N3" s="32"/>
      <c r="O3" s="32"/>
      <c r="P3" s="32"/>
      <c r="Q3" s="32"/>
      <c r="R3" s="32"/>
      <c r="S3" s="32"/>
      <c r="T3" s="32"/>
      <c r="U3" s="32"/>
      <c r="V3" s="32"/>
      <c r="W3" s="32"/>
      <c r="X3" s="32"/>
      <c r="Y3" s="32"/>
      <c r="Z3" s="32"/>
      <c r="AA3" s="32"/>
      <c r="AB3" s="36"/>
    </row>
    <row r="4" spans="1:28" ht="15" customHeight="1">
      <c r="A4" s="2064" t="s">
        <v>72</v>
      </c>
      <c r="B4" s="2065"/>
      <c r="C4" s="2066"/>
      <c r="D4" s="1637"/>
      <c r="E4" s="1638"/>
      <c r="F4" s="1638"/>
      <c r="G4" s="1638"/>
      <c r="H4" s="1638"/>
      <c r="I4" s="1637"/>
      <c r="J4" s="1638"/>
      <c r="K4" s="1638"/>
      <c r="L4" s="1638"/>
      <c r="M4" s="1639"/>
      <c r="N4" s="2048" t="s">
        <v>23</v>
      </c>
      <c r="O4" s="2049"/>
      <c r="P4" s="2049"/>
      <c r="Q4" s="2049"/>
      <c r="R4" s="2049"/>
      <c r="S4" s="2049"/>
      <c r="T4" s="2049"/>
      <c r="U4" s="2050"/>
      <c r="V4" s="2083" t="s">
        <v>24</v>
      </c>
      <c r="W4" s="2049"/>
      <c r="X4" s="2049"/>
      <c r="Y4" s="2049"/>
      <c r="Z4" s="2049"/>
      <c r="AA4" s="2084"/>
      <c r="AB4" s="82"/>
    </row>
    <row r="5" spans="1:28" ht="15" customHeight="1">
      <c r="A5" s="2067"/>
      <c r="B5" s="2068"/>
      <c r="C5" s="2069"/>
      <c r="D5" s="2086" t="s">
        <v>25</v>
      </c>
      <c r="E5" s="2087"/>
      <c r="F5" s="2087"/>
      <c r="G5" s="2087"/>
      <c r="H5" s="2088"/>
      <c r="I5" s="2086" t="s">
        <v>391</v>
      </c>
      <c r="J5" s="2087"/>
      <c r="K5" s="2087"/>
      <c r="L5" s="2087"/>
      <c r="M5" s="2089"/>
      <c r="N5" s="2060" t="s">
        <v>392</v>
      </c>
      <c r="O5" s="2061"/>
      <c r="P5" s="2062" t="s">
        <v>393</v>
      </c>
      <c r="Q5" s="2063"/>
      <c r="R5" s="2062" t="s">
        <v>394</v>
      </c>
      <c r="S5" s="2063"/>
      <c r="T5" s="2062" t="s">
        <v>395</v>
      </c>
      <c r="U5" s="2063"/>
      <c r="V5" s="2062" t="s">
        <v>104</v>
      </c>
      <c r="W5" s="2063"/>
      <c r="X5" s="2062" t="s">
        <v>396</v>
      </c>
      <c r="Y5" s="2063"/>
      <c r="Z5" s="2062" t="s">
        <v>397</v>
      </c>
      <c r="AA5" s="2091"/>
      <c r="AB5" s="82"/>
    </row>
    <row r="6" spans="1:28" ht="15" customHeight="1">
      <c r="A6" s="2067"/>
      <c r="B6" s="2068"/>
      <c r="C6" s="2069"/>
      <c r="D6" s="84"/>
      <c r="E6" s="85"/>
      <c r="F6" s="85"/>
      <c r="G6" s="85"/>
      <c r="H6" s="86"/>
      <c r="I6" s="84"/>
      <c r="J6" s="85"/>
      <c r="K6" s="85"/>
      <c r="L6" s="85"/>
      <c r="M6" s="86"/>
      <c r="N6" s="87"/>
      <c r="O6" s="1642"/>
      <c r="P6" s="87"/>
      <c r="Q6" s="86"/>
      <c r="R6" s="87"/>
      <c r="S6" s="86"/>
      <c r="T6" s="87"/>
      <c r="U6" s="86"/>
      <c r="V6" s="84"/>
      <c r="W6" s="84"/>
      <c r="X6" s="84"/>
      <c r="Y6" s="84"/>
      <c r="Z6" s="84"/>
      <c r="AA6" s="167"/>
      <c r="AB6" s="82"/>
    </row>
    <row r="7" spans="1:28" ht="15" customHeight="1">
      <c r="A7" s="2067"/>
      <c r="B7" s="2068"/>
      <c r="C7" s="2069"/>
      <c r="D7" s="84"/>
      <c r="E7" s="88" t="s">
        <v>27</v>
      </c>
      <c r="F7" s="84" t="s">
        <v>398</v>
      </c>
      <c r="G7" s="89" t="s">
        <v>399</v>
      </c>
      <c r="H7" s="88" t="s">
        <v>400</v>
      </c>
      <c r="I7" s="84"/>
      <c r="J7" s="88" t="s">
        <v>749</v>
      </c>
      <c r="K7" s="84" t="s">
        <v>398</v>
      </c>
      <c r="L7" s="89" t="s">
        <v>399</v>
      </c>
      <c r="M7" s="33" t="s">
        <v>400</v>
      </c>
      <c r="N7" s="33" t="s">
        <v>101</v>
      </c>
      <c r="O7" s="33" t="s">
        <v>103</v>
      </c>
      <c r="P7" s="33" t="s">
        <v>101</v>
      </c>
      <c r="Q7" s="33" t="s">
        <v>103</v>
      </c>
      <c r="R7" s="33" t="s">
        <v>101</v>
      </c>
      <c r="S7" s="33" t="s">
        <v>103</v>
      </c>
      <c r="T7" s="33" t="s">
        <v>101</v>
      </c>
      <c r="U7" s="33" t="s">
        <v>103</v>
      </c>
      <c r="V7" s="33" t="s">
        <v>101</v>
      </c>
      <c r="W7" s="33" t="s">
        <v>103</v>
      </c>
      <c r="X7" s="33" t="s">
        <v>101</v>
      </c>
      <c r="Y7" s="33" t="s">
        <v>103</v>
      </c>
      <c r="Z7" s="88" t="s">
        <v>101</v>
      </c>
      <c r="AA7" s="168" t="s">
        <v>103</v>
      </c>
      <c r="AB7" s="82"/>
    </row>
    <row r="8" spans="1:28" ht="15" customHeight="1" thickBot="1">
      <c r="A8" s="2067"/>
      <c r="B8" s="2068"/>
      <c r="C8" s="2069"/>
      <c r="D8" s="90"/>
      <c r="E8" s="91" t="s">
        <v>401</v>
      </c>
      <c r="F8" s="92" t="s">
        <v>402</v>
      </c>
      <c r="G8" s="92" t="s">
        <v>403</v>
      </c>
      <c r="H8" s="91" t="s">
        <v>20</v>
      </c>
      <c r="I8" s="90"/>
      <c r="J8" s="91" t="s">
        <v>401</v>
      </c>
      <c r="K8" s="92" t="s">
        <v>402</v>
      </c>
      <c r="L8" s="92" t="s">
        <v>403</v>
      </c>
      <c r="M8" s="93" t="s">
        <v>20</v>
      </c>
      <c r="N8" s="93" t="s">
        <v>102</v>
      </c>
      <c r="O8" s="93" t="s">
        <v>404</v>
      </c>
      <c r="P8" s="93" t="s">
        <v>102</v>
      </c>
      <c r="Q8" s="93" t="s">
        <v>404</v>
      </c>
      <c r="R8" s="93" t="s">
        <v>102</v>
      </c>
      <c r="S8" s="93" t="s">
        <v>404</v>
      </c>
      <c r="T8" s="93" t="s">
        <v>102</v>
      </c>
      <c r="U8" s="93" t="s">
        <v>404</v>
      </c>
      <c r="V8" s="93" t="s">
        <v>102</v>
      </c>
      <c r="W8" s="93" t="s">
        <v>404</v>
      </c>
      <c r="X8" s="93" t="s">
        <v>102</v>
      </c>
      <c r="Y8" s="93" t="s">
        <v>404</v>
      </c>
      <c r="Z8" s="91" t="s">
        <v>102</v>
      </c>
      <c r="AA8" s="168" t="s">
        <v>404</v>
      </c>
      <c r="AB8" s="82"/>
    </row>
    <row r="9" spans="1:28" s="94" customFormat="1" ht="16.5" customHeight="1" thickBot="1">
      <c r="A9" s="2070" t="s">
        <v>173</v>
      </c>
      <c r="B9" s="2071"/>
      <c r="C9" s="2072"/>
      <c r="D9" s="180">
        <f>SUM(D10:D12)</f>
        <v>92</v>
      </c>
      <c r="E9" s="1065">
        <f t="shared" ref="E9:AA9" si="0">SUM(E10:E12)</f>
        <v>43</v>
      </c>
      <c r="F9" s="180">
        <f t="shared" si="0"/>
        <v>20</v>
      </c>
      <c r="G9" s="1065">
        <f t="shared" si="0"/>
        <v>20</v>
      </c>
      <c r="H9" s="1065">
        <f t="shared" si="0"/>
        <v>9</v>
      </c>
      <c r="I9" s="180">
        <f t="shared" si="0"/>
        <v>7000.2237733459951</v>
      </c>
      <c r="J9" s="1065">
        <f t="shared" si="0"/>
        <v>1014.5</v>
      </c>
      <c r="K9" s="180">
        <f t="shared" si="0"/>
        <v>887</v>
      </c>
      <c r="L9" s="180">
        <f t="shared" si="0"/>
        <v>2710.330769230769</v>
      </c>
      <c r="M9" s="1635">
        <f t="shared" si="0"/>
        <v>2238.3930041152262</v>
      </c>
      <c r="N9" s="180"/>
      <c r="O9" s="180"/>
      <c r="P9" s="1065">
        <f t="shared" si="0"/>
        <v>63</v>
      </c>
      <c r="Q9" s="180">
        <f t="shared" si="0"/>
        <v>5479.256600189934</v>
      </c>
      <c r="R9" s="180">
        <f t="shared" si="0"/>
        <v>22</v>
      </c>
      <c r="S9" s="1066">
        <f t="shared" si="0"/>
        <v>1481.967173156062</v>
      </c>
      <c r="T9" s="1066">
        <f t="shared" si="0"/>
        <v>2</v>
      </c>
      <c r="U9" s="1066">
        <f>SUM(U10:U12)</f>
        <v>39</v>
      </c>
      <c r="V9" s="1066">
        <f t="shared" si="0"/>
        <v>24</v>
      </c>
      <c r="W9" s="1067">
        <f t="shared" si="0"/>
        <v>1254.6950617283951</v>
      </c>
      <c r="X9" s="1067">
        <f t="shared" si="0"/>
        <v>19</v>
      </c>
      <c r="Y9" s="1067">
        <f t="shared" si="0"/>
        <v>2010.4</v>
      </c>
      <c r="Z9" s="1067">
        <f t="shared" si="0"/>
        <v>74</v>
      </c>
      <c r="AA9" s="1068">
        <f t="shared" si="0"/>
        <v>3804.8287116176007</v>
      </c>
      <c r="AB9" s="101"/>
    </row>
    <row r="10" spans="1:28" s="94" customFormat="1" ht="16.5" customHeight="1">
      <c r="A10" s="2092" t="s">
        <v>73</v>
      </c>
      <c r="B10" s="2093"/>
      <c r="C10" s="2094"/>
      <c r="D10" s="1031">
        <f>SUM(D13:D15)</f>
        <v>54</v>
      </c>
      <c r="E10" s="1032">
        <f t="shared" ref="E10:AA10" si="1">SUM(E13:E15)</f>
        <v>22</v>
      </c>
      <c r="F10" s="1031">
        <f t="shared" si="1"/>
        <v>16</v>
      </c>
      <c r="G10" s="1032">
        <f t="shared" si="1"/>
        <v>13</v>
      </c>
      <c r="H10" s="1032">
        <f t="shared" si="1"/>
        <v>4</v>
      </c>
      <c r="I10" s="1031">
        <f t="shared" si="1"/>
        <v>3699</v>
      </c>
      <c r="J10" s="1032">
        <f t="shared" si="1"/>
        <v>441.5</v>
      </c>
      <c r="K10" s="1031">
        <f t="shared" si="1"/>
        <v>601</v>
      </c>
      <c r="L10" s="1031">
        <f t="shared" si="1"/>
        <v>1787.5</v>
      </c>
      <c r="M10" s="1031">
        <f t="shared" si="1"/>
        <v>869</v>
      </c>
      <c r="N10" s="1031"/>
      <c r="O10" s="1031"/>
      <c r="P10" s="1032">
        <f t="shared" si="1"/>
        <v>45</v>
      </c>
      <c r="Q10" s="1031">
        <f t="shared" si="1"/>
        <v>3562</v>
      </c>
      <c r="R10" s="579">
        <f t="shared" si="1"/>
        <v>1</v>
      </c>
      <c r="S10" s="1031">
        <f t="shared" si="1"/>
        <v>137</v>
      </c>
      <c r="T10" s="1031"/>
      <c r="U10" s="1031"/>
      <c r="V10" s="1032">
        <f t="shared" si="1"/>
        <v>16</v>
      </c>
      <c r="W10" s="1032">
        <f t="shared" si="1"/>
        <v>854.3</v>
      </c>
      <c r="X10" s="1032">
        <f t="shared" si="1"/>
        <v>14</v>
      </c>
      <c r="Y10" s="1032">
        <f>SUM(Y13:Y15)</f>
        <v>745.4</v>
      </c>
      <c r="Z10" s="1032">
        <f t="shared" si="1"/>
        <v>42</v>
      </c>
      <c r="AA10" s="1035">
        <f t="shared" si="1"/>
        <v>2169</v>
      </c>
      <c r="AB10" s="101"/>
    </row>
    <row r="11" spans="1:28" s="94" customFormat="1" ht="16.5" customHeight="1">
      <c r="A11" s="2081" t="s">
        <v>174</v>
      </c>
      <c r="B11" s="2056"/>
      <c r="C11" s="2082"/>
      <c r="D11" s="1036">
        <f>SUM(D16:D17)</f>
        <v>28</v>
      </c>
      <c r="E11" s="1037">
        <f t="shared" ref="E11:AA11" si="2">SUM(E16:E17)</f>
        <v>18</v>
      </c>
      <c r="F11" s="1036">
        <f t="shared" si="2"/>
        <v>4</v>
      </c>
      <c r="G11" s="1037">
        <f t="shared" si="2"/>
        <v>4</v>
      </c>
      <c r="H11" s="1037">
        <f t="shared" si="2"/>
        <v>2</v>
      </c>
      <c r="I11" s="1036">
        <f t="shared" si="2"/>
        <v>1780.2237733459956</v>
      </c>
      <c r="J11" s="1037">
        <f t="shared" si="2"/>
        <v>473</v>
      </c>
      <c r="K11" s="1036">
        <f t="shared" si="2"/>
        <v>286</v>
      </c>
      <c r="L11" s="1036">
        <f t="shared" si="2"/>
        <v>587.83076923076919</v>
      </c>
      <c r="M11" s="1036">
        <f t="shared" si="2"/>
        <v>433.39300411522635</v>
      </c>
      <c r="N11" s="1036"/>
      <c r="O11" s="1036"/>
      <c r="P11" s="1037">
        <f t="shared" si="2"/>
        <v>8</v>
      </c>
      <c r="Q11" s="1036">
        <f t="shared" si="2"/>
        <v>402.25660018993352</v>
      </c>
      <c r="R11" s="1036">
        <f t="shared" si="2"/>
        <v>21</v>
      </c>
      <c r="S11" s="1036">
        <f t="shared" si="2"/>
        <v>1344.967173156062</v>
      </c>
      <c r="T11" s="1037">
        <f t="shared" si="2"/>
        <v>1</v>
      </c>
      <c r="U11" s="1037">
        <f t="shared" si="2"/>
        <v>33</v>
      </c>
      <c r="V11" s="1037">
        <f t="shared" si="2"/>
        <v>7</v>
      </c>
      <c r="W11" s="1037">
        <f t="shared" si="2"/>
        <v>323.39506172839504</v>
      </c>
      <c r="X11" s="1037"/>
      <c r="Y11" s="1037"/>
      <c r="Z11" s="1037">
        <f t="shared" si="2"/>
        <v>26</v>
      </c>
      <c r="AA11" s="1041">
        <f t="shared" si="2"/>
        <v>1456.8287116176004</v>
      </c>
      <c r="AB11" s="101"/>
    </row>
    <row r="12" spans="1:28" s="94" customFormat="1" ht="16.5" customHeight="1" thickBot="1">
      <c r="A12" s="2057" t="s">
        <v>74</v>
      </c>
      <c r="B12" s="2058"/>
      <c r="C12" s="2059"/>
      <c r="D12" s="1042">
        <f>SUM(D18:D19)</f>
        <v>10</v>
      </c>
      <c r="E12" s="1042">
        <f>SUM(E18:E19)</f>
        <v>3</v>
      </c>
      <c r="F12" s="1042">
        <f>SUM(F18:F19)</f>
        <v>0</v>
      </c>
      <c r="G12" s="1043">
        <f t="shared" ref="G12:AA12" si="3">SUM(G18:G19)</f>
        <v>3</v>
      </c>
      <c r="H12" s="1043">
        <f t="shared" si="3"/>
        <v>3</v>
      </c>
      <c r="I12" s="1042">
        <f t="shared" si="3"/>
        <v>1521</v>
      </c>
      <c r="J12" s="1042">
        <f t="shared" si="3"/>
        <v>100</v>
      </c>
      <c r="K12" s="1042"/>
      <c r="L12" s="1042">
        <f t="shared" si="3"/>
        <v>335</v>
      </c>
      <c r="M12" s="1042">
        <f t="shared" si="3"/>
        <v>936</v>
      </c>
      <c r="N12" s="1042"/>
      <c r="O12" s="1042"/>
      <c r="P12" s="1043">
        <f t="shared" si="3"/>
        <v>10</v>
      </c>
      <c r="Q12" s="1042">
        <f t="shared" si="3"/>
        <v>1515</v>
      </c>
      <c r="R12" s="1042"/>
      <c r="S12" s="1042"/>
      <c r="T12" s="1042">
        <f>SUM(T18:T19)</f>
        <v>1</v>
      </c>
      <c r="U12" s="1042">
        <f>SUM(U18:U19)</f>
        <v>6</v>
      </c>
      <c r="V12" s="1043">
        <f t="shared" si="3"/>
        <v>1</v>
      </c>
      <c r="W12" s="1043">
        <f t="shared" si="3"/>
        <v>77</v>
      </c>
      <c r="X12" s="1043">
        <f t="shared" si="3"/>
        <v>5</v>
      </c>
      <c r="Y12" s="1043">
        <f t="shared" si="3"/>
        <v>1265</v>
      </c>
      <c r="Z12" s="1043">
        <f t="shared" si="3"/>
        <v>6</v>
      </c>
      <c r="AA12" s="1046">
        <f t="shared" si="3"/>
        <v>179</v>
      </c>
      <c r="AB12" s="101"/>
    </row>
    <row r="13" spans="1:28" s="295" customFormat="1" ht="16.5" customHeight="1">
      <c r="A13" s="2051" t="s">
        <v>127</v>
      </c>
      <c r="B13" s="2054" t="s">
        <v>175</v>
      </c>
      <c r="C13" s="1782"/>
      <c r="D13" s="1069">
        <f t="shared" ref="D13:AA13" si="4">SUM(D22,D26,D30)</f>
        <v>23</v>
      </c>
      <c r="E13" s="1070">
        <f t="shared" si="4"/>
        <v>8</v>
      </c>
      <c r="F13" s="1069">
        <f t="shared" si="4"/>
        <v>4</v>
      </c>
      <c r="G13" s="1070">
        <f t="shared" si="4"/>
        <v>8</v>
      </c>
      <c r="H13" s="1070">
        <f t="shared" si="4"/>
        <v>3</v>
      </c>
      <c r="I13" s="1069">
        <f>SUM(I22,I26,I30)</f>
        <v>2200</v>
      </c>
      <c r="J13" s="1070">
        <f t="shared" si="4"/>
        <v>141</v>
      </c>
      <c r="K13" s="1069">
        <f t="shared" si="4"/>
        <v>274</v>
      </c>
      <c r="L13" s="1047">
        <f t="shared" si="4"/>
        <v>1176</v>
      </c>
      <c r="M13" s="1047">
        <f t="shared" si="4"/>
        <v>609</v>
      </c>
      <c r="N13" s="1047"/>
      <c r="O13" s="1047"/>
      <c r="P13" s="1048">
        <f t="shared" si="4"/>
        <v>23</v>
      </c>
      <c r="Q13" s="1047">
        <f t="shared" si="4"/>
        <v>2200</v>
      </c>
      <c r="R13" s="1047"/>
      <c r="S13" s="1047"/>
      <c r="T13" s="1047"/>
      <c r="U13" s="1047"/>
      <c r="V13" s="1048">
        <f t="shared" si="4"/>
        <v>11</v>
      </c>
      <c r="W13" s="1048">
        <f t="shared" si="4"/>
        <v>670</v>
      </c>
      <c r="X13" s="1048">
        <f t="shared" si="4"/>
        <v>12</v>
      </c>
      <c r="Y13" s="1048">
        <f t="shared" si="4"/>
        <v>595.4</v>
      </c>
      <c r="Z13" s="1048">
        <f t="shared" si="4"/>
        <v>21</v>
      </c>
      <c r="AA13" s="1051">
        <f t="shared" si="4"/>
        <v>936</v>
      </c>
      <c r="AB13" s="294"/>
    </row>
    <row r="14" spans="1:28" s="94" customFormat="1" ht="16.5" customHeight="1">
      <c r="A14" s="2052"/>
      <c r="B14" s="2055" t="s">
        <v>176</v>
      </c>
      <c r="C14" s="2056"/>
      <c r="D14" s="1071">
        <f>SUM(D31,D35,D44)</f>
        <v>27</v>
      </c>
      <c r="E14" s="1071">
        <f t="shared" ref="E14:W14" si="5">SUM(E31,E35,E44)</f>
        <v>14</v>
      </c>
      <c r="F14" s="1071">
        <f t="shared" si="5"/>
        <v>9</v>
      </c>
      <c r="G14" s="1071">
        <f t="shared" si="5"/>
        <v>4</v>
      </c>
      <c r="H14" s="1071">
        <f t="shared" si="5"/>
        <v>1</v>
      </c>
      <c r="I14" s="1071">
        <f t="shared" si="5"/>
        <v>1163</v>
      </c>
      <c r="J14" s="1071">
        <f t="shared" si="5"/>
        <v>300.5</v>
      </c>
      <c r="K14" s="1071">
        <f t="shared" si="5"/>
        <v>128</v>
      </c>
      <c r="L14" s="1072">
        <f t="shared" si="5"/>
        <v>474.5</v>
      </c>
      <c r="M14" s="1036">
        <f t="shared" si="5"/>
        <v>260</v>
      </c>
      <c r="N14" s="1036"/>
      <c r="O14" s="1036"/>
      <c r="P14" s="1037">
        <f t="shared" si="5"/>
        <v>19</v>
      </c>
      <c r="Q14" s="1036">
        <f t="shared" si="5"/>
        <v>1163</v>
      </c>
      <c r="R14" s="1038"/>
      <c r="S14" s="1073"/>
      <c r="T14" s="1073"/>
      <c r="U14" s="1073"/>
      <c r="V14" s="1074">
        <f t="shared" si="5"/>
        <v>3</v>
      </c>
      <c r="W14" s="1037">
        <f t="shared" si="5"/>
        <v>93.3</v>
      </c>
      <c r="X14" s="1038"/>
      <c r="Y14" s="1038"/>
      <c r="Z14" s="1074">
        <f>SUM(Z31,Z35,Z44)</f>
        <v>19</v>
      </c>
      <c r="AA14" s="1041">
        <f>SUM(AA31,AA35,AA44)</f>
        <v>1138</v>
      </c>
      <c r="AB14" s="101"/>
    </row>
    <row r="15" spans="1:28" s="94" customFormat="1" ht="16.5" customHeight="1">
      <c r="A15" s="2052"/>
      <c r="B15" s="2055" t="s">
        <v>177</v>
      </c>
      <c r="C15" s="2056"/>
      <c r="D15" s="1071">
        <f t="shared" ref="D15:AA15" si="6">SUM(D54)</f>
        <v>4</v>
      </c>
      <c r="E15" s="1071"/>
      <c r="F15" s="1071">
        <f t="shared" si="6"/>
        <v>3</v>
      </c>
      <c r="G15" s="1071">
        <f t="shared" si="6"/>
        <v>1</v>
      </c>
      <c r="H15" s="1071"/>
      <c r="I15" s="1071">
        <f t="shared" si="6"/>
        <v>336</v>
      </c>
      <c r="J15" s="1071"/>
      <c r="K15" s="1071">
        <f t="shared" si="6"/>
        <v>199</v>
      </c>
      <c r="L15" s="1072">
        <f t="shared" si="6"/>
        <v>137</v>
      </c>
      <c r="M15" s="1036"/>
      <c r="N15" s="1036"/>
      <c r="O15" s="1036"/>
      <c r="P15" s="1037">
        <f t="shared" si="6"/>
        <v>3</v>
      </c>
      <c r="Q15" s="1036">
        <f t="shared" si="6"/>
        <v>199</v>
      </c>
      <c r="R15" s="1038">
        <f t="shared" si="6"/>
        <v>1</v>
      </c>
      <c r="S15" s="1073">
        <f t="shared" si="6"/>
        <v>137</v>
      </c>
      <c r="T15" s="1073"/>
      <c r="U15" s="1073"/>
      <c r="V15" s="1074">
        <f t="shared" si="6"/>
        <v>2</v>
      </c>
      <c r="W15" s="1037">
        <f t="shared" si="6"/>
        <v>91</v>
      </c>
      <c r="X15" s="1038">
        <f t="shared" si="6"/>
        <v>2</v>
      </c>
      <c r="Y15" s="1073">
        <f t="shared" si="6"/>
        <v>150</v>
      </c>
      <c r="Z15" s="1074">
        <f t="shared" si="6"/>
        <v>2</v>
      </c>
      <c r="AA15" s="1041">
        <f t="shared" si="6"/>
        <v>95</v>
      </c>
      <c r="AB15" s="101"/>
    </row>
    <row r="16" spans="1:28" s="94" customFormat="1" ht="16.5" customHeight="1">
      <c r="A16" s="2052"/>
      <c r="B16" s="2055" t="s">
        <v>174</v>
      </c>
      <c r="C16" s="2056"/>
      <c r="D16" s="1071">
        <f t="shared" ref="D16:AA16" si="7">SUM(D58,D62,D70)</f>
        <v>22</v>
      </c>
      <c r="E16" s="1071">
        <f t="shared" si="7"/>
        <v>15</v>
      </c>
      <c r="F16" s="1071">
        <f t="shared" si="7"/>
        <v>3</v>
      </c>
      <c r="G16" s="1071">
        <f t="shared" si="7"/>
        <v>3</v>
      </c>
      <c r="H16" s="1071">
        <f t="shared" si="7"/>
        <v>1</v>
      </c>
      <c r="I16" s="1071">
        <f t="shared" si="7"/>
        <v>1275</v>
      </c>
      <c r="J16" s="1071">
        <f t="shared" si="7"/>
        <v>385</v>
      </c>
      <c r="K16" s="1071">
        <f t="shared" si="7"/>
        <v>202</v>
      </c>
      <c r="L16" s="1072">
        <f t="shared" si="7"/>
        <v>433</v>
      </c>
      <c r="M16" s="1036">
        <f t="shared" si="7"/>
        <v>255</v>
      </c>
      <c r="N16" s="1036"/>
      <c r="O16" s="1036"/>
      <c r="P16" s="1037">
        <f t="shared" si="7"/>
        <v>5</v>
      </c>
      <c r="Q16" s="1036">
        <f t="shared" si="7"/>
        <v>275</v>
      </c>
      <c r="R16" s="1038">
        <f t="shared" si="7"/>
        <v>17</v>
      </c>
      <c r="S16" s="1073">
        <f t="shared" si="7"/>
        <v>1000</v>
      </c>
      <c r="T16" s="1073"/>
      <c r="U16" s="1073"/>
      <c r="V16" s="1074">
        <f t="shared" si="7"/>
        <v>3</v>
      </c>
      <c r="W16" s="1037">
        <f t="shared" si="7"/>
        <v>236</v>
      </c>
      <c r="X16" s="1038"/>
      <c r="Y16" s="1073"/>
      <c r="Z16" s="1074">
        <f t="shared" si="7"/>
        <v>21</v>
      </c>
      <c r="AA16" s="1041">
        <f t="shared" si="7"/>
        <v>1039</v>
      </c>
      <c r="AB16" s="101"/>
    </row>
    <row r="17" spans="1:28" s="94" customFormat="1" ht="16.5" customHeight="1">
      <c r="A17" s="2052"/>
      <c r="B17" s="1748" t="s">
        <v>76</v>
      </c>
      <c r="C17" s="1762"/>
      <c r="D17" s="1075">
        <f>SUM(D74)</f>
        <v>6</v>
      </c>
      <c r="E17" s="1075">
        <f>SUM(E74)</f>
        <v>3</v>
      </c>
      <c r="F17" s="1075">
        <f t="shared" ref="F17:W17" si="8">SUM(F74)</f>
        <v>1</v>
      </c>
      <c r="G17" s="1075">
        <f t="shared" si="8"/>
        <v>1</v>
      </c>
      <c r="H17" s="1075">
        <f t="shared" si="8"/>
        <v>1</v>
      </c>
      <c r="I17" s="1075">
        <f t="shared" si="8"/>
        <v>505.2237733459956</v>
      </c>
      <c r="J17" s="1075">
        <f t="shared" si="8"/>
        <v>88</v>
      </c>
      <c r="K17" s="1075">
        <f t="shared" si="8"/>
        <v>84</v>
      </c>
      <c r="L17" s="1076">
        <f t="shared" si="8"/>
        <v>154.83076923076922</v>
      </c>
      <c r="M17" s="1052">
        <f t="shared" si="8"/>
        <v>178.39300411522635</v>
      </c>
      <c r="N17" s="1052"/>
      <c r="O17" s="1052"/>
      <c r="P17" s="1052">
        <f t="shared" si="8"/>
        <v>3</v>
      </c>
      <c r="Q17" s="1052">
        <f t="shared" si="8"/>
        <v>127.25660018993352</v>
      </c>
      <c r="R17" s="1054">
        <f t="shared" si="8"/>
        <v>4</v>
      </c>
      <c r="S17" s="1077">
        <f t="shared" si="8"/>
        <v>344.96717315606202</v>
      </c>
      <c r="T17" s="1077">
        <f t="shared" si="8"/>
        <v>1</v>
      </c>
      <c r="U17" s="1077">
        <f t="shared" si="8"/>
        <v>33</v>
      </c>
      <c r="V17" s="1077">
        <f t="shared" si="8"/>
        <v>4</v>
      </c>
      <c r="W17" s="1078">
        <f t="shared" si="8"/>
        <v>87.395061728395063</v>
      </c>
      <c r="X17" s="1054"/>
      <c r="Y17" s="1076"/>
      <c r="Z17" s="1053">
        <f>SUM(Z74)</f>
        <v>5</v>
      </c>
      <c r="AA17" s="1056">
        <f>SUM(AA74)</f>
        <v>417.8287116176005</v>
      </c>
      <c r="AB17" s="101"/>
    </row>
    <row r="18" spans="1:28" s="94" customFormat="1" ht="16.5" customHeight="1">
      <c r="A18" s="2052"/>
      <c r="B18" s="2055" t="s">
        <v>178</v>
      </c>
      <c r="C18" s="2056"/>
      <c r="D18" s="1071">
        <f t="shared" ref="D18:AA18" si="9">SUM(D79,D88)</f>
        <v>5</v>
      </c>
      <c r="E18" s="1071">
        <f t="shared" si="9"/>
        <v>3</v>
      </c>
      <c r="F18" s="1071"/>
      <c r="G18" s="1071">
        <f t="shared" si="9"/>
        <v>1</v>
      </c>
      <c r="H18" s="1071"/>
      <c r="I18" s="1071">
        <f t="shared" si="9"/>
        <v>250</v>
      </c>
      <c r="J18" s="1071">
        <f t="shared" si="9"/>
        <v>100</v>
      </c>
      <c r="K18" s="1071"/>
      <c r="L18" s="1072" t="s">
        <v>765</v>
      </c>
      <c r="M18" s="1036"/>
      <c r="N18" s="1036"/>
      <c r="O18" s="1036"/>
      <c r="P18" s="1037">
        <f t="shared" si="9"/>
        <v>5</v>
      </c>
      <c r="Q18" s="1036">
        <f t="shared" si="9"/>
        <v>250</v>
      </c>
      <c r="R18" s="1038"/>
      <c r="S18" s="1073"/>
      <c r="T18" s="1073"/>
      <c r="U18" s="1073"/>
      <c r="V18" s="1039">
        <f t="shared" si="9"/>
        <v>1</v>
      </c>
      <c r="W18" s="1074">
        <f t="shared" si="9"/>
        <v>77</v>
      </c>
      <c r="X18" s="1037"/>
      <c r="Y18" s="1037"/>
      <c r="Z18" s="1037">
        <f t="shared" si="9"/>
        <v>5</v>
      </c>
      <c r="AA18" s="1041">
        <f t="shared" si="9"/>
        <v>173</v>
      </c>
      <c r="AB18" s="101"/>
    </row>
    <row r="19" spans="1:28" s="94" customFormat="1" ht="16.5" customHeight="1" thickBot="1">
      <c r="A19" s="2053"/>
      <c r="B19" s="2079" t="s">
        <v>405</v>
      </c>
      <c r="C19" s="2080"/>
      <c r="D19" s="180">
        <f>SUM(D89)</f>
        <v>5</v>
      </c>
      <c r="E19" s="180"/>
      <c r="F19" s="180"/>
      <c r="G19" s="1065">
        <f t="shared" ref="G19:AA19" si="10">SUM(G89)</f>
        <v>2</v>
      </c>
      <c r="H19" s="1065">
        <f t="shared" si="10"/>
        <v>3</v>
      </c>
      <c r="I19" s="180">
        <f t="shared" si="10"/>
        <v>1271</v>
      </c>
      <c r="J19" s="180"/>
      <c r="K19" s="180"/>
      <c r="L19" s="1042">
        <f t="shared" si="10"/>
        <v>335</v>
      </c>
      <c r="M19" s="1042">
        <f t="shared" si="10"/>
        <v>936</v>
      </c>
      <c r="N19" s="1042"/>
      <c r="O19" s="1042"/>
      <c r="P19" s="1043">
        <f t="shared" si="10"/>
        <v>5</v>
      </c>
      <c r="Q19" s="1042">
        <f t="shared" si="10"/>
        <v>1265</v>
      </c>
      <c r="R19" s="1042"/>
      <c r="S19" s="1042"/>
      <c r="T19" s="1042">
        <f t="shared" si="10"/>
        <v>1</v>
      </c>
      <c r="U19" s="1042">
        <f t="shared" si="10"/>
        <v>6</v>
      </c>
      <c r="V19" s="1043"/>
      <c r="W19" s="1043"/>
      <c r="X19" s="1043">
        <f t="shared" si="10"/>
        <v>5</v>
      </c>
      <c r="Y19" s="1043">
        <f t="shared" si="10"/>
        <v>1265</v>
      </c>
      <c r="Z19" s="1043">
        <f t="shared" si="10"/>
        <v>1</v>
      </c>
      <c r="AA19" s="1046">
        <f t="shared" si="10"/>
        <v>6</v>
      </c>
      <c r="AB19" s="101"/>
    </row>
    <row r="20" spans="1:28" ht="16.5" customHeight="1">
      <c r="A20" s="2075" t="s">
        <v>198</v>
      </c>
      <c r="B20" s="2039" t="s">
        <v>547</v>
      </c>
      <c r="C20" s="2039"/>
      <c r="D20" s="70">
        <v>5</v>
      </c>
      <c r="E20" s="70">
        <v>1</v>
      </c>
      <c r="F20" s="70">
        <v>1</v>
      </c>
      <c r="G20" s="70">
        <v>2</v>
      </c>
      <c r="H20" s="70">
        <v>1</v>
      </c>
      <c r="I20" s="98">
        <v>575</v>
      </c>
      <c r="J20" s="70">
        <v>6</v>
      </c>
      <c r="K20" s="70">
        <v>95</v>
      </c>
      <c r="L20" s="70">
        <v>265</v>
      </c>
      <c r="M20" s="71">
        <v>209</v>
      </c>
      <c r="N20" s="71"/>
      <c r="O20" s="71"/>
      <c r="P20" s="70">
        <v>5</v>
      </c>
      <c r="Q20" s="70">
        <v>575</v>
      </c>
      <c r="R20" s="70"/>
      <c r="S20" s="70"/>
      <c r="T20" s="70"/>
      <c r="U20" s="70"/>
      <c r="V20" s="70"/>
      <c r="W20" s="70"/>
      <c r="X20" s="70">
        <v>4</v>
      </c>
      <c r="Y20" s="70">
        <v>330</v>
      </c>
      <c r="Z20" s="70">
        <v>5</v>
      </c>
      <c r="AA20" s="122">
        <v>245</v>
      </c>
      <c r="AB20" s="82"/>
    </row>
    <row r="21" spans="1:28" ht="16.5" customHeight="1" thickBot="1">
      <c r="A21" s="2076"/>
      <c r="B21" s="2029" t="s">
        <v>548</v>
      </c>
      <c r="C21" s="2029"/>
      <c r="D21" s="60">
        <v>1</v>
      </c>
      <c r="E21" s="60">
        <v>1</v>
      </c>
      <c r="F21" s="60"/>
      <c r="G21" s="60"/>
      <c r="H21" s="60"/>
      <c r="I21" s="35">
        <v>3</v>
      </c>
      <c r="J21" s="63">
        <v>3</v>
      </c>
      <c r="K21" s="60"/>
      <c r="L21" s="60"/>
      <c r="M21" s="61"/>
      <c r="N21" s="61"/>
      <c r="O21" s="61"/>
      <c r="P21" s="60">
        <v>1</v>
      </c>
      <c r="Q21" s="60">
        <v>3</v>
      </c>
      <c r="R21" s="60"/>
      <c r="S21" s="60"/>
      <c r="T21" s="60"/>
      <c r="U21" s="60"/>
      <c r="V21" s="60"/>
      <c r="W21" s="60"/>
      <c r="X21" s="193">
        <v>1</v>
      </c>
      <c r="Y21" s="193">
        <v>0.4</v>
      </c>
      <c r="Z21" s="60">
        <v>1</v>
      </c>
      <c r="AA21" s="75">
        <v>3</v>
      </c>
      <c r="AB21" s="82"/>
    </row>
    <row r="22" spans="1:28" ht="16.5" customHeight="1" thickTop="1" thickBot="1">
      <c r="A22" s="2077"/>
      <c r="B22" s="2031" t="s">
        <v>516</v>
      </c>
      <c r="C22" s="2032"/>
      <c r="D22" s="96">
        <f t="shared" ref="D22:M22" si="11">SUM(D20:D21)</f>
        <v>6</v>
      </c>
      <c r="E22" s="96">
        <f t="shared" si="11"/>
        <v>2</v>
      </c>
      <c r="F22" s="96">
        <f t="shared" si="11"/>
        <v>1</v>
      </c>
      <c r="G22" s="96">
        <f t="shared" si="11"/>
        <v>2</v>
      </c>
      <c r="H22" s="96">
        <f t="shared" si="11"/>
        <v>1</v>
      </c>
      <c r="I22" s="96">
        <f t="shared" si="11"/>
        <v>578</v>
      </c>
      <c r="J22" s="96">
        <f t="shared" si="11"/>
        <v>9</v>
      </c>
      <c r="K22" s="96">
        <f t="shared" si="11"/>
        <v>95</v>
      </c>
      <c r="L22" s="96">
        <f t="shared" si="11"/>
        <v>265</v>
      </c>
      <c r="M22" s="97">
        <f t="shared" si="11"/>
        <v>209</v>
      </c>
      <c r="N22" s="96"/>
      <c r="O22" s="97"/>
      <c r="P22" s="96">
        <f>SUM(P20:P21)</f>
        <v>6</v>
      </c>
      <c r="Q22" s="96">
        <f>SUM(Q20:Q21)</f>
        <v>578</v>
      </c>
      <c r="R22" s="96"/>
      <c r="S22" s="96"/>
      <c r="T22" s="96"/>
      <c r="U22" s="96"/>
      <c r="V22" s="96"/>
      <c r="W22" s="96"/>
      <c r="X22" s="96">
        <f>SUM(X20:X21)</f>
        <v>5</v>
      </c>
      <c r="Y22" s="96">
        <f>SUM(Y20:Y21)</f>
        <v>330.4</v>
      </c>
      <c r="Z22" s="96">
        <f>SUM(Z20:Z21)</f>
        <v>6</v>
      </c>
      <c r="AA22" s="121">
        <f>SUM(AA20:AA21)</f>
        <v>248</v>
      </c>
      <c r="AB22" s="38"/>
    </row>
    <row r="23" spans="1:28" ht="16.5" customHeight="1">
      <c r="A23" s="2075" t="s">
        <v>189</v>
      </c>
      <c r="B23" s="2029" t="s">
        <v>132</v>
      </c>
      <c r="C23" s="2029"/>
      <c r="D23" s="70">
        <v>6</v>
      </c>
      <c r="E23" s="70">
        <v>1</v>
      </c>
      <c r="F23" s="70">
        <v>2</v>
      </c>
      <c r="G23" s="70">
        <v>3</v>
      </c>
      <c r="H23" s="70"/>
      <c r="I23" s="70">
        <v>524</v>
      </c>
      <c r="J23" s="70">
        <v>22</v>
      </c>
      <c r="K23" s="70">
        <v>110</v>
      </c>
      <c r="L23" s="70">
        <v>392</v>
      </c>
      <c r="M23" s="71"/>
      <c r="N23" s="71"/>
      <c r="O23" s="71"/>
      <c r="P23" s="70">
        <v>6</v>
      </c>
      <c r="Q23" s="70">
        <v>524</v>
      </c>
      <c r="R23" s="70"/>
      <c r="S23" s="70"/>
      <c r="T23" s="70"/>
      <c r="U23" s="70"/>
      <c r="V23" s="70">
        <v>3</v>
      </c>
      <c r="W23" s="70">
        <v>142</v>
      </c>
      <c r="X23" s="70">
        <v>5</v>
      </c>
      <c r="Y23" s="70">
        <v>145</v>
      </c>
      <c r="Z23" s="70">
        <v>6</v>
      </c>
      <c r="AA23" s="122">
        <v>237</v>
      </c>
      <c r="AB23" s="38"/>
    </row>
    <row r="24" spans="1:28" ht="16.5" customHeight="1">
      <c r="A24" s="2076"/>
      <c r="B24" s="2029" t="s">
        <v>514</v>
      </c>
      <c r="C24" s="2029"/>
      <c r="D24" s="60">
        <v>1</v>
      </c>
      <c r="E24" s="60"/>
      <c r="F24" s="60"/>
      <c r="G24" s="60">
        <v>1</v>
      </c>
      <c r="H24" s="60"/>
      <c r="I24" s="60">
        <v>196</v>
      </c>
      <c r="J24" s="60"/>
      <c r="K24" s="60"/>
      <c r="L24" s="60">
        <v>196</v>
      </c>
      <c r="M24" s="61"/>
      <c r="N24" s="61"/>
      <c r="O24" s="61"/>
      <c r="P24" s="60">
        <v>1</v>
      </c>
      <c r="Q24" s="60">
        <v>196</v>
      </c>
      <c r="R24" s="60"/>
      <c r="S24" s="60"/>
      <c r="T24" s="60"/>
      <c r="U24" s="60"/>
      <c r="V24" s="60">
        <v>1</v>
      </c>
      <c r="W24" s="60">
        <v>98</v>
      </c>
      <c r="X24" s="60"/>
      <c r="Y24" s="60"/>
      <c r="Z24" s="60">
        <v>1</v>
      </c>
      <c r="AA24" s="75">
        <v>98</v>
      </c>
      <c r="AB24" s="38"/>
    </row>
    <row r="25" spans="1:28" ht="16.5" customHeight="1" thickBot="1">
      <c r="A25" s="2076"/>
      <c r="B25" s="2029" t="s">
        <v>515</v>
      </c>
      <c r="C25" s="2029"/>
      <c r="D25" s="60">
        <v>1</v>
      </c>
      <c r="E25" s="60"/>
      <c r="F25" s="60"/>
      <c r="G25" s="60">
        <v>1</v>
      </c>
      <c r="H25" s="60"/>
      <c r="I25" s="60">
        <v>194</v>
      </c>
      <c r="J25" s="60"/>
      <c r="K25" s="60"/>
      <c r="L25" s="60">
        <v>194</v>
      </c>
      <c r="M25" s="61"/>
      <c r="N25" s="61"/>
      <c r="O25" s="61"/>
      <c r="P25" s="60">
        <v>1</v>
      </c>
      <c r="Q25" s="60">
        <v>194</v>
      </c>
      <c r="R25" s="60"/>
      <c r="S25" s="60"/>
      <c r="T25" s="60"/>
      <c r="U25" s="60"/>
      <c r="V25" s="60"/>
      <c r="W25" s="60"/>
      <c r="X25" s="60">
        <v>1</v>
      </c>
      <c r="Y25" s="60">
        <v>119</v>
      </c>
      <c r="Z25" s="60">
        <v>1</v>
      </c>
      <c r="AA25" s="75">
        <v>75</v>
      </c>
      <c r="AB25" s="38"/>
    </row>
    <row r="26" spans="1:28" ht="16.5" customHeight="1" thickTop="1" thickBot="1">
      <c r="A26" s="2077"/>
      <c r="B26" s="2031" t="s">
        <v>516</v>
      </c>
      <c r="C26" s="2032"/>
      <c r="D26" s="96">
        <f>SUM(D23:D25)</f>
        <v>8</v>
      </c>
      <c r="E26" s="96">
        <f>SUM(E23:E25)</f>
        <v>1</v>
      </c>
      <c r="F26" s="96">
        <f>SUM(F23:F25)</f>
        <v>2</v>
      </c>
      <c r="G26" s="96">
        <f>SUM(G23:G25)</f>
        <v>5</v>
      </c>
      <c r="H26" s="96"/>
      <c r="I26" s="96">
        <f>SUM(J26:M26)</f>
        <v>914</v>
      </c>
      <c r="J26" s="96">
        <f>SUM(J23:J25)</f>
        <v>22</v>
      </c>
      <c r="K26" s="96">
        <f>SUM(K23:K25)</f>
        <v>110</v>
      </c>
      <c r="L26" s="96">
        <f>SUM(L23:L25)</f>
        <v>782</v>
      </c>
      <c r="M26" s="97"/>
      <c r="N26" s="96"/>
      <c r="O26" s="97"/>
      <c r="P26" s="97">
        <f>SUM(P23:P25)</f>
        <v>8</v>
      </c>
      <c r="Q26" s="96">
        <f>SUM(Q23:Q25)</f>
        <v>914</v>
      </c>
      <c r="R26" s="96"/>
      <c r="S26" s="96"/>
      <c r="T26" s="96"/>
      <c r="U26" s="96"/>
      <c r="V26" s="96">
        <f>SUM(V23:V25)</f>
        <v>4</v>
      </c>
      <c r="W26" s="96">
        <f>SUM(W23:W25)</f>
        <v>240</v>
      </c>
      <c r="X26" s="96">
        <f t="shared" ref="X26:Z26" si="12">SUM(X23:X25)</f>
        <v>6</v>
      </c>
      <c r="Y26" s="96">
        <f>SUM(Y23:Y25)</f>
        <v>264</v>
      </c>
      <c r="Z26" s="96">
        <f t="shared" si="12"/>
        <v>8</v>
      </c>
      <c r="AA26" s="121">
        <f>SUM(AA23:AA25)</f>
        <v>410</v>
      </c>
      <c r="AB26" s="38"/>
    </row>
    <row r="27" spans="1:28" ht="16.5" customHeight="1">
      <c r="A27" s="2075" t="s">
        <v>190</v>
      </c>
      <c r="B27" s="2034" t="s">
        <v>645</v>
      </c>
      <c r="C27" s="2034"/>
      <c r="D27" s="98">
        <f>SUM(E27:H27)</f>
        <v>3</v>
      </c>
      <c r="E27" s="1324"/>
      <c r="F27" s="1324"/>
      <c r="G27" s="1324">
        <v>1</v>
      </c>
      <c r="H27" s="1324">
        <v>2</v>
      </c>
      <c r="I27" s="60">
        <f t="shared" ref="I27:I29" si="13">SUM(J27:M27)</f>
        <v>529</v>
      </c>
      <c r="J27" s="1324"/>
      <c r="K27" s="1324"/>
      <c r="L27" s="1324">
        <v>129</v>
      </c>
      <c r="M27" s="1325">
        <v>400</v>
      </c>
      <c r="N27" s="1325"/>
      <c r="O27" s="1325"/>
      <c r="P27" s="1324">
        <v>3</v>
      </c>
      <c r="Q27" s="1324">
        <v>529</v>
      </c>
      <c r="R27" s="1324"/>
      <c r="S27" s="1324"/>
      <c r="T27" s="1324"/>
      <c r="U27" s="1324"/>
      <c r="V27" s="1324">
        <v>3</v>
      </c>
      <c r="W27" s="1324">
        <v>411</v>
      </c>
      <c r="X27" s="1324"/>
      <c r="Y27" s="1324"/>
      <c r="Z27" s="1324">
        <v>3</v>
      </c>
      <c r="AA27" s="1326">
        <v>119</v>
      </c>
      <c r="AB27" s="38"/>
    </row>
    <row r="28" spans="1:28" ht="16.5" customHeight="1">
      <c r="A28" s="2076"/>
      <c r="B28" s="2035" t="s">
        <v>133</v>
      </c>
      <c r="C28" s="2036"/>
      <c r="D28" s="95">
        <f>SUM(E28:H28)</f>
        <v>4</v>
      </c>
      <c r="E28" s="1320">
        <v>4</v>
      </c>
      <c r="F28" s="1320"/>
      <c r="G28" s="1320"/>
      <c r="H28" s="1320"/>
      <c r="I28" s="60">
        <f t="shared" si="13"/>
        <v>91</v>
      </c>
      <c r="J28" s="1320">
        <v>91</v>
      </c>
      <c r="K28" s="1320"/>
      <c r="L28" s="1320"/>
      <c r="M28" s="1327"/>
      <c r="N28" s="1327"/>
      <c r="O28" s="1327"/>
      <c r="P28" s="1320">
        <v>4</v>
      </c>
      <c r="Q28" s="1320">
        <v>91</v>
      </c>
      <c r="R28" s="1320"/>
      <c r="S28" s="1320"/>
      <c r="T28" s="1320"/>
      <c r="U28" s="1320"/>
      <c r="V28" s="1320">
        <v>3</v>
      </c>
      <c r="W28" s="1320">
        <v>10</v>
      </c>
      <c r="X28" s="1320">
        <v>1</v>
      </c>
      <c r="Y28" s="1320">
        <v>1</v>
      </c>
      <c r="Z28" s="1320">
        <v>4</v>
      </c>
      <c r="AA28" s="1328">
        <v>80</v>
      </c>
      <c r="AB28" s="82"/>
    </row>
    <row r="29" spans="1:28" ht="16.5" customHeight="1" thickBot="1">
      <c r="A29" s="2076"/>
      <c r="B29" s="2029" t="s">
        <v>646</v>
      </c>
      <c r="C29" s="2029"/>
      <c r="D29" s="60">
        <f>SUM(E29:H29)</f>
        <v>2</v>
      </c>
      <c r="E29" s="1320">
        <v>1</v>
      </c>
      <c r="F29" s="1320">
        <v>1</v>
      </c>
      <c r="G29" s="1320"/>
      <c r="H29" s="1320"/>
      <c r="I29" s="60">
        <f t="shared" si="13"/>
        <v>88</v>
      </c>
      <c r="J29" s="1320">
        <v>19</v>
      </c>
      <c r="K29" s="1320">
        <v>69</v>
      </c>
      <c r="L29" s="1320"/>
      <c r="M29" s="1327"/>
      <c r="N29" s="1327"/>
      <c r="O29" s="1327"/>
      <c r="P29" s="1320">
        <v>2</v>
      </c>
      <c r="Q29" s="1320">
        <v>88</v>
      </c>
      <c r="R29" s="1320"/>
      <c r="S29" s="1320"/>
      <c r="T29" s="1320"/>
      <c r="U29" s="1320"/>
      <c r="V29" s="1320">
        <v>1</v>
      </c>
      <c r="W29" s="1320">
        <v>9</v>
      </c>
      <c r="X29" s="1320"/>
      <c r="Y29" s="1320"/>
      <c r="Z29" s="1320"/>
      <c r="AA29" s="1328">
        <v>79</v>
      </c>
      <c r="AB29" s="38"/>
    </row>
    <row r="30" spans="1:28" ht="16.5" customHeight="1" thickTop="1" thickBot="1">
      <c r="A30" s="2077"/>
      <c r="B30" s="2031" t="s">
        <v>647</v>
      </c>
      <c r="C30" s="2032"/>
      <c r="D30" s="96">
        <f t="shared" ref="D30:AA30" si="14">SUM(D27:D28,D29)</f>
        <v>9</v>
      </c>
      <c r="E30" s="96">
        <f t="shared" si="14"/>
        <v>5</v>
      </c>
      <c r="F30" s="96">
        <f t="shared" si="14"/>
        <v>1</v>
      </c>
      <c r="G30" s="96">
        <f t="shared" si="14"/>
        <v>1</v>
      </c>
      <c r="H30" s="96">
        <f t="shared" si="14"/>
        <v>2</v>
      </c>
      <c r="I30" s="96">
        <f t="shared" si="14"/>
        <v>708</v>
      </c>
      <c r="J30" s="96">
        <f t="shared" si="14"/>
        <v>110</v>
      </c>
      <c r="K30" s="96">
        <f t="shared" si="14"/>
        <v>69</v>
      </c>
      <c r="L30" s="96">
        <f t="shared" si="14"/>
        <v>129</v>
      </c>
      <c r="M30" s="97">
        <f t="shared" si="14"/>
        <v>400</v>
      </c>
      <c r="N30" s="97"/>
      <c r="O30" s="97"/>
      <c r="P30" s="97">
        <f t="shared" si="14"/>
        <v>9</v>
      </c>
      <c r="Q30" s="96">
        <f t="shared" si="14"/>
        <v>708</v>
      </c>
      <c r="R30" s="97"/>
      <c r="S30" s="97"/>
      <c r="T30" s="97"/>
      <c r="U30" s="97"/>
      <c r="V30" s="96">
        <f t="shared" si="14"/>
        <v>7</v>
      </c>
      <c r="W30" s="96">
        <f t="shared" si="14"/>
        <v>430</v>
      </c>
      <c r="X30" s="96">
        <f t="shared" si="14"/>
        <v>1</v>
      </c>
      <c r="Y30" s="96">
        <f t="shared" si="14"/>
        <v>1</v>
      </c>
      <c r="Z30" s="96">
        <f t="shared" si="14"/>
        <v>7</v>
      </c>
      <c r="AA30" s="121">
        <f t="shared" si="14"/>
        <v>278</v>
      </c>
      <c r="AB30" s="38"/>
    </row>
    <row r="31" spans="1:28" ht="16.5" customHeight="1" thickBot="1">
      <c r="A31" s="1640" t="s">
        <v>70</v>
      </c>
      <c r="B31" s="2037" t="s">
        <v>124</v>
      </c>
      <c r="C31" s="2038"/>
      <c r="D31" s="70">
        <f>SUM(E31:H31)</f>
        <v>4</v>
      </c>
      <c r="E31" s="70">
        <v>2</v>
      </c>
      <c r="F31" s="70"/>
      <c r="G31" s="70">
        <v>2</v>
      </c>
      <c r="H31" s="70"/>
      <c r="I31" s="68">
        <f>SUM(J31:M31)</f>
        <v>389</v>
      </c>
      <c r="J31" s="70">
        <v>44.5</v>
      </c>
      <c r="K31" s="70"/>
      <c r="L31" s="70">
        <v>344.5</v>
      </c>
      <c r="M31" s="71"/>
      <c r="N31" s="71"/>
      <c r="O31" s="71"/>
      <c r="P31" s="70">
        <v>4</v>
      </c>
      <c r="Q31" s="70">
        <v>389</v>
      </c>
      <c r="R31" s="70"/>
      <c r="S31" s="70"/>
      <c r="T31" s="70"/>
      <c r="U31" s="70"/>
      <c r="V31" s="70">
        <v>2</v>
      </c>
      <c r="W31" s="70">
        <v>25.3</v>
      </c>
      <c r="X31" s="70"/>
      <c r="Y31" s="70"/>
      <c r="Z31" s="70">
        <v>4</v>
      </c>
      <c r="AA31" s="122">
        <v>364</v>
      </c>
      <c r="AB31" s="38"/>
    </row>
    <row r="32" spans="1:28" ht="16.5" customHeight="1">
      <c r="A32" s="2075" t="s">
        <v>199</v>
      </c>
      <c r="B32" s="2039" t="s">
        <v>111</v>
      </c>
      <c r="C32" s="2039"/>
      <c r="D32" s="70">
        <f>SUM(E32:H32)</f>
        <v>16</v>
      </c>
      <c r="E32" s="70">
        <v>8</v>
      </c>
      <c r="F32" s="70">
        <v>7</v>
      </c>
      <c r="G32" s="70">
        <v>1</v>
      </c>
      <c r="H32" s="70"/>
      <c r="I32" s="1361">
        <f>SUM(J32:M32)</f>
        <v>163</v>
      </c>
      <c r="J32" s="70">
        <v>163</v>
      </c>
      <c r="K32" s="70"/>
      <c r="L32" s="70"/>
      <c r="M32" s="71"/>
      <c r="N32" s="71"/>
      <c r="O32" s="71"/>
      <c r="P32" s="70">
        <v>8</v>
      </c>
      <c r="Q32" s="70">
        <v>163</v>
      </c>
      <c r="R32" s="70"/>
      <c r="S32" s="70"/>
      <c r="T32" s="70"/>
      <c r="U32" s="70"/>
      <c r="V32" s="70"/>
      <c r="W32" s="70"/>
      <c r="X32" s="70"/>
      <c r="Y32" s="70"/>
      <c r="Z32" s="70">
        <v>8</v>
      </c>
      <c r="AA32" s="122">
        <v>163</v>
      </c>
      <c r="AB32" s="38"/>
    </row>
    <row r="33" spans="1:28" ht="16.5" customHeight="1">
      <c r="A33" s="2076"/>
      <c r="B33" s="2029" t="s">
        <v>112</v>
      </c>
      <c r="C33" s="2029"/>
      <c r="D33" s="60">
        <v>1</v>
      </c>
      <c r="E33" s="60">
        <v>1</v>
      </c>
      <c r="F33" s="60">
        <v>1</v>
      </c>
      <c r="G33" s="60"/>
      <c r="H33" s="60"/>
      <c r="I33" s="60">
        <f>SUM(J33:M33)</f>
        <v>25</v>
      </c>
      <c r="J33" s="60">
        <v>25</v>
      </c>
      <c r="K33" s="60"/>
      <c r="L33" s="60"/>
      <c r="M33" s="61"/>
      <c r="N33" s="61"/>
      <c r="O33" s="61"/>
      <c r="P33" s="60">
        <v>1</v>
      </c>
      <c r="Q33" s="60">
        <v>25</v>
      </c>
      <c r="R33" s="60"/>
      <c r="S33" s="60"/>
      <c r="T33" s="60"/>
      <c r="U33" s="60"/>
      <c r="V33" s="60"/>
      <c r="W33" s="60"/>
      <c r="X33" s="60"/>
      <c r="Y33" s="60"/>
      <c r="Z33" s="60">
        <v>1</v>
      </c>
      <c r="AA33" s="75">
        <v>25</v>
      </c>
      <c r="AB33" s="38"/>
    </row>
    <row r="34" spans="1:28" ht="16.5" customHeight="1" thickBot="1">
      <c r="A34" s="2076"/>
      <c r="B34" s="2029" t="s">
        <v>113</v>
      </c>
      <c r="C34" s="2029"/>
      <c r="D34" s="95">
        <f>SUM(E34:H34)</f>
        <v>1</v>
      </c>
      <c r="E34" s="95">
        <v>1</v>
      </c>
      <c r="F34" s="95"/>
      <c r="G34" s="95"/>
      <c r="H34" s="95"/>
      <c r="I34" s="60">
        <f>SUM(J34:M34)</f>
        <v>63</v>
      </c>
      <c r="J34" s="95"/>
      <c r="K34" s="95">
        <v>63</v>
      </c>
      <c r="L34" s="95"/>
      <c r="M34" s="76"/>
      <c r="N34" s="76"/>
      <c r="O34" s="76"/>
      <c r="P34" s="95">
        <v>1</v>
      </c>
      <c r="Q34" s="95">
        <v>63</v>
      </c>
      <c r="R34" s="95"/>
      <c r="S34" s="95"/>
      <c r="T34" s="95"/>
      <c r="U34" s="95"/>
      <c r="V34" s="95"/>
      <c r="W34" s="95"/>
      <c r="X34" s="95"/>
      <c r="Y34" s="95"/>
      <c r="Z34" s="95">
        <v>1</v>
      </c>
      <c r="AA34" s="99">
        <v>63</v>
      </c>
      <c r="AB34" s="38"/>
    </row>
    <row r="35" spans="1:28" ht="16.5" customHeight="1" thickTop="1" thickBot="1">
      <c r="A35" s="2077"/>
      <c r="B35" s="2031" t="s">
        <v>697</v>
      </c>
      <c r="C35" s="2032"/>
      <c r="D35" s="96">
        <f t="shared" ref="D35:AA35" si="15">SUM(D32:D34)</f>
        <v>18</v>
      </c>
      <c r="E35" s="96">
        <f t="shared" si="15"/>
        <v>10</v>
      </c>
      <c r="F35" s="96">
        <f t="shared" si="15"/>
        <v>8</v>
      </c>
      <c r="G35" s="96">
        <f t="shared" si="15"/>
        <v>1</v>
      </c>
      <c r="H35" s="96"/>
      <c r="I35" s="96">
        <f t="shared" si="15"/>
        <v>251</v>
      </c>
      <c r="J35" s="96">
        <f t="shared" si="15"/>
        <v>188</v>
      </c>
      <c r="K35" s="96">
        <f t="shared" si="15"/>
        <v>63</v>
      </c>
      <c r="L35" s="96"/>
      <c r="M35" s="97"/>
      <c r="N35" s="96"/>
      <c r="O35" s="97"/>
      <c r="P35" s="97">
        <f t="shared" si="15"/>
        <v>10</v>
      </c>
      <c r="Q35" s="96">
        <f t="shared" si="15"/>
        <v>251</v>
      </c>
      <c r="R35" s="96"/>
      <c r="S35" s="96"/>
      <c r="T35" s="96"/>
      <c r="U35" s="96"/>
      <c r="V35" s="96"/>
      <c r="W35" s="96"/>
      <c r="X35" s="96"/>
      <c r="Y35" s="96"/>
      <c r="Z35" s="96">
        <v>10</v>
      </c>
      <c r="AA35" s="121">
        <f t="shared" si="15"/>
        <v>251</v>
      </c>
      <c r="AB35" s="38"/>
    </row>
    <row r="36" spans="1:28" ht="16.5" customHeight="1">
      <c r="A36" s="2075" t="s">
        <v>200</v>
      </c>
      <c r="B36" s="2040" t="s">
        <v>714</v>
      </c>
      <c r="C36" s="2041"/>
      <c r="D36" s="70">
        <f t="shared" ref="D36:D42" si="16">SUM(E36:H36)</f>
        <v>1</v>
      </c>
      <c r="E36" s="1487"/>
      <c r="F36" s="1487"/>
      <c r="G36" s="1487">
        <v>1</v>
      </c>
      <c r="H36" s="1487"/>
      <c r="I36" s="60">
        <f t="shared" ref="I36:I42" si="17">SUM(J36:M36)</f>
        <v>130</v>
      </c>
      <c r="J36" s="1487"/>
      <c r="K36" s="1487"/>
      <c r="L36" s="1487">
        <v>130</v>
      </c>
      <c r="M36" s="1488"/>
      <c r="N36" s="71"/>
      <c r="O36" s="71"/>
      <c r="P36" s="1487">
        <v>1</v>
      </c>
      <c r="Q36" s="1487">
        <v>130</v>
      </c>
      <c r="R36" s="1487"/>
      <c r="S36" s="1487"/>
      <c r="T36" s="1487"/>
      <c r="U36" s="1487"/>
      <c r="V36" s="1487"/>
      <c r="W36" s="1487"/>
      <c r="X36" s="1487"/>
      <c r="Y36" s="1487"/>
      <c r="Z36" s="1487">
        <v>1</v>
      </c>
      <c r="AA36" s="1489">
        <v>130</v>
      </c>
      <c r="AB36" s="38"/>
    </row>
    <row r="37" spans="1:28" ht="16.5" customHeight="1">
      <c r="A37" s="2076"/>
      <c r="B37" s="2042" t="s">
        <v>114</v>
      </c>
      <c r="C37" s="2043"/>
      <c r="D37" s="60"/>
      <c r="E37" s="1490"/>
      <c r="F37" s="1490"/>
      <c r="G37" s="1490"/>
      <c r="H37" s="1490"/>
      <c r="I37" s="60"/>
      <c r="J37" s="1490"/>
      <c r="K37" s="1490"/>
      <c r="L37" s="1490"/>
      <c r="M37" s="1491"/>
      <c r="N37" s="61"/>
      <c r="O37" s="61"/>
      <c r="P37" s="1490"/>
      <c r="Q37" s="1490"/>
      <c r="R37" s="1490"/>
      <c r="S37" s="1490"/>
      <c r="T37" s="1490"/>
      <c r="U37" s="1490"/>
      <c r="V37" s="1490"/>
      <c r="W37" s="1490"/>
      <c r="X37" s="1490"/>
      <c r="Y37" s="1490"/>
      <c r="Z37" s="1490"/>
      <c r="AA37" s="1492"/>
      <c r="AB37" s="38"/>
    </row>
    <row r="38" spans="1:28" ht="16.5" customHeight="1">
      <c r="A38" s="2076"/>
      <c r="B38" s="2042" t="s">
        <v>115</v>
      </c>
      <c r="C38" s="2043"/>
      <c r="D38" s="95"/>
      <c r="E38" s="1493"/>
      <c r="F38" s="1493"/>
      <c r="G38" s="1493"/>
      <c r="H38" s="1493"/>
      <c r="I38" s="60"/>
      <c r="J38" s="1493"/>
      <c r="K38" s="1493"/>
      <c r="L38" s="1493"/>
      <c r="M38" s="1494"/>
      <c r="N38" s="76"/>
      <c r="O38" s="76"/>
      <c r="P38" s="1493"/>
      <c r="Q38" s="1493"/>
      <c r="R38" s="1493"/>
      <c r="S38" s="1493"/>
      <c r="T38" s="1493"/>
      <c r="U38" s="1493"/>
      <c r="V38" s="1493"/>
      <c r="W38" s="1493"/>
      <c r="X38" s="1493"/>
      <c r="Y38" s="1493"/>
      <c r="Z38" s="1493"/>
      <c r="AA38" s="1495"/>
      <c r="AB38" s="38"/>
    </row>
    <row r="39" spans="1:28" ht="16.5" customHeight="1">
      <c r="A39" s="2076"/>
      <c r="B39" s="2042" t="s">
        <v>116</v>
      </c>
      <c r="C39" s="2043"/>
      <c r="D39" s="95">
        <f t="shared" si="16"/>
        <v>3</v>
      </c>
      <c r="E39" s="1493">
        <v>2</v>
      </c>
      <c r="F39" s="1493"/>
      <c r="G39" s="1493"/>
      <c r="H39" s="1493">
        <v>1</v>
      </c>
      <c r="I39" s="60">
        <f t="shared" si="17"/>
        <v>328</v>
      </c>
      <c r="J39" s="1493">
        <v>68</v>
      </c>
      <c r="K39" s="1493"/>
      <c r="L39" s="1493"/>
      <c r="M39" s="1494">
        <v>260</v>
      </c>
      <c r="N39" s="76"/>
      <c r="O39" s="76"/>
      <c r="P39" s="1493">
        <v>3</v>
      </c>
      <c r="Q39" s="1493">
        <v>328</v>
      </c>
      <c r="R39" s="1493"/>
      <c r="S39" s="1493"/>
      <c r="T39" s="1493"/>
      <c r="U39" s="1493"/>
      <c r="V39" s="1493">
        <v>1</v>
      </c>
      <c r="W39" s="1493">
        <v>68</v>
      </c>
      <c r="X39" s="1493"/>
      <c r="Y39" s="1493"/>
      <c r="Z39" s="1493">
        <v>3</v>
      </c>
      <c r="AA39" s="1495">
        <v>328</v>
      </c>
      <c r="AB39" s="38"/>
    </row>
    <row r="40" spans="1:28" ht="16.5" customHeight="1">
      <c r="A40" s="2076"/>
      <c r="B40" s="2042" t="s">
        <v>117</v>
      </c>
      <c r="C40" s="2043"/>
      <c r="D40" s="60"/>
      <c r="E40" s="1490"/>
      <c r="F40" s="1490"/>
      <c r="G40" s="1493"/>
      <c r="H40" s="1490"/>
      <c r="I40" s="60"/>
      <c r="J40" s="1490"/>
      <c r="K40" s="1490"/>
      <c r="L40" s="1490"/>
      <c r="M40" s="1491"/>
      <c r="N40" s="61"/>
      <c r="O40" s="61"/>
      <c r="P40" s="1490"/>
      <c r="Q40" s="1490"/>
      <c r="R40" s="1490"/>
      <c r="S40" s="1490"/>
      <c r="T40" s="1490"/>
      <c r="U40" s="1490"/>
      <c r="V40" s="1490"/>
      <c r="W40" s="1490"/>
      <c r="X40" s="1490"/>
      <c r="Y40" s="1490"/>
      <c r="Z40" s="1490"/>
      <c r="AA40" s="1492"/>
      <c r="AB40" s="38"/>
    </row>
    <row r="41" spans="1:28" ht="16.5" customHeight="1">
      <c r="A41" s="2076"/>
      <c r="B41" s="2042" t="s">
        <v>118</v>
      </c>
      <c r="C41" s="2043"/>
      <c r="D41" s="60"/>
      <c r="E41" s="1490"/>
      <c r="F41" s="1490"/>
      <c r="G41" s="1490"/>
      <c r="H41" s="1490"/>
      <c r="I41" s="60"/>
      <c r="J41" s="1490"/>
      <c r="K41" s="1490"/>
      <c r="L41" s="1490"/>
      <c r="M41" s="1491"/>
      <c r="N41" s="61"/>
      <c r="O41" s="61"/>
      <c r="P41" s="1490"/>
      <c r="Q41" s="1490"/>
      <c r="R41" s="1490"/>
      <c r="S41" s="1490"/>
      <c r="T41" s="1490"/>
      <c r="U41" s="1490"/>
      <c r="V41" s="1490"/>
      <c r="W41" s="1490"/>
      <c r="X41" s="1490"/>
      <c r="Y41" s="1490"/>
      <c r="Z41" s="1490"/>
      <c r="AA41" s="1492"/>
      <c r="AB41" s="38"/>
    </row>
    <row r="42" spans="1:28" ht="16.5" customHeight="1">
      <c r="A42" s="2076"/>
      <c r="B42" s="2042" t="s">
        <v>119</v>
      </c>
      <c r="C42" s="2043"/>
      <c r="D42" s="60">
        <f t="shared" si="16"/>
        <v>1</v>
      </c>
      <c r="E42" s="1490"/>
      <c r="F42" s="1490">
        <v>1</v>
      </c>
      <c r="G42" s="1490"/>
      <c r="H42" s="1490"/>
      <c r="I42" s="60">
        <f t="shared" si="17"/>
        <v>65</v>
      </c>
      <c r="J42" s="1490"/>
      <c r="K42" s="1490">
        <v>65</v>
      </c>
      <c r="L42" s="1490"/>
      <c r="M42" s="1491"/>
      <c r="N42" s="61"/>
      <c r="O42" s="61"/>
      <c r="P42" s="1490">
        <v>1</v>
      </c>
      <c r="Q42" s="1490">
        <v>65</v>
      </c>
      <c r="R42" s="1490"/>
      <c r="S42" s="1490"/>
      <c r="T42" s="1490"/>
      <c r="U42" s="1490"/>
      <c r="V42" s="1490"/>
      <c r="W42" s="1490"/>
      <c r="X42" s="1490"/>
      <c r="Y42" s="1490"/>
      <c r="Z42" s="1490">
        <v>1</v>
      </c>
      <c r="AA42" s="1492">
        <v>65</v>
      </c>
      <c r="AB42" s="38"/>
    </row>
    <row r="43" spans="1:28" ht="16.5" customHeight="1" thickBot="1">
      <c r="A43" s="2076"/>
      <c r="B43" s="2044" t="s">
        <v>120</v>
      </c>
      <c r="C43" s="2045"/>
      <c r="D43" s="60"/>
      <c r="E43" s="60"/>
      <c r="F43" s="60"/>
      <c r="G43" s="60"/>
      <c r="H43" s="60"/>
      <c r="I43" s="60"/>
      <c r="J43" s="60"/>
      <c r="K43" s="60"/>
      <c r="L43" s="60"/>
      <c r="M43" s="61"/>
      <c r="N43" s="61"/>
      <c r="O43" s="61"/>
      <c r="P43" s="1490"/>
      <c r="Q43" s="1490"/>
      <c r="R43" s="1490"/>
      <c r="S43" s="1490"/>
      <c r="T43" s="1490"/>
      <c r="U43" s="1490"/>
      <c r="V43" s="1490"/>
      <c r="W43" s="1490"/>
      <c r="X43" s="1490"/>
      <c r="Y43" s="1490"/>
      <c r="Z43" s="1490"/>
      <c r="AA43" s="1492"/>
      <c r="AB43" s="38"/>
    </row>
    <row r="44" spans="1:28" ht="16.5" customHeight="1" thickTop="1" thickBot="1">
      <c r="A44" s="2077"/>
      <c r="B44" s="2031" t="s">
        <v>715</v>
      </c>
      <c r="C44" s="2032"/>
      <c r="D44" s="96">
        <f t="shared" ref="D44:M44" si="18">SUM(D36:D43)</f>
        <v>5</v>
      </c>
      <c r="E44" s="96">
        <f t="shared" si="18"/>
        <v>2</v>
      </c>
      <c r="F44" s="96">
        <f t="shared" si="18"/>
        <v>1</v>
      </c>
      <c r="G44" s="96">
        <f t="shared" si="18"/>
        <v>1</v>
      </c>
      <c r="H44" s="96">
        <f t="shared" si="18"/>
        <v>1</v>
      </c>
      <c r="I44" s="96">
        <f t="shared" si="18"/>
        <v>523</v>
      </c>
      <c r="J44" s="96">
        <f t="shared" si="18"/>
        <v>68</v>
      </c>
      <c r="K44" s="96">
        <f t="shared" si="18"/>
        <v>65</v>
      </c>
      <c r="L44" s="96">
        <f t="shared" si="18"/>
        <v>130</v>
      </c>
      <c r="M44" s="97">
        <f t="shared" si="18"/>
        <v>260</v>
      </c>
      <c r="N44" s="97"/>
      <c r="O44" s="97"/>
      <c r="P44" s="97">
        <f>SUM(P36:P43)</f>
        <v>5</v>
      </c>
      <c r="Q44" s="96">
        <f>SUM(Q36:Q43)</f>
        <v>523</v>
      </c>
      <c r="R44" s="97"/>
      <c r="S44" s="97"/>
      <c r="T44" s="97"/>
      <c r="U44" s="97"/>
      <c r="V44" s="97">
        <f t="shared" ref="V44:AA44" si="19">SUM(V36:V43)</f>
        <v>1</v>
      </c>
      <c r="W44" s="97">
        <f t="shared" si="19"/>
        <v>68</v>
      </c>
      <c r="X44" s="97"/>
      <c r="Y44" s="97"/>
      <c r="Z44" s="97">
        <f t="shared" si="19"/>
        <v>5</v>
      </c>
      <c r="AA44" s="121">
        <f t="shared" si="19"/>
        <v>523</v>
      </c>
      <c r="AB44" s="38"/>
    </row>
    <row r="45" spans="1:28" ht="16.5" customHeight="1">
      <c r="A45" s="2075" t="s">
        <v>191</v>
      </c>
      <c r="B45" s="2040" t="s">
        <v>517</v>
      </c>
      <c r="C45" s="2041"/>
      <c r="D45" s="70">
        <f t="shared" ref="D45:D53" si="20">SUM(E45:H45)</f>
        <v>1</v>
      </c>
      <c r="E45" s="70"/>
      <c r="F45" s="70"/>
      <c r="G45" s="70">
        <v>1</v>
      </c>
      <c r="H45" s="70"/>
      <c r="I45" s="60">
        <v>137</v>
      </c>
      <c r="J45" s="70"/>
      <c r="K45" s="70"/>
      <c r="L45" s="70">
        <v>137</v>
      </c>
      <c r="M45" s="71"/>
      <c r="N45" s="71"/>
      <c r="O45" s="71"/>
      <c r="P45" s="70"/>
      <c r="Q45" s="70"/>
      <c r="R45" s="70">
        <v>1</v>
      </c>
      <c r="S45" s="70">
        <v>137</v>
      </c>
      <c r="T45" s="70"/>
      <c r="U45" s="70"/>
      <c r="V45" s="70"/>
      <c r="W45" s="70"/>
      <c r="X45" s="70">
        <v>1</v>
      </c>
      <c r="Y45" s="70">
        <v>68</v>
      </c>
      <c r="Z45" s="70">
        <v>1</v>
      </c>
      <c r="AA45" s="122">
        <v>69</v>
      </c>
      <c r="AB45" s="38"/>
    </row>
    <row r="46" spans="1:28" ht="16.5" customHeight="1">
      <c r="A46" s="2076"/>
      <c r="B46" s="2046" t="s">
        <v>518</v>
      </c>
      <c r="C46" s="2047"/>
      <c r="D46" s="60"/>
      <c r="E46" s="60"/>
      <c r="F46" s="60"/>
      <c r="G46" s="60"/>
      <c r="H46" s="60"/>
      <c r="I46" s="60"/>
      <c r="J46" s="60"/>
      <c r="K46" s="60"/>
      <c r="L46" s="60"/>
      <c r="M46" s="61"/>
      <c r="N46" s="61"/>
      <c r="O46" s="61"/>
      <c r="P46" s="60"/>
      <c r="Q46" s="60"/>
      <c r="R46" s="60"/>
      <c r="S46" s="60"/>
      <c r="T46" s="60"/>
      <c r="U46" s="60"/>
      <c r="V46" s="60"/>
      <c r="W46" s="60"/>
      <c r="X46" s="60"/>
      <c r="Y46" s="60"/>
      <c r="Z46" s="60"/>
      <c r="AA46" s="75"/>
      <c r="AB46" s="38"/>
    </row>
    <row r="47" spans="1:28" ht="16.5" customHeight="1">
      <c r="A47" s="2076"/>
      <c r="B47" s="2042" t="s">
        <v>519</v>
      </c>
      <c r="C47" s="2043"/>
      <c r="D47" s="60">
        <f t="shared" si="20"/>
        <v>1</v>
      </c>
      <c r="E47" s="60"/>
      <c r="F47" s="60">
        <v>1</v>
      </c>
      <c r="G47" s="60"/>
      <c r="H47" s="60"/>
      <c r="I47" s="60">
        <v>63</v>
      </c>
      <c r="J47" s="60"/>
      <c r="K47" s="60">
        <v>63</v>
      </c>
      <c r="L47" s="60"/>
      <c r="M47" s="61"/>
      <c r="N47" s="61"/>
      <c r="O47" s="61"/>
      <c r="P47" s="60">
        <v>1</v>
      </c>
      <c r="Q47" s="60">
        <v>63</v>
      </c>
      <c r="R47" s="60"/>
      <c r="S47" s="60"/>
      <c r="T47" s="60"/>
      <c r="U47" s="60"/>
      <c r="V47" s="60">
        <v>1</v>
      </c>
      <c r="W47" s="60">
        <v>63</v>
      </c>
      <c r="X47" s="60"/>
      <c r="Y47" s="60"/>
      <c r="Z47" s="60"/>
      <c r="AA47" s="75"/>
      <c r="AB47" s="38"/>
    </row>
    <row r="48" spans="1:28" ht="16.5" customHeight="1">
      <c r="A48" s="2076"/>
      <c r="B48" s="2042" t="s">
        <v>520</v>
      </c>
      <c r="C48" s="2043"/>
      <c r="D48" s="60">
        <f t="shared" si="20"/>
        <v>1</v>
      </c>
      <c r="E48" s="60"/>
      <c r="F48" s="60">
        <v>1</v>
      </c>
      <c r="G48" s="60"/>
      <c r="H48" s="60"/>
      <c r="I48" s="193">
        <v>82</v>
      </c>
      <c r="J48" s="60"/>
      <c r="K48" s="60">
        <v>82</v>
      </c>
      <c r="L48" s="60"/>
      <c r="M48" s="61"/>
      <c r="N48" s="61"/>
      <c r="O48" s="61"/>
      <c r="P48" s="60">
        <v>1</v>
      </c>
      <c r="Q48" s="60">
        <v>82</v>
      </c>
      <c r="R48" s="60"/>
      <c r="S48" s="60"/>
      <c r="T48" s="60"/>
      <c r="U48" s="60"/>
      <c r="V48" s="60"/>
      <c r="W48" s="60"/>
      <c r="X48" s="60">
        <v>1</v>
      </c>
      <c r="Y48" s="60">
        <v>82</v>
      </c>
      <c r="Z48" s="60"/>
      <c r="AA48" s="75"/>
      <c r="AB48" s="38"/>
    </row>
    <row r="49" spans="1:28" ht="16.5" customHeight="1">
      <c r="A49" s="2076"/>
      <c r="B49" s="2029" t="s">
        <v>521</v>
      </c>
      <c r="C49" s="2029"/>
      <c r="D49" s="60"/>
      <c r="E49" s="60"/>
      <c r="F49" s="60"/>
      <c r="G49" s="60"/>
      <c r="H49" s="60"/>
      <c r="I49" s="60"/>
      <c r="J49" s="60"/>
      <c r="K49" s="60"/>
      <c r="L49" s="60"/>
      <c r="M49" s="61"/>
      <c r="N49" s="61"/>
      <c r="O49" s="61"/>
      <c r="P49" s="60"/>
      <c r="Q49" s="60"/>
      <c r="R49" s="60"/>
      <c r="S49" s="60"/>
      <c r="T49" s="60"/>
      <c r="U49" s="60"/>
      <c r="V49" s="60"/>
      <c r="W49" s="60"/>
      <c r="X49" s="60"/>
      <c r="Y49" s="60"/>
      <c r="Z49" s="60"/>
      <c r="AA49" s="75"/>
      <c r="AB49" s="38"/>
    </row>
    <row r="50" spans="1:28" ht="16.5" customHeight="1">
      <c r="A50" s="2076"/>
      <c r="B50" s="2029" t="s">
        <v>522</v>
      </c>
      <c r="C50" s="2029"/>
      <c r="D50" s="60"/>
      <c r="E50" s="60"/>
      <c r="F50" s="60"/>
      <c r="G50" s="60"/>
      <c r="H50" s="60"/>
      <c r="I50" s="60"/>
      <c r="J50" s="60"/>
      <c r="K50" s="60"/>
      <c r="L50" s="60"/>
      <c r="M50" s="61"/>
      <c r="N50" s="61"/>
      <c r="O50" s="61"/>
      <c r="P50" s="60"/>
      <c r="Q50" s="60"/>
      <c r="R50" s="60"/>
      <c r="S50" s="60"/>
      <c r="T50" s="60"/>
      <c r="U50" s="60"/>
      <c r="V50" s="60"/>
      <c r="W50" s="60"/>
      <c r="X50" s="60"/>
      <c r="Y50" s="60"/>
      <c r="Z50" s="60"/>
      <c r="AA50" s="75"/>
      <c r="AB50" s="38"/>
    </row>
    <row r="51" spans="1:28" ht="16.5" customHeight="1">
      <c r="A51" s="2076"/>
      <c r="B51" s="2029" t="s">
        <v>523</v>
      </c>
      <c r="C51" s="2029"/>
      <c r="D51" s="60"/>
      <c r="E51" s="60"/>
      <c r="F51" s="60"/>
      <c r="G51" s="60"/>
      <c r="H51" s="60"/>
      <c r="I51" s="60"/>
      <c r="J51" s="60"/>
      <c r="K51" s="60"/>
      <c r="L51" s="60"/>
      <c r="M51" s="61"/>
      <c r="N51" s="61"/>
      <c r="O51" s="61"/>
      <c r="P51" s="60"/>
      <c r="Q51" s="60"/>
      <c r="R51" s="60"/>
      <c r="S51" s="60"/>
      <c r="T51" s="60"/>
      <c r="U51" s="60"/>
      <c r="V51" s="60"/>
      <c r="W51" s="60"/>
      <c r="X51" s="60"/>
      <c r="Y51" s="60"/>
      <c r="Z51" s="60"/>
      <c r="AA51" s="75"/>
      <c r="AB51" s="38"/>
    </row>
    <row r="52" spans="1:28" ht="16.5" customHeight="1">
      <c r="A52" s="2076"/>
      <c r="B52" s="2029" t="s">
        <v>524</v>
      </c>
      <c r="C52" s="2029"/>
      <c r="D52" s="60"/>
      <c r="E52" s="60"/>
      <c r="F52" s="60"/>
      <c r="G52" s="60"/>
      <c r="H52" s="60"/>
      <c r="I52" s="60"/>
      <c r="J52" s="60"/>
      <c r="K52" s="60"/>
      <c r="L52" s="60"/>
      <c r="M52" s="61"/>
      <c r="N52" s="61"/>
      <c r="O52" s="61"/>
      <c r="P52" s="60"/>
      <c r="Q52" s="60"/>
      <c r="R52" s="60"/>
      <c r="S52" s="60"/>
      <c r="T52" s="60"/>
      <c r="U52" s="60"/>
      <c r="V52" s="60"/>
      <c r="W52" s="60"/>
      <c r="X52" s="60"/>
      <c r="Y52" s="60"/>
      <c r="Z52" s="60"/>
      <c r="AA52" s="75"/>
      <c r="AB52" s="38"/>
    </row>
    <row r="53" spans="1:28" ht="16.5" customHeight="1" thickBot="1">
      <c r="A53" s="2076"/>
      <c r="B53" s="2029" t="s">
        <v>525</v>
      </c>
      <c r="C53" s="2029"/>
      <c r="D53" s="68">
        <f t="shared" si="20"/>
        <v>1</v>
      </c>
      <c r="E53" s="68"/>
      <c r="F53" s="68">
        <v>1</v>
      </c>
      <c r="G53" s="68"/>
      <c r="H53" s="68"/>
      <c r="I53" s="60">
        <v>54</v>
      </c>
      <c r="J53" s="68"/>
      <c r="K53" s="68">
        <v>54</v>
      </c>
      <c r="L53" s="68"/>
      <c r="M53" s="69"/>
      <c r="N53" s="69"/>
      <c r="O53" s="69"/>
      <c r="P53" s="68">
        <v>1</v>
      </c>
      <c r="Q53" s="68">
        <v>54</v>
      </c>
      <c r="R53" s="68"/>
      <c r="S53" s="68"/>
      <c r="T53" s="68"/>
      <c r="U53" s="68"/>
      <c r="V53" s="68">
        <v>1</v>
      </c>
      <c r="W53" s="68">
        <v>28</v>
      </c>
      <c r="X53" s="68"/>
      <c r="Y53" s="68"/>
      <c r="Z53" s="68">
        <v>1</v>
      </c>
      <c r="AA53" s="165">
        <v>26</v>
      </c>
      <c r="AB53" s="38"/>
    </row>
    <row r="54" spans="1:28" ht="16.5" customHeight="1" thickTop="1" thickBot="1">
      <c r="A54" s="2077"/>
      <c r="B54" s="2031" t="s">
        <v>516</v>
      </c>
      <c r="C54" s="2032"/>
      <c r="D54" s="96">
        <f>SUM(D45:D53)</f>
        <v>4</v>
      </c>
      <c r="E54" s="96"/>
      <c r="F54" s="96">
        <f>SUM(F47:F53)</f>
        <v>3</v>
      </c>
      <c r="G54" s="96">
        <f>SUM(G45:G53)</f>
        <v>1</v>
      </c>
      <c r="H54" s="96"/>
      <c r="I54" s="96">
        <f>SUM(I45:I53)</f>
        <v>336</v>
      </c>
      <c r="J54" s="96"/>
      <c r="K54" s="96">
        <f>SUM(K47:K53)</f>
        <v>199</v>
      </c>
      <c r="L54" s="96">
        <f>SUM(L45:L53)</f>
        <v>137</v>
      </c>
      <c r="M54" s="97"/>
      <c r="N54" s="97"/>
      <c r="O54" s="97"/>
      <c r="P54" s="97">
        <f>SUM(P45:P53)</f>
        <v>3</v>
      </c>
      <c r="Q54" s="96">
        <f>SUM(Q45:Q53)</f>
        <v>199</v>
      </c>
      <c r="R54" s="96">
        <f>SUM(R45:R53)</f>
        <v>1</v>
      </c>
      <c r="S54" s="96">
        <f>SUM(S45:S53)</f>
        <v>137</v>
      </c>
      <c r="T54" s="96"/>
      <c r="U54" s="96"/>
      <c r="V54" s="96">
        <f t="shared" ref="V54:AA54" si="21">SUM(V45:V53)</f>
        <v>2</v>
      </c>
      <c r="W54" s="96">
        <f t="shared" si="21"/>
        <v>91</v>
      </c>
      <c r="X54" s="96">
        <f t="shared" si="21"/>
        <v>2</v>
      </c>
      <c r="Y54" s="96">
        <f t="shared" si="21"/>
        <v>150</v>
      </c>
      <c r="Z54" s="96">
        <f t="shared" si="21"/>
        <v>2</v>
      </c>
      <c r="AA54" s="121">
        <f t="shared" si="21"/>
        <v>95</v>
      </c>
      <c r="AB54" s="38"/>
    </row>
    <row r="55" spans="1:28" ht="16.5" customHeight="1">
      <c r="A55" s="2075" t="s">
        <v>192</v>
      </c>
      <c r="B55" s="2033" t="s">
        <v>406</v>
      </c>
      <c r="C55" s="2033"/>
      <c r="D55" s="70"/>
      <c r="E55" s="70"/>
      <c r="F55" s="70"/>
      <c r="G55" s="70"/>
      <c r="H55" s="70"/>
      <c r="I55" s="60"/>
      <c r="J55" s="70"/>
      <c r="K55" s="70"/>
      <c r="L55" s="70"/>
      <c r="M55" s="71"/>
      <c r="N55" s="71"/>
      <c r="O55" s="71"/>
      <c r="P55" s="70"/>
      <c r="Q55" s="70"/>
      <c r="R55" s="70"/>
      <c r="S55" s="70"/>
      <c r="T55" s="70"/>
      <c r="U55" s="70"/>
      <c r="V55" s="70"/>
      <c r="W55" s="70"/>
      <c r="X55" s="70"/>
      <c r="Y55" s="70"/>
      <c r="Z55" s="70"/>
      <c r="AA55" s="122"/>
      <c r="AB55" s="82"/>
    </row>
    <row r="56" spans="1:28" ht="16.5" customHeight="1">
      <c r="A56" s="2076"/>
      <c r="B56" s="2029" t="s">
        <v>407</v>
      </c>
      <c r="C56" s="2029"/>
      <c r="D56" s="95"/>
      <c r="E56" s="95"/>
      <c r="F56" s="95"/>
      <c r="G56" s="95"/>
      <c r="H56" s="95"/>
      <c r="I56" s="60"/>
      <c r="J56" s="95"/>
      <c r="K56" s="95"/>
      <c r="L56" s="95"/>
      <c r="M56" s="76"/>
      <c r="N56" s="76"/>
      <c r="O56" s="76"/>
      <c r="P56" s="95"/>
      <c r="Q56" s="95"/>
      <c r="R56" s="95"/>
      <c r="S56" s="95"/>
      <c r="T56" s="95"/>
      <c r="U56" s="95"/>
      <c r="V56" s="95"/>
      <c r="W56" s="95"/>
      <c r="X56" s="95"/>
      <c r="Y56" s="95"/>
      <c r="Z56" s="95"/>
      <c r="AA56" s="99"/>
      <c r="AB56" s="38"/>
    </row>
    <row r="57" spans="1:28" ht="16.5" customHeight="1" thickBot="1">
      <c r="A57" s="2076"/>
      <c r="B57" s="2029" t="s">
        <v>408</v>
      </c>
      <c r="C57" s="2029"/>
      <c r="D57" s="60"/>
      <c r="E57" s="60"/>
      <c r="F57" s="60"/>
      <c r="G57" s="60"/>
      <c r="H57" s="60"/>
      <c r="I57" s="60"/>
      <c r="J57" s="60"/>
      <c r="K57" s="60"/>
      <c r="L57" s="60"/>
      <c r="M57" s="61"/>
      <c r="N57" s="61"/>
      <c r="O57" s="61"/>
      <c r="P57" s="60"/>
      <c r="Q57" s="60"/>
      <c r="R57" s="60"/>
      <c r="S57" s="60"/>
      <c r="T57" s="60"/>
      <c r="U57" s="60"/>
      <c r="V57" s="60"/>
      <c r="W57" s="60"/>
      <c r="X57" s="60"/>
      <c r="Y57" s="60"/>
      <c r="Z57" s="60"/>
      <c r="AA57" s="75"/>
      <c r="AB57" s="38"/>
    </row>
    <row r="58" spans="1:28" ht="16.5" customHeight="1" thickTop="1" thickBot="1">
      <c r="A58" s="2085"/>
      <c r="B58" s="2031" t="s">
        <v>365</v>
      </c>
      <c r="C58" s="2032"/>
      <c r="D58" s="96"/>
      <c r="E58" s="96"/>
      <c r="F58" s="96"/>
      <c r="G58" s="96"/>
      <c r="H58" s="96"/>
      <c r="I58" s="96"/>
      <c r="J58" s="96"/>
      <c r="K58" s="96"/>
      <c r="L58" s="96"/>
      <c r="M58" s="97"/>
      <c r="N58" s="97"/>
      <c r="O58" s="97"/>
      <c r="P58" s="97"/>
      <c r="Q58" s="96"/>
      <c r="R58" s="96"/>
      <c r="S58" s="96"/>
      <c r="T58" s="96"/>
      <c r="U58" s="96"/>
      <c r="V58" s="96"/>
      <c r="W58" s="96"/>
      <c r="X58" s="96"/>
      <c r="Y58" s="96"/>
      <c r="Z58" s="96"/>
      <c r="AA58" s="121"/>
      <c r="AB58" s="38"/>
    </row>
    <row r="59" spans="1:28" ht="16.5" customHeight="1">
      <c r="A59" s="2090" t="s">
        <v>187</v>
      </c>
      <c r="B59" s="2029" t="s">
        <v>529</v>
      </c>
      <c r="C59" s="2029"/>
      <c r="D59" s="98">
        <f>SUM(E59:H59)</f>
        <v>1</v>
      </c>
      <c r="E59" s="70">
        <v>1</v>
      </c>
      <c r="F59" s="70"/>
      <c r="G59" s="70"/>
      <c r="H59" s="70"/>
      <c r="I59" s="68">
        <f>SUM(J59:M59)</f>
        <v>47</v>
      </c>
      <c r="J59" s="70">
        <v>47</v>
      </c>
      <c r="K59" s="70"/>
      <c r="L59" s="70"/>
      <c r="M59" s="71"/>
      <c r="N59" s="71"/>
      <c r="O59" s="71"/>
      <c r="P59" s="70"/>
      <c r="Q59" s="70"/>
      <c r="R59" s="70">
        <v>1</v>
      </c>
      <c r="S59" s="70">
        <v>47</v>
      </c>
      <c r="T59" s="70"/>
      <c r="U59" s="70"/>
      <c r="V59" s="70">
        <v>1</v>
      </c>
      <c r="W59" s="70">
        <v>47</v>
      </c>
      <c r="X59" s="70"/>
      <c r="Y59" s="70"/>
      <c r="Z59" s="70"/>
      <c r="AA59" s="122"/>
      <c r="AB59" s="38"/>
    </row>
    <row r="60" spans="1:28" ht="16.5" customHeight="1">
      <c r="A60" s="2076"/>
      <c r="B60" s="2028" t="s">
        <v>530</v>
      </c>
      <c r="C60" s="2028"/>
      <c r="D60" s="35"/>
      <c r="E60" s="63"/>
      <c r="F60" s="60"/>
      <c r="G60" s="60"/>
      <c r="H60" s="60"/>
      <c r="I60" s="35"/>
      <c r="J60" s="63"/>
      <c r="K60" s="60"/>
      <c r="L60" s="60"/>
      <c r="M60" s="61"/>
      <c r="N60" s="61"/>
      <c r="O60" s="61"/>
      <c r="P60" s="60"/>
      <c r="Q60" s="60"/>
      <c r="R60" s="60"/>
      <c r="S60" s="60"/>
      <c r="T60" s="60"/>
      <c r="U60" s="60"/>
      <c r="V60" s="60"/>
      <c r="W60" s="60"/>
      <c r="X60" s="60"/>
      <c r="Y60" s="60"/>
      <c r="Z60" s="60"/>
      <c r="AA60" s="75"/>
      <c r="AB60" s="38"/>
    </row>
    <row r="61" spans="1:28" ht="16.5" customHeight="1" thickBot="1">
      <c r="A61" s="2076"/>
      <c r="B61" s="2029" t="s">
        <v>531</v>
      </c>
      <c r="C61" s="2029"/>
      <c r="D61" s="60">
        <f>SUM(E61:H61)</f>
        <v>1</v>
      </c>
      <c r="E61" s="60"/>
      <c r="F61" s="60"/>
      <c r="G61" s="60"/>
      <c r="H61" s="60">
        <v>1</v>
      </c>
      <c r="I61" s="68">
        <f>SUM(J61:M61)</f>
        <v>255</v>
      </c>
      <c r="J61" s="60"/>
      <c r="K61" s="60"/>
      <c r="L61" s="60"/>
      <c r="M61" s="61">
        <v>255</v>
      </c>
      <c r="N61" s="61"/>
      <c r="O61" s="61"/>
      <c r="P61" s="60"/>
      <c r="Q61" s="60"/>
      <c r="R61" s="60">
        <v>1</v>
      </c>
      <c r="S61" s="60">
        <v>255</v>
      </c>
      <c r="T61" s="60"/>
      <c r="U61" s="60"/>
      <c r="V61" s="60">
        <v>1</v>
      </c>
      <c r="W61" s="60">
        <v>86</v>
      </c>
      <c r="X61" s="60"/>
      <c r="Y61" s="60"/>
      <c r="Z61" s="60">
        <v>1</v>
      </c>
      <c r="AA61" s="75">
        <v>169</v>
      </c>
      <c r="AB61" s="38"/>
    </row>
    <row r="62" spans="1:28" ht="16.5" customHeight="1" thickTop="1" thickBot="1">
      <c r="A62" s="2085"/>
      <c r="B62" s="2031" t="s">
        <v>516</v>
      </c>
      <c r="C62" s="2032"/>
      <c r="D62" s="96">
        <f>SUM(D59:D61)</f>
        <v>2</v>
      </c>
      <c r="E62" s="96">
        <f>SUM(E59,E60:E61)</f>
        <v>1</v>
      </c>
      <c r="F62" s="96"/>
      <c r="G62" s="96"/>
      <c r="H62" s="96">
        <f>SUM(H59:H61)</f>
        <v>1</v>
      </c>
      <c r="I62" s="151">
        <f>SUM(J62:M62)</f>
        <v>302</v>
      </c>
      <c r="J62" s="96">
        <f>SUM(J59:J61)</f>
        <v>47</v>
      </c>
      <c r="K62" s="96"/>
      <c r="L62" s="96"/>
      <c r="M62" s="97">
        <f>SUM(M59:M61)</f>
        <v>255</v>
      </c>
      <c r="N62" s="96"/>
      <c r="O62" s="97"/>
      <c r="P62" s="96"/>
      <c r="Q62" s="96"/>
      <c r="R62" s="96">
        <f>SUM(R59,R60:R61)</f>
        <v>2</v>
      </c>
      <c r="S62" s="96">
        <f>SUM(S59,S60:S61)</f>
        <v>302</v>
      </c>
      <c r="T62" s="96"/>
      <c r="U62" s="96"/>
      <c r="V62" s="96">
        <f>SUM(V59,V60:V61)</f>
        <v>2</v>
      </c>
      <c r="W62" s="96">
        <f>SUM(W59,W60:W61)</f>
        <v>133</v>
      </c>
      <c r="X62" s="96"/>
      <c r="Y62" s="96"/>
      <c r="Z62" s="96">
        <f>SUM(Z59:Z61)</f>
        <v>1</v>
      </c>
      <c r="AA62" s="121">
        <f>SUM(AA59,AA60:AA61)</f>
        <v>169</v>
      </c>
      <c r="AB62" s="38"/>
    </row>
    <row r="63" spans="1:28" ht="16.5" customHeight="1">
      <c r="A63" s="1807" t="s">
        <v>201</v>
      </c>
      <c r="B63" s="1735" t="s">
        <v>742</v>
      </c>
      <c r="C63" s="1735"/>
      <c r="D63" s="1675">
        <f t="shared" ref="D63:D69" si="22">SUM(E63:H63)</f>
        <v>4</v>
      </c>
      <c r="E63" s="1675">
        <v>1</v>
      </c>
      <c r="F63" s="1675">
        <v>1</v>
      </c>
      <c r="G63" s="1675">
        <v>2</v>
      </c>
      <c r="H63" s="1675"/>
      <c r="I63" s="193">
        <f t="shared" ref="I63:I69" si="23">SUM(J63:M63)</f>
        <v>397</v>
      </c>
      <c r="J63" s="1675">
        <v>36</v>
      </c>
      <c r="K63" s="1675">
        <v>80</v>
      </c>
      <c r="L63" s="1675">
        <v>281</v>
      </c>
      <c r="M63" s="1676"/>
      <c r="N63" s="1678"/>
      <c r="O63" s="1675"/>
      <c r="P63" s="1675"/>
      <c r="Q63" s="1675"/>
      <c r="R63" s="1675">
        <v>4</v>
      </c>
      <c r="S63" s="1675">
        <v>397</v>
      </c>
      <c r="T63" s="1675"/>
      <c r="U63" s="1675"/>
      <c r="V63" s="1675">
        <v>1</v>
      </c>
      <c r="W63" s="1675">
        <v>103</v>
      </c>
      <c r="X63" s="1675"/>
      <c r="Y63" s="1675"/>
      <c r="Z63" s="1675">
        <v>4</v>
      </c>
      <c r="AA63" s="1683">
        <v>294</v>
      </c>
      <c r="AB63" s="38"/>
    </row>
    <row r="64" spans="1:28" ht="16.5" customHeight="1">
      <c r="A64" s="1766"/>
      <c r="B64" s="1735" t="s">
        <v>743</v>
      </c>
      <c r="C64" s="1735"/>
      <c r="D64" s="193">
        <f t="shared" si="22"/>
        <v>3</v>
      </c>
      <c r="E64" s="193">
        <v>3</v>
      </c>
      <c r="F64" s="193"/>
      <c r="G64" s="193"/>
      <c r="H64" s="193"/>
      <c r="I64" s="193">
        <f t="shared" si="23"/>
        <v>72</v>
      </c>
      <c r="J64" s="193">
        <v>72</v>
      </c>
      <c r="K64" s="193"/>
      <c r="L64" s="193"/>
      <c r="M64" s="357"/>
      <c r="N64" s="577"/>
      <c r="O64" s="193"/>
      <c r="P64" s="193"/>
      <c r="Q64" s="193"/>
      <c r="R64" s="193">
        <v>3</v>
      </c>
      <c r="S64" s="193">
        <v>72</v>
      </c>
      <c r="T64" s="193"/>
      <c r="U64" s="193"/>
      <c r="V64" s="193"/>
      <c r="W64" s="193"/>
      <c r="X64" s="193"/>
      <c r="Y64" s="193"/>
      <c r="Z64" s="193">
        <v>3</v>
      </c>
      <c r="AA64" s="238">
        <v>72</v>
      </c>
      <c r="AB64" s="38"/>
    </row>
    <row r="65" spans="1:28" ht="16.5" customHeight="1">
      <c r="A65" s="1766"/>
      <c r="B65" s="1735" t="s">
        <v>744</v>
      </c>
      <c r="C65" s="1735"/>
      <c r="D65" s="239"/>
      <c r="E65" s="239"/>
      <c r="F65" s="239"/>
      <c r="G65" s="239"/>
      <c r="H65" s="239"/>
      <c r="I65" s="193"/>
      <c r="J65" s="239"/>
      <c r="K65" s="239"/>
      <c r="L65" s="239"/>
      <c r="M65" s="1684"/>
      <c r="N65" s="1685"/>
      <c r="O65" s="239"/>
      <c r="P65" s="239"/>
      <c r="Q65" s="239"/>
      <c r="R65" s="239"/>
      <c r="S65" s="239"/>
      <c r="T65" s="239"/>
      <c r="U65" s="239"/>
      <c r="V65" s="239"/>
      <c r="W65" s="239"/>
      <c r="X65" s="239"/>
      <c r="Y65" s="239"/>
      <c r="Z65" s="239"/>
      <c r="AA65" s="240"/>
      <c r="AB65" s="38"/>
    </row>
    <row r="66" spans="1:28" ht="16.5" customHeight="1">
      <c r="A66" s="1766"/>
      <c r="B66" s="1741" t="s">
        <v>745</v>
      </c>
      <c r="C66" s="1741"/>
      <c r="D66" s="239">
        <f t="shared" si="22"/>
        <v>1</v>
      </c>
      <c r="E66" s="239">
        <v>1</v>
      </c>
      <c r="F66" s="239"/>
      <c r="G66" s="239"/>
      <c r="H66" s="239"/>
      <c r="I66" s="193">
        <f t="shared" si="23"/>
        <v>25</v>
      </c>
      <c r="J66" s="239">
        <v>25</v>
      </c>
      <c r="K66" s="239"/>
      <c r="L66" s="239"/>
      <c r="M66" s="1684"/>
      <c r="N66" s="1685"/>
      <c r="O66" s="239"/>
      <c r="P66" s="239"/>
      <c r="Q66" s="239"/>
      <c r="R66" s="239">
        <v>1</v>
      </c>
      <c r="S66" s="239">
        <v>25</v>
      </c>
      <c r="T66" s="239"/>
      <c r="U66" s="239"/>
      <c r="V66" s="239"/>
      <c r="W66" s="239"/>
      <c r="X66" s="239"/>
      <c r="Y66" s="239"/>
      <c r="Z66" s="239">
        <v>1</v>
      </c>
      <c r="AA66" s="240">
        <v>25</v>
      </c>
      <c r="AB66" s="38"/>
    </row>
    <row r="67" spans="1:28" ht="16.5" customHeight="1">
      <c r="A67" s="1766"/>
      <c r="B67" s="1741" t="s">
        <v>746</v>
      </c>
      <c r="C67" s="1741"/>
      <c r="D67" s="193">
        <f t="shared" si="22"/>
        <v>1</v>
      </c>
      <c r="E67" s="193"/>
      <c r="F67" s="193">
        <v>1</v>
      </c>
      <c r="G67" s="193"/>
      <c r="H67" s="193"/>
      <c r="I67" s="193">
        <f t="shared" si="23"/>
        <v>61</v>
      </c>
      <c r="J67" s="193"/>
      <c r="K67" s="193">
        <v>61</v>
      </c>
      <c r="L67" s="193"/>
      <c r="M67" s="357"/>
      <c r="N67" s="577"/>
      <c r="O67" s="193"/>
      <c r="P67" s="193"/>
      <c r="Q67" s="193"/>
      <c r="R67" s="193">
        <v>1</v>
      </c>
      <c r="S67" s="193">
        <v>61</v>
      </c>
      <c r="T67" s="193"/>
      <c r="U67" s="193"/>
      <c r="V67" s="193"/>
      <c r="W67" s="193"/>
      <c r="X67" s="193"/>
      <c r="Y67" s="193"/>
      <c r="Z67" s="193">
        <v>1</v>
      </c>
      <c r="AA67" s="238">
        <v>61</v>
      </c>
      <c r="AB67" s="38"/>
    </row>
    <row r="68" spans="1:28" ht="16.5" customHeight="1">
      <c r="A68" s="1766"/>
      <c r="B68" s="1741" t="s">
        <v>747</v>
      </c>
      <c r="C68" s="1741"/>
      <c r="D68" s="193">
        <f t="shared" si="22"/>
        <v>1</v>
      </c>
      <c r="E68" s="193"/>
      <c r="F68" s="193"/>
      <c r="G68" s="193">
        <v>1</v>
      </c>
      <c r="H68" s="193"/>
      <c r="I68" s="193">
        <f t="shared" si="23"/>
        <v>152</v>
      </c>
      <c r="J68" s="193"/>
      <c r="K68" s="193"/>
      <c r="L68" s="193">
        <v>152</v>
      </c>
      <c r="M68" s="357"/>
      <c r="N68" s="577"/>
      <c r="O68" s="193"/>
      <c r="P68" s="193">
        <v>1</v>
      </c>
      <c r="Q68" s="193">
        <v>152</v>
      </c>
      <c r="R68" s="193"/>
      <c r="S68" s="193"/>
      <c r="T68" s="193"/>
      <c r="U68" s="193"/>
      <c r="V68" s="193"/>
      <c r="W68" s="193"/>
      <c r="X68" s="193"/>
      <c r="Y68" s="193"/>
      <c r="Z68" s="193">
        <v>1</v>
      </c>
      <c r="AA68" s="238">
        <v>152</v>
      </c>
      <c r="AB68" s="38"/>
    </row>
    <row r="69" spans="1:28" ht="16.5" customHeight="1" thickBot="1">
      <c r="A69" s="1766"/>
      <c r="B69" s="1741" t="s">
        <v>121</v>
      </c>
      <c r="C69" s="1741"/>
      <c r="D69" s="193">
        <f t="shared" si="22"/>
        <v>10</v>
      </c>
      <c r="E69" s="193">
        <v>9</v>
      </c>
      <c r="F69" s="193">
        <v>1</v>
      </c>
      <c r="G69" s="193"/>
      <c r="H69" s="193"/>
      <c r="I69" s="193">
        <f t="shared" si="23"/>
        <v>266</v>
      </c>
      <c r="J69" s="193">
        <v>205</v>
      </c>
      <c r="K69" s="193">
        <v>61</v>
      </c>
      <c r="L69" s="193"/>
      <c r="M69" s="357"/>
      <c r="N69" s="577"/>
      <c r="O69" s="193"/>
      <c r="P69" s="193">
        <v>4</v>
      </c>
      <c r="Q69" s="193">
        <v>123</v>
      </c>
      <c r="R69" s="193">
        <v>6</v>
      </c>
      <c r="S69" s="193">
        <v>143</v>
      </c>
      <c r="T69" s="193"/>
      <c r="U69" s="193"/>
      <c r="V69" s="193"/>
      <c r="W69" s="193"/>
      <c r="X69" s="193"/>
      <c r="Y69" s="193"/>
      <c r="Z69" s="193">
        <v>10</v>
      </c>
      <c r="AA69" s="238">
        <v>266</v>
      </c>
      <c r="AB69" s="38"/>
    </row>
    <row r="70" spans="1:28" ht="16.5" customHeight="1" thickTop="1" thickBot="1">
      <c r="A70" s="1806"/>
      <c r="B70" s="1743" t="s">
        <v>748</v>
      </c>
      <c r="C70" s="1744"/>
      <c r="D70" s="241">
        <f>SUM(D63:D69)</f>
        <v>20</v>
      </c>
      <c r="E70" s="241">
        <f>SUM(E63:E69)</f>
        <v>14</v>
      </c>
      <c r="F70" s="241">
        <f t="shared" ref="F70:AA70" si="24">SUM(F63:F69)</f>
        <v>3</v>
      </c>
      <c r="G70" s="241">
        <f t="shared" si="24"/>
        <v>3</v>
      </c>
      <c r="H70" s="241"/>
      <c r="I70" s="241">
        <f t="shared" si="24"/>
        <v>973</v>
      </c>
      <c r="J70" s="241">
        <f t="shared" si="24"/>
        <v>338</v>
      </c>
      <c r="K70" s="241">
        <f t="shared" si="24"/>
        <v>202</v>
      </c>
      <c r="L70" s="241">
        <f t="shared" si="24"/>
        <v>433</v>
      </c>
      <c r="M70" s="1686"/>
      <c r="N70" s="1687"/>
      <c r="O70" s="242"/>
      <c r="P70" s="242">
        <f t="shared" si="24"/>
        <v>5</v>
      </c>
      <c r="Q70" s="241">
        <f t="shared" si="24"/>
        <v>275</v>
      </c>
      <c r="R70" s="241">
        <f t="shared" si="24"/>
        <v>15</v>
      </c>
      <c r="S70" s="241">
        <f t="shared" si="24"/>
        <v>698</v>
      </c>
      <c r="T70" s="242"/>
      <c r="U70" s="242"/>
      <c r="V70" s="241">
        <f t="shared" si="24"/>
        <v>1</v>
      </c>
      <c r="W70" s="241">
        <f t="shared" si="24"/>
        <v>103</v>
      </c>
      <c r="X70" s="242"/>
      <c r="Y70" s="242"/>
      <c r="Z70" s="242">
        <f t="shared" si="24"/>
        <v>20</v>
      </c>
      <c r="AA70" s="243">
        <f t="shared" si="24"/>
        <v>870</v>
      </c>
      <c r="AB70" s="38"/>
    </row>
    <row r="71" spans="1:28" ht="16.5" customHeight="1">
      <c r="A71" s="1807" t="s">
        <v>188</v>
      </c>
      <c r="B71" s="1735" t="s">
        <v>532</v>
      </c>
      <c r="C71" s="1735"/>
      <c r="D71" s="203">
        <f>SUM(E71:H71)</f>
        <v>1</v>
      </c>
      <c r="E71" s="203"/>
      <c r="F71" s="203"/>
      <c r="G71" s="203"/>
      <c r="H71" s="203">
        <v>1</v>
      </c>
      <c r="I71" s="193">
        <f>SUM(J71:M71)</f>
        <v>178.39300411522635</v>
      </c>
      <c r="J71" s="203"/>
      <c r="K71" s="203"/>
      <c r="L71" s="203"/>
      <c r="M71" s="204">
        <v>178.39300411522635</v>
      </c>
      <c r="N71" s="204"/>
      <c r="O71" s="204"/>
      <c r="P71" s="203">
        <v>1</v>
      </c>
      <c r="Q71" s="203">
        <v>41.395061728395063</v>
      </c>
      <c r="R71" s="203">
        <v>1</v>
      </c>
      <c r="S71" s="203">
        <v>136.99794238683128</v>
      </c>
      <c r="T71" s="203"/>
      <c r="U71" s="203"/>
      <c r="V71" s="203">
        <v>1</v>
      </c>
      <c r="W71" s="203">
        <v>41.395061728395063</v>
      </c>
      <c r="X71" s="203"/>
      <c r="Y71" s="203"/>
      <c r="Z71" s="203">
        <v>1</v>
      </c>
      <c r="AA71" s="237">
        <v>136.99794238683128</v>
      </c>
      <c r="AB71" s="82"/>
    </row>
    <row r="72" spans="1:28" ht="16.5" customHeight="1">
      <c r="A72" s="1766"/>
      <c r="B72" s="1735" t="s">
        <v>533</v>
      </c>
      <c r="C72" s="1735"/>
      <c r="D72" s="193">
        <f>SUM(E72:H72)</f>
        <v>1</v>
      </c>
      <c r="E72" s="193"/>
      <c r="F72" s="193"/>
      <c r="G72" s="193">
        <v>1</v>
      </c>
      <c r="H72" s="193"/>
      <c r="I72" s="193">
        <f>SUM(J72:M72)</f>
        <v>154.83076923076922</v>
      </c>
      <c r="J72" s="193"/>
      <c r="K72" s="193"/>
      <c r="L72" s="193">
        <v>154.83076923076922</v>
      </c>
      <c r="M72" s="233"/>
      <c r="N72" s="233"/>
      <c r="O72" s="233"/>
      <c r="P72" s="193">
        <v>1</v>
      </c>
      <c r="Q72" s="193">
        <v>64.861538461538458</v>
      </c>
      <c r="R72" s="193">
        <v>1</v>
      </c>
      <c r="S72" s="193">
        <v>89.969230769230762</v>
      </c>
      <c r="T72" s="193"/>
      <c r="U72" s="193"/>
      <c r="V72" s="193"/>
      <c r="W72" s="193"/>
      <c r="X72" s="193"/>
      <c r="Y72" s="193"/>
      <c r="Z72" s="193">
        <v>1</v>
      </c>
      <c r="AA72" s="238">
        <v>154.83076923076922</v>
      </c>
      <c r="AB72" s="82"/>
    </row>
    <row r="73" spans="1:28" ht="16.5" customHeight="1" thickBot="1">
      <c r="A73" s="1766"/>
      <c r="B73" s="1741" t="s">
        <v>122</v>
      </c>
      <c r="C73" s="1741"/>
      <c r="D73" s="239">
        <f>SUM(E73:H73)</f>
        <v>4</v>
      </c>
      <c r="E73" s="239">
        <v>3</v>
      </c>
      <c r="F73" s="239">
        <v>1</v>
      </c>
      <c r="G73" s="239"/>
      <c r="H73" s="239"/>
      <c r="I73" s="193">
        <f>SUM(J73:M73)</f>
        <v>172</v>
      </c>
      <c r="J73" s="239">
        <v>88</v>
      </c>
      <c r="K73" s="239">
        <v>84</v>
      </c>
      <c r="L73" s="239"/>
      <c r="M73" s="863"/>
      <c r="N73" s="863"/>
      <c r="O73" s="863"/>
      <c r="P73" s="239">
        <v>1</v>
      </c>
      <c r="Q73" s="239">
        <v>21</v>
      </c>
      <c r="R73" s="239">
        <v>2</v>
      </c>
      <c r="S73" s="239">
        <v>118</v>
      </c>
      <c r="T73" s="239">
        <v>1</v>
      </c>
      <c r="U73" s="239">
        <v>33</v>
      </c>
      <c r="V73" s="239">
        <v>3</v>
      </c>
      <c r="W73" s="239">
        <v>46</v>
      </c>
      <c r="X73" s="239"/>
      <c r="Y73" s="239"/>
      <c r="Z73" s="239">
        <v>3</v>
      </c>
      <c r="AA73" s="240">
        <v>126</v>
      </c>
      <c r="AB73" s="82"/>
    </row>
    <row r="74" spans="1:28" ht="16.5" customHeight="1" thickTop="1" thickBot="1">
      <c r="A74" s="1767"/>
      <c r="B74" s="1743" t="s">
        <v>516</v>
      </c>
      <c r="C74" s="1744"/>
      <c r="D74" s="241">
        <f>SUM(D71:D73)</f>
        <v>6</v>
      </c>
      <c r="E74" s="241">
        <f>SUM(E71:E73)</f>
        <v>3</v>
      </c>
      <c r="F74" s="241">
        <f t="shared" ref="F74:Z74" si="25">SUM(F71:F73)</f>
        <v>1</v>
      </c>
      <c r="G74" s="241">
        <f t="shared" si="25"/>
        <v>1</v>
      </c>
      <c r="H74" s="241">
        <f>SUM(H71:H73)</f>
        <v>1</v>
      </c>
      <c r="I74" s="241">
        <f t="shared" si="25"/>
        <v>505.2237733459956</v>
      </c>
      <c r="J74" s="241">
        <f>SUM(J71:J73)</f>
        <v>88</v>
      </c>
      <c r="K74" s="241">
        <f t="shared" si="25"/>
        <v>84</v>
      </c>
      <c r="L74" s="241">
        <f t="shared" si="25"/>
        <v>154.83076923076922</v>
      </c>
      <c r="M74" s="242">
        <f>SUM(M71:M73)</f>
        <v>178.39300411522635</v>
      </c>
      <c r="N74" s="242"/>
      <c r="O74" s="242"/>
      <c r="P74" s="242">
        <f>SUM(P71:P73)</f>
        <v>3</v>
      </c>
      <c r="Q74" s="241">
        <f>SUM(Q71:Q73)</f>
        <v>127.25660018993352</v>
      </c>
      <c r="R74" s="241">
        <f t="shared" si="25"/>
        <v>4</v>
      </c>
      <c r="S74" s="241">
        <f t="shared" si="25"/>
        <v>344.96717315606202</v>
      </c>
      <c r="T74" s="242">
        <f>SUM(T71:T73)</f>
        <v>1</v>
      </c>
      <c r="U74" s="242">
        <f>SUM(U71:U73)</f>
        <v>33</v>
      </c>
      <c r="V74" s="241">
        <f t="shared" si="25"/>
        <v>4</v>
      </c>
      <c r="W74" s="241">
        <f t="shared" si="25"/>
        <v>87.395061728395063</v>
      </c>
      <c r="X74" s="242"/>
      <c r="Y74" s="242"/>
      <c r="Z74" s="241">
        <f t="shared" si="25"/>
        <v>5</v>
      </c>
      <c r="AA74" s="243">
        <f>SUM(AA71:AA73)</f>
        <v>417.8287116176005</v>
      </c>
      <c r="AB74" s="38"/>
    </row>
    <row r="75" spans="1:28" ht="16.5" customHeight="1">
      <c r="A75" s="2075" t="s">
        <v>193</v>
      </c>
      <c r="B75" s="2026" t="s">
        <v>534</v>
      </c>
      <c r="C75" s="2026"/>
      <c r="D75" s="70"/>
      <c r="E75" s="70"/>
      <c r="F75" s="70"/>
      <c r="G75" s="70"/>
      <c r="H75" s="70"/>
      <c r="I75" s="60"/>
      <c r="J75" s="70"/>
      <c r="K75" s="70"/>
      <c r="L75" s="70"/>
      <c r="M75" s="71"/>
      <c r="N75" s="71"/>
      <c r="O75" s="71"/>
      <c r="P75" s="70"/>
      <c r="Q75" s="70"/>
      <c r="R75" s="70"/>
      <c r="S75" s="70"/>
      <c r="T75" s="70"/>
      <c r="U75" s="70"/>
      <c r="V75" s="70"/>
      <c r="W75" s="70"/>
      <c r="X75" s="70"/>
      <c r="Y75" s="70"/>
      <c r="Z75" s="70"/>
      <c r="AA75" s="122"/>
      <c r="AB75" s="38"/>
    </row>
    <row r="76" spans="1:28" ht="16.5" customHeight="1">
      <c r="A76" s="2076"/>
      <c r="B76" s="2028" t="s">
        <v>123</v>
      </c>
      <c r="C76" s="2028"/>
      <c r="D76" s="60">
        <f>SUM(E76:H76)</f>
        <v>1</v>
      </c>
      <c r="E76" s="60">
        <v>1</v>
      </c>
      <c r="F76" s="60"/>
      <c r="G76" s="60"/>
      <c r="H76" s="60"/>
      <c r="I76" s="60">
        <f>SUM(J76:M76)</f>
        <v>30</v>
      </c>
      <c r="J76" s="60">
        <v>30</v>
      </c>
      <c r="K76" s="60"/>
      <c r="L76" s="60"/>
      <c r="M76" s="76"/>
      <c r="N76" s="61"/>
      <c r="O76" s="61"/>
      <c r="P76" s="60">
        <v>1</v>
      </c>
      <c r="Q76" s="60">
        <v>30</v>
      </c>
      <c r="R76" s="60"/>
      <c r="S76" s="60"/>
      <c r="T76" s="60"/>
      <c r="U76" s="60"/>
      <c r="V76" s="60"/>
      <c r="W76" s="60"/>
      <c r="X76" s="60"/>
      <c r="Y76" s="60"/>
      <c r="Z76" s="60">
        <v>1</v>
      </c>
      <c r="AA76" s="75">
        <v>30</v>
      </c>
      <c r="AB76" s="38"/>
    </row>
    <row r="77" spans="1:28" ht="16.5" customHeight="1">
      <c r="A77" s="2076"/>
      <c r="B77" s="2029" t="s">
        <v>535</v>
      </c>
      <c r="C77" s="2030"/>
      <c r="D77" s="60">
        <f>SUM(E77:H77)</f>
        <v>1</v>
      </c>
      <c r="E77" s="60"/>
      <c r="F77" s="60"/>
      <c r="G77" s="60">
        <v>1</v>
      </c>
      <c r="H77" s="60"/>
      <c r="I77" s="60">
        <f>SUM(J77:M77)</f>
        <v>150</v>
      </c>
      <c r="J77" s="60"/>
      <c r="K77" s="60"/>
      <c r="L77" s="60">
        <v>150</v>
      </c>
      <c r="M77" s="61"/>
      <c r="N77" s="61"/>
      <c r="O77" s="61"/>
      <c r="P77" s="60">
        <v>1</v>
      </c>
      <c r="Q77" s="60">
        <v>150</v>
      </c>
      <c r="R77" s="60"/>
      <c r="S77" s="60"/>
      <c r="T77" s="60"/>
      <c r="U77" s="60"/>
      <c r="V77" s="60">
        <v>1</v>
      </c>
      <c r="W77" s="60">
        <v>77</v>
      </c>
      <c r="X77" s="60"/>
      <c r="Y77" s="60"/>
      <c r="Z77" s="60">
        <v>1</v>
      </c>
      <c r="AA77" s="75">
        <v>73</v>
      </c>
      <c r="AB77" s="38"/>
    </row>
    <row r="78" spans="1:28" ht="16.5" customHeight="1" thickBot="1">
      <c r="A78" s="2076"/>
      <c r="B78" s="2029" t="s">
        <v>536</v>
      </c>
      <c r="C78" s="2029"/>
      <c r="D78" s="60"/>
      <c r="E78" s="60"/>
      <c r="F78" s="60"/>
      <c r="G78" s="60"/>
      <c r="H78" s="60"/>
      <c r="I78" s="60"/>
      <c r="J78" s="60"/>
      <c r="K78" s="60"/>
      <c r="L78" s="60"/>
      <c r="M78" s="61"/>
      <c r="N78" s="61"/>
      <c r="O78" s="61"/>
      <c r="P78" s="60"/>
      <c r="Q78" s="60"/>
      <c r="R78" s="60"/>
      <c r="S78" s="60"/>
      <c r="T78" s="60"/>
      <c r="U78" s="60"/>
      <c r="V78" s="60"/>
      <c r="W78" s="60"/>
      <c r="X78" s="60"/>
      <c r="Y78" s="60"/>
      <c r="Z78" s="60"/>
      <c r="AA78" s="75"/>
      <c r="AB78" s="38"/>
    </row>
    <row r="79" spans="1:28" ht="16.5" customHeight="1" thickTop="1" thickBot="1">
      <c r="A79" s="2085"/>
      <c r="B79" s="2031" t="s">
        <v>516</v>
      </c>
      <c r="C79" s="2032"/>
      <c r="D79" s="96">
        <f>SUM(D75:D78)</f>
        <v>2</v>
      </c>
      <c r="E79" s="96">
        <f>SUM(E75:E78)</f>
        <v>1</v>
      </c>
      <c r="F79" s="96"/>
      <c r="G79" s="96">
        <f t="shared" ref="G79:AA79" si="26">SUM(G75:G78)</f>
        <v>1</v>
      </c>
      <c r="H79" s="96"/>
      <c r="I79" s="96">
        <f t="shared" si="26"/>
        <v>180</v>
      </c>
      <c r="J79" s="96">
        <f>SUM(J75:J78)</f>
        <v>30</v>
      </c>
      <c r="K79" s="96"/>
      <c r="L79" s="96">
        <f t="shared" si="26"/>
        <v>150</v>
      </c>
      <c r="M79" s="97"/>
      <c r="N79" s="96"/>
      <c r="O79" s="97"/>
      <c r="P79" s="97">
        <f t="shared" si="26"/>
        <v>2</v>
      </c>
      <c r="Q79" s="96">
        <f t="shared" si="26"/>
        <v>180</v>
      </c>
      <c r="R79" s="96"/>
      <c r="S79" s="96"/>
      <c r="T79" s="96"/>
      <c r="U79" s="96"/>
      <c r="V79" s="96">
        <f t="shared" si="26"/>
        <v>1</v>
      </c>
      <c r="W79" s="96">
        <f t="shared" si="26"/>
        <v>77</v>
      </c>
      <c r="X79" s="96"/>
      <c r="Y79" s="96"/>
      <c r="Z79" s="96">
        <f t="shared" si="26"/>
        <v>2</v>
      </c>
      <c r="AA79" s="121">
        <f t="shared" si="26"/>
        <v>103</v>
      </c>
      <c r="AB79" s="38"/>
    </row>
    <row r="80" spans="1:28" s="940" customFormat="1" ht="16.5" customHeight="1">
      <c r="A80" s="1807" t="s">
        <v>202</v>
      </c>
      <c r="B80" s="1741" t="s">
        <v>537</v>
      </c>
      <c r="C80" s="1741"/>
      <c r="D80" s="203">
        <f t="shared" ref="D80:D83" si="27">SUM(E80:H80)</f>
        <v>1</v>
      </c>
      <c r="E80" s="203"/>
      <c r="F80" s="203">
        <v>1</v>
      </c>
      <c r="G80" s="203"/>
      <c r="H80" s="203"/>
      <c r="I80" s="193">
        <f t="shared" ref="I80:I83" si="28">SUM(J80:M80)</f>
        <v>40</v>
      </c>
      <c r="J80" s="203">
        <v>40</v>
      </c>
      <c r="K80" s="203"/>
      <c r="L80" s="203"/>
      <c r="M80" s="204"/>
      <c r="N80" s="204"/>
      <c r="O80" s="204"/>
      <c r="P80" s="203">
        <v>1</v>
      </c>
      <c r="Q80" s="203">
        <v>40</v>
      </c>
      <c r="R80" s="203"/>
      <c r="S80" s="203"/>
      <c r="T80" s="203"/>
      <c r="U80" s="203"/>
      <c r="V80" s="203"/>
      <c r="W80" s="203"/>
      <c r="X80" s="203"/>
      <c r="Y80" s="203"/>
      <c r="Z80" s="203">
        <v>1</v>
      </c>
      <c r="AA80" s="237">
        <v>40</v>
      </c>
      <c r="AB80" s="149"/>
    </row>
    <row r="81" spans="1:28" s="940" customFormat="1" ht="16.5" customHeight="1">
      <c r="A81" s="1766"/>
      <c r="B81" s="1735" t="s">
        <v>538</v>
      </c>
      <c r="C81" s="1735"/>
      <c r="D81" s="193"/>
      <c r="E81" s="193"/>
      <c r="F81" s="193"/>
      <c r="G81" s="193"/>
      <c r="H81" s="193"/>
      <c r="I81" s="193"/>
      <c r="J81" s="193"/>
      <c r="K81" s="193"/>
      <c r="L81" s="193"/>
      <c r="M81" s="233"/>
      <c r="N81" s="233"/>
      <c r="O81" s="233"/>
      <c r="P81" s="193"/>
      <c r="Q81" s="193"/>
      <c r="R81" s="193"/>
      <c r="S81" s="193"/>
      <c r="T81" s="193"/>
      <c r="U81" s="193"/>
      <c r="V81" s="193"/>
      <c r="W81" s="193"/>
      <c r="X81" s="193"/>
      <c r="Y81" s="193"/>
      <c r="Z81" s="193"/>
      <c r="AA81" s="238"/>
      <c r="AB81" s="149"/>
    </row>
    <row r="82" spans="1:28" s="940" customFormat="1" ht="16.5" customHeight="1">
      <c r="A82" s="1766"/>
      <c r="B82" s="1735" t="s">
        <v>539</v>
      </c>
      <c r="C82" s="1735"/>
      <c r="D82" s="239"/>
      <c r="E82" s="239"/>
      <c r="F82" s="239"/>
      <c r="G82" s="239"/>
      <c r="H82" s="239"/>
      <c r="I82" s="193"/>
      <c r="J82" s="239"/>
      <c r="K82" s="239"/>
      <c r="L82" s="239"/>
      <c r="M82" s="863"/>
      <c r="N82" s="863"/>
      <c r="O82" s="863"/>
      <c r="P82" s="239"/>
      <c r="Q82" s="239"/>
      <c r="R82" s="239"/>
      <c r="S82" s="239"/>
      <c r="T82" s="239"/>
      <c r="U82" s="239"/>
      <c r="V82" s="239"/>
      <c r="W82" s="239"/>
      <c r="X82" s="239"/>
      <c r="Y82" s="239"/>
      <c r="Z82" s="239"/>
      <c r="AA82" s="240"/>
      <c r="AB82" s="149"/>
    </row>
    <row r="83" spans="1:28" s="940" customFormat="1" ht="16.5" customHeight="1">
      <c r="A83" s="1766"/>
      <c r="B83" s="1735" t="s">
        <v>540</v>
      </c>
      <c r="C83" s="1735"/>
      <c r="D83" s="239">
        <f t="shared" si="27"/>
        <v>2</v>
      </c>
      <c r="E83" s="239">
        <v>2</v>
      </c>
      <c r="F83" s="239"/>
      <c r="G83" s="239"/>
      <c r="H83" s="239"/>
      <c r="I83" s="193">
        <f t="shared" si="28"/>
        <v>30</v>
      </c>
      <c r="J83" s="239">
        <v>30</v>
      </c>
      <c r="K83" s="239"/>
      <c r="L83" s="239"/>
      <c r="M83" s="863"/>
      <c r="N83" s="863"/>
      <c r="O83" s="863"/>
      <c r="P83" s="239">
        <v>2</v>
      </c>
      <c r="Q83" s="239">
        <v>30</v>
      </c>
      <c r="R83" s="239"/>
      <c r="S83" s="239"/>
      <c r="T83" s="239"/>
      <c r="U83" s="239"/>
      <c r="V83" s="239"/>
      <c r="W83" s="239"/>
      <c r="X83" s="239"/>
      <c r="Y83" s="239"/>
      <c r="Z83" s="239">
        <v>2</v>
      </c>
      <c r="AA83" s="240">
        <v>30</v>
      </c>
      <c r="AB83" s="149"/>
    </row>
    <row r="84" spans="1:28" s="940" customFormat="1" ht="16.5" customHeight="1">
      <c r="A84" s="1766"/>
      <c r="B84" s="1735" t="s">
        <v>541</v>
      </c>
      <c r="C84" s="1735"/>
      <c r="D84" s="193"/>
      <c r="E84" s="193"/>
      <c r="F84" s="193"/>
      <c r="G84" s="193"/>
      <c r="H84" s="193"/>
      <c r="I84" s="193"/>
      <c r="J84" s="193"/>
      <c r="K84" s="193"/>
      <c r="L84" s="193"/>
      <c r="M84" s="233"/>
      <c r="N84" s="233"/>
      <c r="O84" s="233"/>
      <c r="P84" s="193"/>
      <c r="Q84" s="193"/>
      <c r="R84" s="193"/>
      <c r="S84" s="193"/>
      <c r="T84" s="193"/>
      <c r="U84" s="193"/>
      <c r="V84" s="193"/>
      <c r="W84" s="193"/>
      <c r="X84" s="193"/>
      <c r="Y84" s="193"/>
      <c r="Z84" s="193"/>
      <c r="AA84" s="238"/>
      <c r="AB84" s="149"/>
    </row>
    <row r="85" spans="1:28" s="940" customFormat="1" ht="16.5" customHeight="1">
      <c r="A85" s="1766"/>
      <c r="B85" s="1735" t="s">
        <v>542</v>
      </c>
      <c r="C85" s="1735"/>
      <c r="D85" s="193"/>
      <c r="E85" s="193"/>
      <c r="F85" s="193"/>
      <c r="G85" s="193"/>
      <c r="H85" s="193"/>
      <c r="I85" s="193"/>
      <c r="J85" s="193"/>
      <c r="K85" s="193"/>
      <c r="L85" s="193"/>
      <c r="M85" s="233"/>
      <c r="N85" s="233"/>
      <c r="O85" s="233"/>
      <c r="P85" s="193"/>
      <c r="Q85" s="193"/>
      <c r="R85" s="193"/>
      <c r="S85" s="193"/>
      <c r="T85" s="193"/>
      <c r="U85" s="193"/>
      <c r="V85" s="193"/>
      <c r="W85" s="193"/>
      <c r="X85" s="193"/>
      <c r="Y85" s="193"/>
      <c r="Z85" s="193"/>
      <c r="AA85" s="238"/>
      <c r="AB85" s="149"/>
    </row>
    <row r="86" spans="1:28" s="940" customFormat="1" ht="16.5" customHeight="1">
      <c r="A86" s="1766"/>
      <c r="B86" s="1735" t="s">
        <v>543</v>
      </c>
      <c r="C86" s="1735"/>
      <c r="D86" s="193"/>
      <c r="E86" s="193"/>
      <c r="F86" s="193"/>
      <c r="G86" s="193"/>
      <c r="H86" s="193"/>
      <c r="I86" s="193"/>
      <c r="J86" s="193"/>
      <c r="K86" s="193"/>
      <c r="L86" s="193"/>
      <c r="M86" s="233"/>
      <c r="N86" s="233"/>
      <c r="O86" s="233"/>
      <c r="P86" s="193"/>
      <c r="Q86" s="193"/>
      <c r="R86" s="193"/>
      <c r="S86" s="193"/>
      <c r="T86" s="193"/>
      <c r="U86" s="193"/>
      <c r="V86" s="193"/>
      <c r="W86" s="193"/>
      <c r="X86" s="193"/>
      <c r="Y86" s="193"/>
      <c r="Z86" s="193"/>
      <c r="AA86" s="238"/>
      <c r="AB86" s="149"/>
    </row>
    <row r="87" spans="1:28" s="940" customFormat="1" ht="16.5" customHeight="1" thickBot="1">
      <c r="A87" s="1766"/>
      <c r="B87" s="1735" t="s">
        <v>544</v>
      </c>
      <c r="C87" s="1735"/>
      <c r="D87" s="193"/>
      <c r="E87" s="193"/>
      <c r="F87" s="193"/>
      <c r="G87" s="193"/>
      <c r="H87" s="193"/>
      <c r="I87" s="193"/>
      <c r="J87" s="193"/>
      <c r="K87" s="193"/>
      <c r="L87" s="193"/>
      <c r="M87" s="233"/>
      <c r="N87" s="233"/>
      <c r="O87" s="233"/>
      <c r="P87" s="193"/>
      <c r="Q87" s="193"/>
      <c r="R87" s="193"/>
      <c r="S87" s="193"/>
      <c r="T87" s="193"/>
      <c r="U87" s="193"/>
      <c r="V87" s="193"/>
      <c r="W87" s="193"/>
      <c r="X87" s="193"/>
      <c r="Y87" s="193"/>
      <c r="Z87" s="193"/>
      <c r="AA87" s="238"/>
      <c r="AB87" s="149"/>
    </row>
    <row r="88" spans="1:28" s="940" customFormat="1" ht="16.5" customHeight="1" thickTop="1" thickBot="1">
      <c r="A88" s="1806"/>
      <c r="B88" s="1743" t="s">
        <v>516</v>
      </c>
      <c r="C88" s="1744"/>
      <c r="D88" s="241">
        <f t="shared" ref="D88:AA88" si="29">SUM(D80:D87)</f>
        <v>3</v>
      </c>
      <c r="E88" s="241">
        <f t="shared" si="29"/>
        <v>2</v>
      </c>
      <c r="F88" s="241">
        <f t="shared" si="29"/>
        <v>1</v>
      </c>
      <c r="G88" s="241"/>
      <c r="H88" s="241"/>
      <c r="I88" s="241">
        <f t="shared" si="29"/>
        <v>70</v>
      </c>
      <c r="J88" s="241">
        <f t="shared" si="29"/>
        <v>70</v>
      </c>
      <c r="K88" s="241"/>
      <c r="L88" s="241"/>
      <c r="M88" s="242"/>
      <c r="N88" s="241"/>
      <c r="O88" s="242"/>
      <c r="P88" s="242">
        <f t="shared" si="29"/>
        <v>3</v>
      </c>
      <c r="Q88" s="241">
        <f t="shared" si="29"/>
        <v>70</v>
      </c>
      <c r="R88" s="241"/>
      <c r="S88" s="241"/>
      <c r="T88" s="241"/>
      <c r="U88" s="241"/>
      <c r="V88" s="241"/>
      <c r="W88" s="241"/>
      <c r="X88" s="241"/>
      <c r="Y88" s="241"/>
      <c r="Z88" s="241">
        <f t="shared" si="29"/>
        <v>3</v>
      </c>
      <c r="AA88" s="243">
        <f t="shared" si="29"/>
        <v>70</v>
      </c>
      <c r="AB88" s="149"/>
    </row>
    <row r="89" spans="1:28" ht="16.5" customHeight="1" thickBot="1">
      <c r="A89" s="1641" t="s">
        <v>337</v>
      </c>
      <c r="B89" s="2027" t="s">
        <v>546</v>
      </c>
      <c r="C89" s="2027"/>
      <c r="D89" s="202">
        <v>5</v>
      </c>
      <c r="E89" s="202"/>
      <c r="F89" s="202"/>
      <c r="G89" s="202">
        <v>2</v>
      </c>
      <c r="H89" s="202">
        <v>3</v>
      </c>
      <c r="I89" s="1210">
        <v>1271</v>
      </c>
      <c r="J89" s="202"/>
      <c r="K89" s="202"/>
      <c r="L89" s="202">
        <v>335</v>
      </c>
      <c r="M89" s="1636">
        <v>936</v>
      </c>
      <c r="N89" s="1636"/>
      <c r="O89" s="1636"/>
      <c r="P89" s="202">
        <v>5</v>
      </c>
      <c r="Q89" s="202">
        <v>1265</v>
      </c>
      <c r="R89" s="202"/>
      <c r="S89" s="202"/>
      <c r="T89" s="202">
        <v>1</v>
      </c>
      <c r="U89" s="202">
        <v>6</v>
      </c>
      <c r="V89" s="202"/>
      <c r="W89" s="202"/>
      <c r="X89" s="202">
        <v>5</v>
      </c>
      <c r="Y89" s="202">
        <v>1265</v>
      </c>
      <c r="Z89" s="202">
        <v>1</v>
      </c>
      <c r="AA89" s="1211">
        <v>6</v>
      </c>
      <c r="AB89" s="38"/>
    </row>
    <row r="90" spans="1:28">
      <c r="A90" s="926" t="s">
        <v>409</v>
      </c>
      <c r="B90" s="1079"/>
      <c r="C90" s="1079"/>
      <c r="D90" s="37"/>
      <c r="E90" s="37"/>
      <c r="F90" s="37"/>
      <c r="G90" s="37"/>
      <c r="H90" s="37"/>
      <c r="I90" s="37"/>
      <c r="J90" s="37"/>
      <c r="K90" s="37"/>
      <c r="L90" s="37"/>
      <c r="M90" s="37"/>
      <c r="N90" s="37"/>
      <c r="O90" s="37"/>
      <c r="P90" s="37"/>
      <c r="Q90" s="37"/>
      <c r="R90" s="37"/>
      <c r="S90" s="37"/>
      <c r="T90" s="37"/>
      <c r="U90" s="37"/>
      <c r="V90" s="37"/>
      <c r="W90" s="37"/>
      <c r="X90" s="37"/>
      <c r="Y90" s="37"/>
      <c r="Z90" s="37"/>
      <c r="AA90" s="37"/>
    </row>
    <row r="91" spans="1:28">
      <c r="C91" s="100"/>
    </row>
    <row r="92" spans="1:28">
      <c r="C92" s="100"/>
    </row>
    <row r="93" spans="1:28">
      <c r="C93" s="100"/>
    </row>
  </sheetData>
  <mergeCells count="109">
    <mergeCell ref="V4:AA4"/>
    <mergeCell ref="A75:A79"/>
    <mergeCell ref="A80:A88"/>
    <mergeCell ref="D5:H5"/>
    <mergeCell ref="I5:M5"/>
    <mergeCell ref="A55:A58"/>
    <mergeCell ref="A59:A62"/>
    <mergeCell ref="A63:A70"/>
    <mergeCell ref="A71:A74"/>
    <mergeCell ref="A27:A30"/>
    <mergeCell ref="A32:A35"/>
    <mergeCell ref="A36:A44"/>
    <mergeCell ref="A45:A54"/>
    <mergeCell ref="X5:Y5"/>
    <mergeCell ref="Z5:AA5"/>
    <mergeCell ref="V5:W5"/>
    <mergeCell ref="B33:C33"/>
    <mergeCell ref="B34:C34"/>
    <mergeCell ref="B22:C22"/>
    <mergeCell ref="B23:C23"/>
    <mergeCell ref="A10:C10"/>
    <mergeCell ref="B24:C24"/>
    <mergeCell ref="B25:C25"/>
    <mergeCell ref="B48:C48"/>
    <mergeCell ref="A1:M1"/>
    <mergeCell ref="C2:F2"/>
    <mergeCell ref="A20:A22"/>
    <mergeCell ref="A23:A26"/>
    <mergeCell ref="K2:M2"/>
    <mergeCell ref="B19:C19"/>
    <mergeCell ref="A11:C11"/>
    <mergeCell ref="B20:C20"/>
    <mergeCell ref="B26:C26"/>
    <mergeCell ref="B21:C21"/>
    <mergeCell ref="N4:U4"/>
    <mergeCell ref="A13:A19"/>
    <mergeCell ref="B13:C13"/>
    <mergeCell ref="B14:C14"/>
    <mergeCell ref="B15:C15"/>
    <mergeCell ref="B16:C16"/>
    <mergeCell ref="B17:C17"/>
    <mergeCell ref="B18:C18"/>
    <mergeCell ref="A12:C12"/>
    <mergeCell ref="N5:O5"/>
    <mergeCell ref="P5:Q5"/>
    <mergeCell ref="R5:S5"/>
    <mergeCell ref="T5:U5"/>
    <mergeCell ref="A4:C8"/>
    <mergeCell ref="A9:C9"/>
    <mergeCell ref="B67:C67"/>
    <mergeCell ref="B68:C68"/>
    <mergeCell ref="B69:C69"/>
    <mergeCell ref="B27:C27"/>
    <mergeCell ref="B29:C29"/>
    <mergeCell ref="B28:C28"/>
    <mergeCell ref="B30:C30"/>
    <mergeCell ref="B31:C31"/>
    <mergeCell ref="B32:C32"/>
    <mergeCell ref="B49:C49"/>
    <mergeCell ref="B50:C50"/>
    <mergeCell ref="B35:C35"/>
    <mergeCell ref="B36:C36"/>
    <mergeCell ref="B37:C37"/>
    <mergeCell ref="B38:C38"/>
    <mergeCell ref="B39:C39"/>
    <mergeCell ref="B40:C40"/>
    <mergeCell ref="B41:C41"/>
    <mergeCell ref="B42:C42"/>
    <mergeCell ref="B43:C43"/>
    <mergeCell ref="B44:C44"/>
    <mergeCell ref="B45:C45"/>
    <mergeCell ref="B46:C46"/>
    <mergeCell ref="B47:C47"/>
    <mergeCell ref="B65:C65"/>
    <mergeCell ref="B66:C66"/>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70:C70"/>
    <mergeCell ref="B71:C71"/>
    <mergeCell ref="B72:C72"/>
    <mergeCell ref="B73:C73"/>
    <mergeCell ref="B74:C74"/>
    <mergeCell ref="B75:C75"/>
    <mergeCell ref="B87:C87"/>
    <mergeCell ref="B88:C88"/>
    <mergeCell ref="B89:C89"/>
    <mergeCell ref="B83:C83"/>
    <mergeCell ref="B84:C84"/>
    <mergeCell ref="B85:C85"/>
    <mergeCell ref="B86:C86"/>
    <mergeCell ref="B81:C81"/>
    <mergeCell ref="B82:C82"/>
    <mergeCell ref="B76:C76"/>
    <mergeCell ref="B77:C77"/>
    <mergeCell ref="B78:C78"/>
    <mergeCell ref="B79:C79"/>
    <mergeCell ref="B80:C80"/>
  </mergeCells>
  <phoneticPr fontId="3"/>
  <printOptions horizontalCentered="1"/>
  <pageMargins left="0.59055118110236227" right="0.59055118110236227" top="0.59055118110236227" bottom="0.39370078740157483" header="0.51181102362204722" footer="0.31496062992125984"/>
  <pageSetup paperSize="9" scale="95" pageOrder="overThenDown" orientation="portrait" r:id="rId1"/>
  <headerFooter scaleWithDoc="0" alignWithMargins="0">
    <oddHeader>&amp;R&amp;6　　　　</oddHeader>
  </headerFooter>
  <rowBreaks count="1" manualBreakCount="1">
    <brk id="44" max="26" man="1"/>
  </rowBreaks>
  <colBreaks count="1" manualBreakCount="1">
    <brk id="13" max="89"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10"/>
  <dimension ref="A1:AC90"/>
  <sheetViews>
    <sheetView view="pageBreakPreview" zoomScaleNormal="75" workbookViewId="0">
      <pane xSplit="2" ySplit="8" topLeftCell="C9" activePane="bottomRight" state="frozen"/>
      <selection activeCell="B23" sqref="B23:C23"/>
      <selection pane="topRight" activeCell="B23" sqref="B23:C23"/>
      <selection pane="bottomLeft" activeCell="B23" sqref="B23:C23"/>
      <selection pane="bottomRight" activeCell="U97" sqref="U97"/>
    </sheetView>
  </sheetViews>
  <sheetFormatPr defaultColWidth="13.375" defaultRowHeight="17.25"/>
  <cols>
    <col min="1" max="1" width="4.5" style="1098" bestFit="1" customWidth="1"/>
    <col min="2" max="2" width="9.5" style="1098" bestFit="1" customWidth="1"/>
    <col min="3" max="5" width="7.625" style="273" bestFit="1" customWidth="1"/>
    <col min="6" max="6" width="7.25" style="273" customWidth="1"/>
    <col min="7" max="7" width="6.75" style="273" bestFit="1" customWidth="1"/>
    <col min="8" max="8" width="7.625" style="273" bestFit="1" customWidth="1"/>
    <col min="9" max="9" width="6.625" style="273" customWidth="1"/>
    <col min="10" max="10" width="4.5" style="273" bestFit="1" customWidth="1"/>
    <col min="11" max="11" width="5.5" style="273" bestFit="1" customWidth="1"/>
    <col min="12" max="12" width="6.75" style="273" bestFit="1" customWidth="1"/>
    <col min="13" max="13" width="5.875" style="273" bestFit="1" customWidth="1"/>
    <col min="14" max="14" width="6.75" style="273" bestFit="1" customWidth="1"/>
    <col min="15" max="15" width="7.625" style="273" bestFit="1" customWidth="1"/>
    <col min="16" max="16" width="6.625" style="273" customWidth="1"/>
    <col min="17" max="17" width="7.625" style="273" bestFit="1" customWidth="1"/>
    <col min="18" max="20" width="6.75" style="273" bestFit="1" customWidth="1"/>
    <col min="21" max="21" width="5.875" style="273" bestFit="1" customWidth="1"/>
    <col min="22" max="22" width="6.75" style="273" bestFit="1" customWidth="1"/>
    <col min="23" max="23" width="5.5" style="273" bestFit="1" customWidth="1"/>
    <col min="24" max="24" width="6.75" style="273" bestFit="1" customWidth="1"/>
    <col min="25" max="25" width="5.875" style="273" bestFit="1" customWidth="1"/>
    <col min="26" max="26" width="6.75" style="273" bestFit="1" customWidth="1"/>
    <col min="27" max="27" width="5.5" style="273" bestFit="1" customWidth="1"/>
    <col min="28" max="28" width="6.75" style="273" bestFit="1" customWidth="1"/>
    <col min="29" max="16384" width="13.375" style="273"/>
  </cols>
  <sheetData>
    <row r="1" spans="1:29">
      <c r="A1" s="1908" t="s">
        <v>754</v>
      </c>
      <c r="B1" s="1908"/>
      <c r="C1" s="1908"/>
      <c r="D1" s="1908"/>
      <c r="E1" s="1908"/>
      <c r="F1" s="1908"/>
      <c r="G1" s="1908"/>
      <c r="H1" s="1908"/>
      <c r="I1" s="1908"/>
      <c r="J1" s="1908"/>
      <c r="K1" s="1908"/>
      <c r="L1" s="1908"/>
      <c r="M1" s="1908"/>
      <c r="N1" s="1908"/>
      <c r="O1" s="1908"/>
      <c r="P1" s="1908"/>
      <c r="Q1" s="372"/>
      <c r="R1" s="372"/>
      <c r="S1" s="372"/>
      <c r="T1" s="372"/>
      <c r="U1" s="372"/>
      <c r="V1" s="372"/>
      <c r="W1" s="372"/>
      <c r="X1" s="372"/>
      <c r="Y1" s="372"/>
      <c r="Z1" s="372"/>
      <c r="AA1" s="372"/>
      <c r="AB1" s="372"/>
    </row>
    <row r="2" spans="1:29">
      <c r="A2" s="1081"/>
      <c r="B2" s="2095" t="s">
        <v>410</v>
      </c>
      <c r="C2" s="2095"/>
      <c r="D2" s="2095"/>
      <c r="E2" s="2095"/>
      <c r="F2" s="2095"/>
      <c r="G2" s="296"/>
      <c r="H2" s="296"/>
      <c r="I2" s="296"/>
      <c r="J2" s="296"/>
      <c r="K2" s="2096"/>
      <c r="L2" s="2096"/>
      <c r="N2" s="296"/>
      <c r="O2" s="296"/>
      <c r="P2" s="296"/>
      <c r="Q2" s="296"/>
      <c r="R2" s="296"/>
      <c r="S2" s="296"/>
      <c r="T2" s="296"/>
      <c r="U2" s="296"/>
      <c r="V2" s="296"/>
      <c r="W2" s="296"/>
      <c r="X2" s="296"/>
      <c r="Y2" s="296"/>
      <c r="Z2" s="296"/>
      <c r="AA2" s="296"/>
      <c r="AB2" s="296"/>
    </row>
    <row r="3" spans="1:29" ht="9" customHeight="1" thickBot="1">
      <c r="A3" s="1081"/>
      <c r="B3" s="1081"/>
      <c r="C3" s="323"/>
      <c r="D3" s="323"/>
      <c r="E3" s="323"/>
      <c r="F3" s="323"/>
      <c r="G3" s="323"/>
      <c r="H3" s="323"/>
      <c r="I3" s="323"/>
      <c r="J3" s="323"/>
      <c r="K3" s="323"/>
      <c r="L3" s="323"/>
      <c r="M3" s="323"/>
      <c r="N3" s="323"/>
      <c r="O3" s="323"/>
      <c r="P3" s="323"/>
      <c r="Q3" s="323"/>
      <c r="R3" s="323"/>
      <c r="S3" s="323"/>
      <c r="T3" s="323"/>
      <c r="U3" s="323"/>
      <c r="V3" s="323"/>
      <c r="W3" s="323"/>
      <c r="X3" s="323"/>
      <c r="Y3" s="323"/>
      <c r="Z3" s="323"/>
      <c r="AA3" s="323"/>
      <c r="AB3" s="323"/>
    </row>
    <row r="4" spans="1:29" ht="15" customHeight="1">
      <c r="A4" s="2097" t="s">
        <v>72</v>
      </c>
      <c r="B4" s="2098"/>
      <c r="C4" s="2107" t="s">
        <v>411</v>
      </c>
      <c r="D4" s="2108"/>
      <c r="E4" s="2109"/>
      <c r="F4" s="1900" t="s">
        <v>28</v>
      </c>
      <c r="G4" s="1909"/>
      <c r="H4" s="1909"/>
      <c r="I4" s="1909"/>
      <c r="J4" s="1909"/>
      <c r="K4" s="1909"/>
      <c r="L4" s="1909"/>
      <c r="M4" s="1909"/>
      <c r="N4" s="1909"/>
      <c r="O4" s="1909"/>
      <c r="P4" s="1910"/>
      <c r="Q4" s="1900" t="s">
        <v>412</v>
      </c>
      <c r="R4" s="1909"/>
      <c r="S4" s="1909"/>
      <c r="T4" s="1909"/>
      <c r="U4" s="1909"/>
      <c r="V4" s="1909"/>
      <c r="W4" s="1909"/>
      <c r="X4" s="1909"/>
      <c r="Y4" s="1909"/>
      <c r="Z4" s="1910"/>
      <c r="AA4" s="1900" t="s">
        <v>413</v>
      </c>
      <c r="AB4" s="1901"/>
      <c r="AC4" s="279"/>
    </row>
    <row r="5" spans="1:29" ht="15" customHeight="1">
      <c r="A5" s="2099"/>
      <c r="B5" s="2100"/>
      <c r="C5" s="2110" t="s">
        <v>414</v>
      </c>
      <c r="D5" s="2111"/>
      <c r="E5" s="2112"/>
      <c r="F5" s="454" t="s">
        <v>2</v>
      </c>
      <c r="G5" s="580"/>
      <c r="H5" s="580"/>
      <c r="I5" s="927"/>
      <c r="J5" s="454" t="s">
        <v>2</v>
      </c>
      <c r="K5" s="580"/>
      <c r="L5" s="580"/>
      <c r="M5" s="454" t="s">
        <v>2</v>
      </c>
      <c r="N5" s="581"/>
      <c r="O5" s="581"/>
      <c r="P5" s="582"/>
      <c r="Q5" s="1902" t="s">
        <v>415</v>
      </c>
      <c r="R5" s="1904"/>
      <c r="S5" s="1902" t="s">
        <v>416</v>
      </c>
      <c r="T5" s="1904"/>
      <c r="U5" s="1902" t="s">
        <v>417</v>
      </c>
      <c r="V5" s="1904"/>
      <c r="W5" s="1902" t="s">
        <v>418</v>
      </c>
      <c r="X5" s="1904"/>
      <c r="Y5" s="1902" t="s">
        <v>419</v>
      </c>
      <c r="Z5" s="1904"/>
      <c r="AA5" s="454" t="s">
        <v>4</v>
      </c>
      <c r="AB5" s="583" t="s">
        <v>2</v>
      </c>
      <c r="AC5" s="279"/>
    </row>
    <row r="6" spans="1:29" ht="15" customHeight="1">
      <c r="A6" s="2099"/>
      <c r="B6" s="2100"/>
      <c r="C6" s="466" t="s">
        <v>420</v>
      </c>
      <c r="D6" s="374" t="s">
        <v>421</v>
      </c>
      <c r="E6" s="374" t="s">
        <v>422</v>
      </c>
      <c r="F6" s="457" t="s">
        <v>423</v>
      </c>
      <c r="G6" s="374" t="s">
        <v>421</v>
      </c>
      <c r="H6" s="374" t="s">
        <v>422</v>
      </c>
      <c r="I6" s="1560" t="s">
        <v>424</v>
      </c>
      <c r="J6" s="457" t="s">
        <v>425</v>
      </c>
      <c r="K6" s="374" t="s">
        <v>421</v>
      </c>
      <c r="L6" s="374" t="s">
        <v>422</v>
      </c>
      <c r="M6" s="457" t="s">
        <v>426</v>
      </c>
      <c r="N6" s="453" t="s">
        <v>421</v>
      </c>
      <c r="O6" s="584" t="s">
        <v>422</v>
      </c>
      <c r="P6" s="1643" t="s">
        <v>424</v>
      </c>
      <c r="Q6" s="374" t="s">
        <v>427</v>
      </c>
      <c r="R6" s="374" t="s">
        <v>421</v>
      </c>
      <c r="S6" s="374" t="s">
        <v>427</v>
      </c>
      <c r="T6" s="374" t="s">
        <v>421</v>
      </c>
      <c r="U6" s="374" t="s">
        <v>427</v>
      </c>
      <c r="V6" s="374" t="s">
        <v>421</v>
      </c>
      <c r="W6" s="374" t="s">
        <v>427</v>
      </c>
      <c r="X6" s="374" t="s">
        <v>421</v>
      </c>
      <c r="Y6" s="374" t="s">
        <v>427</v>
      </c>
      <c r="Z6" s="453" t="s">
        <v>421</v>
      </c>
      <c r="AA6" s="374" t="s">
        <v>427</v>
      </c>
      <c r="AB6" s="585" t="s">
        <v>428</v>
      </c>
      <c r="AC6" s="279"/>
    </row>
    <row r="7" spans="1:29" ht="15" customHeight="1">
      <c r="A7" s="2099"/>
      <c r="B7" s="2100"/>
      <c r="C7" s="466" t="s">
        <v>429</v>
      </c>
      <c r="D7" s="374" t="s">
        <v>430</v>
      </c>
      <c r="E7" s="374" t="s">
        <v>428</v>
      </c>
      <c r="F7" s="457" t="s">
        <v>30</v>
      </c>
      <c r="G7" s="374" t="s">
        <v>430</v>
      </c>
      <c r="H7" s="374" t="s">
        <v>428</v>
      </c>
      <c r="I7" s="1560" t="s">
        <v>431</v>
      </c>
      <c r="J7" s="457" t="s">
        <v>30</v>
      </c>
      <c r="K7" s="374" t="s">
        <v>430</v>
      </c>
      <c r="L7" s="374" t="s">
        <v>428</v>
      </c>
      <c r="M7" s="457" t="s">
        <v>30</v>
      </c>
      <c r="N7" s="453" t="s">
        <v>430</v>
      </c>
      <c r="O7" s="453" t="s">
        <v>428</v>
      </c>
      <c r="P7" s="1643" t="s">
        <v>431</v>
      </c>
      <c r="Q7" s="374" t="s">
        <v>102</v>
      </c>
      <c r="R7" s="374" t="s">
        <v>432</v>
      </c>
      <c r="S7" s="374" t="s">
        <v>102</v>
      </c>
      <c r="T7" s="374" t="s">
        <v>432</v>
      </c>
      <c r="U7" s="374" t="s">
        <v>102</v>
      </c>
      <c r="V7" s="374" t="s">
        <v>432</v>
      </c>
      <c r="W7" s="374" t="s">
        <v>102</v>
      </c>
      <c r="X7" s="374" t="s">
        <v>432</v>
      </c>
      <c r="Y7" s="374" t="s">
        <v>102</v>
      </c>
      <c r="Z7" s="453" t="s">
        <v>432</v>
      </c>
      <c r="AA7" s="374" t="s">
        <v>102</v>
      </c>
      <c r="AB7" s="455"/>
      <c r="AC7" s="279"/>
    </row>
    <row r="8" spans="1:29" ht="15" customHeight="1" thickBot="1">
      <c r="A8" s="2099"/>
      <c r="B8" s="2100"/>
      <c r="C8" s="586"/>
      <c r="D8" s="375" t="s">
        <v>404</v>
      </c>
      <c r="E8" s="375" t="s">
        <v>433</v>
      </c>
      <c r="F8" s="586"/>
      <c r="G8" s="375" t="s">
        <v>404</v>
      </c>
      <c r="H8" s="375" t="s">
        <v>433</v>
      </c>
      <c r="I8" s="1561" t="s">
        <v>288</v>
      </c>
      <c r="J8" s="586"/>
      <c r="K8" s="375" t="s">
        <v>404</v>
      </c>
      <c r="L8" s="375" t="s">
        <v>433</v>
      </c>
      <c r="M8" s="586"/>
      <c r="N8" s="465" t="s">
        <v>404</v>
      </c>
      <c r="O8" s="465" t="s">
        <v>433</v>
      </c>
      <c r="P8" s="1644" t="s">
        <v>288</v>
      </c>
      <c r="Q8" s="586"/>
      <c r="R8" s="375" t="s">
        <v>404</v>
      </c>
      <c r="S8" s="586"/>
      <c r="T8" s="375" t="s">
        <v>404</v>
      </c>
      <c r="U8" s="586"/>
      <c r="V8" s="375" t="s">
        <v>404</v>
      </c>
      <c r="W8" s="587"/>
      <c r="X8" s="1007" t="s">
        <v>404</v>
      </c>
      <c r="Y8" s="588"/>
      <c r="Z8" s="969" t="s">
        <v>404</v>
      </c>
      <c r="AA8" s="588"/>
      <c r="AB8" s="589" t="s">
        <v>433</v>
      </c>
      <c r="AC8" s="279"/>
    </row>
    <row r="9" spans="1:29" s="293" customFormat="1" ht="16.5" customHeight="1" thickBot="1">
      <c r="A9" s="2105" t="s">
        <v>173</v>
      </c>
      <c r="B9" s="2106"/>
      <c r="C9" s="1558" t="s">
        <v>726</v>
      </c>
      <c r="D9" s="1083">
        <f t="shared" ref="D9:Z9" si="0">SUM(D10:D12)</f>
        <v>12371.314852492371</v>
      </c>
      <c r="E9" s="1082">
        <f t="shared" si="0"/>
        <v>67257.385554425229</v>
      </c>
      <c r="F9" s="1558" t="s">
        <v>727</v>
      </c>
      <c r="G9" s="1083">
        <f t="shared" si="0"/>
        <v>7463.3148524923708</v>
      </c>
      <c r="H9" s="1082">
        <f t="shared" si="0"/>
        <v>38785.285554425231</v>
      </c>
      <c r="I9" s="1082">
        <f t="shared" si="0"/>
        <v>71</v>
      </c>
      <c r="J9" s="1083">
        <f t="shared" si="0"/>
        <v>5</v>
      </c>
      <c r="K9" s="1083">
        <f t="shared" si="0"/>
        <v>480</v>
      </c>
      <c r="L9" s="1082">
        <f t="shared" si="0"/>
        <v>2482</v>
      </c>
      <c r="M9" s="1559" t="s">
        <v>728</v>
      </c>
      <c r="N9" s="1084">
        <f t="shared" si="0"/>
        <v>4428</v>
      </c>
      <c r="O9" s="1084">
        <f t="shared" si="0"/>
        <v>25990</v>
      </c>
      <c r="P9" s="1084">
        <f t="shared" si="0"/>
        <v>15</v>
      </c>
      <c r="Q9" s="1559" t="s">
        <v>729</v>
      </c>
      <c r="R9" s="1083">
        <f t="shared" si="0"/>
        <v>1843.4811800610378</v>
      </c>
      <c r="S9" s="1562" t="s">
        <v>730</v>
      </c>
      <c r="T9" s="1083">
        <f t="shared" si="0"/>
        <v>2546.8336724313326</v>
      </c>
      <c r="U9" s="1562" t="s">
        <v>731</v>
      </c>
      <c r="V9" s="1082">
        <f t="shared" si="0"/>
        <v>1899</v>
      </c>
      <c r="W9" s="1085">
        <f t="shared" si="0"/>
        <v>15</v>
      </c>
      <c r="X9" s="1086">
        <f t="shared" si="0"/>
        <v>1654</v>
      </c>
      <c r="Y9" s="1563" t="s">
        <v>728</v>
      </c>
      <c r="Z9" s="1086">
        <f t="shared" si="0"/>
        <v>4428</v>
      </c>
      <c r="AA9" s="1086">
        <f>SUM(AA10:AA12)</f>
        <v>9</v>
      </c>
      <c r="AB9" s="1087">
        <f>SUM(AB10:AB12)</f>
        <v>698</v>
      </c>
      <c r="AC9" s="292"/>
    </row>
    <row r="10" spans="1:29" s="293" customFormat="1" ht="16.5" customHeight="1">
      <c r="A10" s="2103" t="s">
        <v>73</v>
      </c>
      <c r="B10" s="2104"/>
      <c r="C10" s="1088">
        <f>SUM(C13:C15)</f>
        <v>144</v>
      </c>
      <c r="D10" s="1089">
        <f t="shared" ref="D10:Y10" si="1">SUM(D13:D15)</f>
        <v>6006</v>
      </c>
      <c r="E10" s="1088">
        <f t="shared" si="1"/>
        <v>30985</v>
      </c>
      <c r="F10" s="1088">
        <f t="shared" si="1"/>
        <v>137</v>
      </c>
      <c r="G10" s="1089">
        <f t="shared" si="1"/>
        <v>5046</v>
      </c>
      <c r="H10" s="1088">
        <f t="shared" si="1"/>
        <v>25388</v>
      </c>
      <c r="I10" s="1088">
        <f t="shared" si="1"/>
        <v>46</v>
      </c>
      <c r="J10" s="1089">
        <f t="shared" si="1"/>
        <v>5</v>
      </c>
      <c r="K10" s="1089">
        <f t="shared" si="1"/>
        <v>480</v>
      </c>
      <c r="L10" s="1088">
        <f t="shared" si="1"/>
        <v>2482</v>
      </c>
      <c r="M10" s="1089">
        <f t="shared" si="1"/>
        <v>2</v>
      </c>
      <c r="N10" s="1089">
        <f t="shared" si="1"/>
        <v>480</v>
      </c>
      <c r="O10" s="1089">
        <f t="shared" si="1"/>
        <v>3115</v>
      </c>
      <c r="P10" s="1089">
        <f t="shared" si="1"/>
        <v>3</v>
      </c>
      <c r="Q10" s="1089">
        <f t="shared" si="1"/>
        <v>63</v>
      </c>
      <c r="R10" s="1089">
        <f t="shared" si="1"/>
        <v>1439</v>
      </c>
      <c r="S10" s="1089">
        <f t="shared" si="1"/>
        <v>48</v>
      </c>
      <c r="T10" s="1089">
        <f t="shared" si="1"/>
        <v>1385</v>
      </c>
      <c r="U10" s="1089">
        <f t="shared" si="1"/>
        <v>20</v>
      </c>
      <c r="V10" s="1088">
        <f t="shared" si="1"/>
        <v>1478</v>
      </c>
      <c r="W10" s="1088">
        <f>SUM(W13:W15)</f>
        <v>11</v>
      </c>
      <c r="X10" s="1088">
        <f>SUM(X13:X15)</f>
        <v>1224</v>
      </c>
      <c r="Y10" s="1088">
        <f t="shared" si="1"/>
        <v>2</v>
      </c>
      <c r="Z10" s="1089">
        <f>SUM(Z13:Z15)</f>
        <v>480</v>
      </c>
      <c r="AA10" s="1088">
        <f>SUM(AA13:AA15)</f>
        <v>5</v>
      </c>
      <c r="AB10" s="1090">
        <f>SUM(AB13:AB15)</f>
        <v>480</v>
      </c>
      <c r="AC10" s="292"/>
    </row>
    <row r="11" spans="1:29" s="293" customFormat="1" ht="16.5" customHeight="1">
      <c r="A11" s="2101" t="s">
        <v>174</v>
      </c>
      <c r="B11" s="2102"/>
      <c r="C11" s="1091">
        <f>SUM(C16:C17)</f>
        <v>71</v>
      </c>
      <c r="D11" s="1092">
        <f t="shared" ref="D11:Z11" si="2">SUM(D16:D17)</f>
        <v>4753.3148524923699</v>
      </c>
      <c r="E11" s="1091">
        <f t="shared" si="2"/>
        <v>27933.385554425229</v>
      </c>
      <c r="F11" s="1091">
        <f t="shared" si="2"/>
        <v>62</v>
      </c>
      <c r="G11" s="1092">
        <f t="shared" si="2"/>
        <v>1622.3148524923704</v>
      </c>
      <c r="H11" s="1091">
        <f t="shared" si="2"/>
        <v>9649.2855544252288</v>
      </c>
      <c r="I11" s="1091">
        <f t="shared" si="2"/>
        <v>19</v>
      </c>
      <c r="J11" s="1092"/>
      <c r="K11" s="1092"/>
      <c r="L11" s="1091"/>
      <c r="M11" s="1092">
        <f t="shared" si="2"/>
        <v>9</v>
      </c>
      <c r="N11" s="1092">
        <f t="shared" si="2"/>
        <v>3131</v>
      </c>
      <c r="O11" s="1092">
        <f t="shared" si="2"/>
        <v>18284</v>
      </c>
      <c r="P11" s="1092">
        <f t="shared" si="2"/>
        <v>10</v>
      </c>
      <c r="Q11" s="1092">
        <f t="shared" si="2"/>
        <v>30</v>
      </c>
      <c r="R11" s="1092">
        <f t="shared" si="2"/>
        <v>298.48118006103766</v>
      </c>
      <c r="S11" s="1092">
        <f t="shared" si="2"/>
        <v>25</v>
      </c>
      <c r="T11" s="1092">
        <f t="shared" si="2"/>
        <v>704.83367243133262</v>
      </c>
      <c r="U11" s="1092">
        <f t="shared" si="2"/>
        <v>4</v>
      </c>
      <c r="V11" s="1091">
        <f t="shared" si="2"/>
        <v>320</v>
      </c>
      <c r="W11" s="1091">
        <f>SUM(W16:W17)</f>
        <v>3</v>
      </c>
      <c r="X11" s="1091">
        <f>SUM(X16:X17)</f>
        <v>299</v>
      </c>
      <c r="Y11" s="1091">
        <f t="shared" si="2"/>
        <v>9</v>
      </c>
      <c r="Z11" s="1092">
        <f t="shared" si="2"/>
        <v>3131</v>
      </c>
      <c r="AA11" s="1092">
        <f>SUM(AA16)</f>
        <v>4</v>
      </c>
      <c r="AB11" s="1093">
        <f>SUM(AB16)</f>
        <v>218</v>
      </c>
      <c r="AC11" s="292"/>
    </row>
    <row r="12" spans="1:29" s="293" customFormat="1" ht="16.5" customHeight="1" thickBot="1">
      <c r="A12" s="2116" t="s">
        <v>74</v>
      </c>
      <c r="B12" s="2117"/>
      <c r="C12" s="1461" t="s">
        <v>705</v>
      </c>
      <c r="D12" s="1095">
        <f t="shared" ref="D12:Z12" si="3">SUM(D18:D19)</f>
        <v>1612</v>
      </c>
      <c r="E12" s="1094">
        <f t="shared" si="3"/>
        <v>8339</v>
      </c>
      <c r="F12" s="1461" t="s">
        <v>706</v>
      </c>
      <c r="G12" s="1095">
        <f t="shared" si="3"/>
        <v>795</v>
      </c>
      <c r="H12" s="1094">
        <f t="shared" si="3"/>
        <v>3748</v>
      </c>
      <c r="I12" s="1094">
        <f t="shared" si="3"/>
        <v>6</v>
      </c>
      <c r="J12" s="1095"/>
      <c r="K12" s="1095"/>
      <c r="L12" s="1094"/>
      <c r="M12" s="1462" t="s">
        <v>707</v>
      </c>
      <c r="N12" s="1095">
        <f t="shared" si="3"/>
        <v>817</v>
      </c>
      <c r="O12" s="1095">
        <f t="shared" si="3"/>
        <v>4591</v>
      </c>
      <c r="P12" s="1095">
        <f t="shared" si="3"/>
        <v>2</v>
      </c>
      <c r="Q12" s="1462" t="s">
        <v>708</v>
      </c>
      <c r="R12" s="1095">
        <f t="shared" si="3"/>
        <v>106</v>
      </c>
      <c r="S12" s="1462" t="s">
        <v>709</v>
      </c>
      <c r="T12" s="1095">
        <f t="shared" si="3"/>
        <v>457</v>
      </c>
      <c r="U12" s="1462" t="s">
        <v>710</v>
      </c>
      <c r="V12" s="1094">
        <f t="shared" si="3"/>
        <v>101</v>
      </c>
      <c r="W12" s="1094">
        <f t="shared" si="3"/>
        <v>1</v>
      </c>
      <c r="X12" s="1094">
        <f t="shared" si="3"/>
        <v>131</v>
      </c>
      <c r="Y12" s="1461" t="s">
        <v>707</v>
      </c>
      <c r="Z12" s="1095">
        <f t="shared" si="3"/>
        <v>817</v>
      </c>
      <c r="AA12" s="1094"/>
      <c r="AB12" s="1096"/>
      <c r="AC12" s="292"/>
    </row>
    <row r="13" spans="1:29" s="293" customFormat="1" ht="16.5" customHeight="1">
      <c r="A13" s="2118" t="s">
        <v>127</v>
      </c>
      <c r="B13" s="1008" t="s">
        <v>175</v>
      </c>
      <c r="C13" s="1088">
        <f t="shared" ref="C13:X13" si="4">SUM(C22,C26,C30)</f>
        <v>35</v>
      </c>
      <c r="D13" s="1089">
        <f t="shared" si="4"/>
        <v>1428</v>
      </c>
      <c r="E13" s="1088">
        <f t="shared" si="4"/>
        <v>7050</v>
      </c>
      <c r="F13" s="1088">
        <f t="shared" si="4"/>
        <v>32</v>
      </c>
      <c r="G13" s="1089">
        <f t="shared" si="4"/>
        <v>1160</v>
      </c>
      <c r="H13" s="1088">
        <f t="shared" si="4"/>
        <v>5657</v>
      </c>
      <c r="I13" s="1088">
        <f t="shared" si="4"/>
        <v>9</v>
      </c>
      <c r="J13" s="1089">
        <f t="shared" si="4"/>
        <v>3</v>
      </c>
      <c r="K13" s="1089">
        <f t="shared" si="4"/>
        <v>268</v>
      </c>
      <c r="L13" s="1088">
        <f t="shared" si="4"/>
        <v>1393</v>
      </c>
      <c r="M13" s="1088"/>
      <c r="N13" s="1088"/>
      <c r="O13" s="1089"/>
      <c r="P13" s="1089"/>
      <c r="Q13" s="1089">
        <f t="shared" si="4"/>
        <v>8</v>
      </c>
      <c r="R13" s="1089">
        <f t="shared" si="4"/>
        <v>104</v>
      </c>
      <c r="S13" s="1089">
        <f t="shared" si="4"/>
        <v>17</v>
      </c>
      <c r="T13" s="1089">
        <f t="shared" si="4"/>
        <v>462</v>
      </c>
      <c r="U13" s="1089">
        <f t="shared" si="4"/>
        <v>6</v>
      </c>
      <c r="V13" s="1088">
        <f t="shared" si="4"/>
        <v>365</v>
      </c>
      <c r="W13" s="1088">
        <f t="shared" si="4"/>
        <v>4</v>
      </c>
      <c r="X13" s="1088">
        <f t="shared" si="4"/>
        <v>497</v>
      </c>
      <c r="Y13" s="1088"/>
      <c r="Z13" s="1089"/>
      <c r="AA13" s="1088"/>
      <c r="AB13" s="1090"/>
      <c r="AC13" s="292"/>
    </row>
    <row r="14" spans="1:29" s="293" customFormat="1" ht="16.5" customHeight="1">
      <c r="A14" s="2119"/>
      <c r="B14" s="364" t="s">
        <v>176</v>
      </c>
      <c r="C14" s="1091">
        <f t="shared" ref="C14:H14" si="5">SUM(C31,C35,C44)</f>
        <v>65</v>
      </c>
      <c r="D14" s="1092">
        <f t="shared" si="5"/>
        <v>2995</v>
      </c>
      <c r="E14" s="1091">
        <f t="shared" si="5"/>
        <v>16076</v>
      </c>
      <c r="F14" s="1091">
        <f t="shared" si="5"/>
        <v>63</v>
      </c>
      <c r="G14" s="1092">
        <f t="shared" si="5"/>
        <v>2521</v>
      </c>
      <c r="H14" s="1091">
        <f t="shared" si="5"/>
        <v>12920</v>
      </c>
      <c r="I14" s="1091">
        <f>SUM(I31,I35,I44)</f>
        <v>32</v>
      </c>
      <c r="J14" s="1092">
        <f t="shared" ref="J14:P14" si="6">SUM(J31,J35,J44)</f>
        <v>1</v>
      </c>
      <c r="K14" s="1092">
        <f>SUM(K31,K35,K44)</f>
        <v>100</v>
      </c>
      <c r="L14" s="1091">
        <f t="shared" si="6"/>
        <v>550</v>
      </c>
      <c r="M14" s="1092">
        <f t="shared" si="6"/>
        <v>1</v>
      </c>
      <c r="N14" s="1092">
        <f t="shared" si="6"/>
        <v>374</v>
      </c>
      <c r="O14" s="1092">
        <f t="shared" si="6"/>
        <v>2606</v>
      </c>
      <c r="P14" s="1092">
        <f t="shared" si="6"/>
        <v>2</v>
      </c>
      <c r="Q14" s="1092">
        <f>SUM(Q31,Q35,Q44)</f>
        <v>39</v>
      </c>
      <c r="R14" s="1092">
        <f t="shared" ref="R14:AB14" si="7">SUM(R31,R35,R44)</f>
        <v>1061</v>
      </c>
      <c r="S14" s="1092">
        <f t="shared" si="7"/>
        <v>11</v>
      </c>
      <c r="T14" s="1092">
        <f t="shared" si="7"/>
        <v>447</v>
      </c>
      <c r="U14" s="1092">
        <f t="shared" si="7"/>
        <v>14</v>
      </c>
      <c r="V14" s="1091">
        <f t="shared" si="7"/>
        <v>1113</v>
      </c>
      <c r="W14" s="1091"/>
      <c r="X14" s="1091"/>
      <c r="Y14" s="1091">
        <f t="shared" si="7"/>
        <v>1</v>
      </c>
      <c r="Z14" s="1092">
        <f t="shared" si="7"/>
        <v>374</v>
      </c>
      <c r="AA14" s="1091">
        <f t="shared" si="7"/>
        <v>3</v>
      </c>
      <c r="AB14" s="1093">
        <f t="shared" si="7"/>
        <v>414</v>
      </c>
      <c r="AC14" s="292"/>
    </row>
    <row r="15" spans="1:29" s="293" customFormat="1" ht="16.5" customHeight="1">
      <c r="A15" s="2119"/>
      <c r="B15" s="364" t="s">
        <v>177</v>
      </c>
      <c r="C15" s="1091">
        <f t="shared" ref="C15:P15" si="8">SUM(C54)</f>
        <v>44</v>
      </c>
      <c r="D15" s="1092">
        <f t="shared" si="8"/>
        <v>1583</v>
      </c>
      <c r="E15" s="1091">
        <f t="shared" si="8"/>
        <v>7859</v>
      </c>
      <c r="F15" s="1091">
        <f t="shared" si="8"/>
        <v>42</v>
      </c>
      <c r="G15" s="1092">
        <f t="shared" si="8"/>
        <v>1365</v>
      </c>
      <c r="H15" s="1091">
        <f t="shared" si="8"/>
        <v>6811</v>
      </c>
      <c r="I15" s="1091">
        <f t="shared" si="8"/>
        <v>5</v>
      </c>
      <c r="J15" s="1092">
        <f t="shared" si="8"/>
        <v>1</v>
      </c>
      <c r="K15" s="1092">
        <f t="shared" si="8"/>
        <v>112</v>
      </c>
      <c r="L15" s="1091">
        <f t="shared" si="8"/>
        <v>539</v>
      </c>
      <c r="M15" s="1092">
        <f t="shared" si="8"/>
        <v>1</v>
      </c>
      <c r="N15" s="1092">
        <f t="shared" si="8"/>
        <v>106</v>
      </c>
      <c r="O15" s="1092">
        <f t="shared" si="8"/>
        <v>509</v>
      </c>
      <c r="P15" s="1092">
        <f t="shared" si="8"/>
        <v>1</v>
      </c>
      <c r="Q15" s="1092">
        <f>SUM(Q54)</f>
        <v>16</v>
      </c>
      <c r="R15" s="1092">
        <f t="shared" ref="R15:Y15" si="9">SUM(R54)</f>
        <v>274</v>
      </c>
      <c r="S15" s="1092">
        <f t="shared" si="9"/>
        <v>20</v>
      </c>
      <c r="T15" s="1092">
        <f t="shared" si="9"/>
        <v>476</v>
      </c>
      <c r="U15" s="1092"/>
      <c r="V15" s="1091"/>
      <c r="W15" s="1091">
        <f t="shared" si="9"/>
        <v>7</v>
      </c>
      <c r="X15" s="1091">
        <f t="shared" si="9"/>
        <v>727</v>
      </c>
      <c r="Y15" s="1091">
        <f t="shared" si="9"/>
        <v>1</v>
      </c>
      <c r="Z15" s="1092">
        <f>SUM(Z54)</f>
        <v>106</v>
      </c>
      <c r="AA15" s="1091">
        <f>SUM(AA54)</f>
        <v>2</v>
      </c>
      <c r="AB15" s="1093">
        <f>SUM(AB54)</f>
        <v>66</v>
      </c>
      <c r="AC15" s="292"/>
    </row>
    <row r="16" spans="1:29" s="293" customFormat="1" ht="16.5" customHeight="1">
      <c r="A16" s="2119"/>
      <c r="B16" s="364" t="s">
        <v>174</v>
      </c>
      <c r="C16" s="1091">
        <f t="shared" ref="C16:AB16" si="10">SUM(C58,C62,C70)</f>
        <v>56</v>
      </c>
      <c r="D16" s="1092">
        <f t="shared" si="10"/>
        <v>4517</v>
      </c>
      <c r="E16" s="1091">
        <f t="shared" si="10"/>
        <v>26606</v>
      </c>
      <c r="F16" s="1091">
        <f t="shared" si="10"/>
        <v>47</v>
      </c>
      <c r="G16" s="1092">
        <f t="shared" si="10"/>
        <v>1386</v>
      </c>
      <c r="H16" s="1091">
        <f t="shared" si="10"/>
        <v>8321.9</v>
      </c>
      <c r="I16" s="1091">
        <f t="shared" si="10"/>
        <v>13</v>
      </c>
      <c r="J16" s="1092"/>
      <c r="K16" s="1092"/>
      <c r="L16" s="1091"/>
      <c r="M16" s="1092">
        <f t="shared" si="10"/>
        <v>9</v>
      </c>
      <c r="N16" s="1092">
        <f t="shared" si="10"/>
        <v>3131</v>
      </c>
      <c r="O16" s="1092">
        <f t="shared" si="10"/>
        <v>18284</v>
      </c>
      <c r="P16" s="1092">
        <f t="shared" si="10"/>
        <v>10</v>
      </c>
      <c r="Q16" s="1092">
        <f t="shared" si="10"/>
        <v>20</v>
      </c>
      <c r="R16" s="1092">
        <f t="shared" si="10"/>
        <v>212</v>
      </c>
      <c r="S16" s="1092">
        <f t="shared" si="10"/>
        <v>20</v>
      </c>
      <c r="T16" s="1092">
        <f t="shared" si="10"/>
        <v>555</v>
      </c>
      <c r="U16" s="1092">
        <f t="shared" si="10"/>
        <v>4</v>
      </c>
      <c r="V16" s="1091">
        <f t="shared" si="10"/>
        <v>320</v>
      </c>
      <c r="W16" s="1091">
        <f t="shared" si="10"/>
        <v>3</v>
      </c>
      <c r="X16" s="1091">
        <f t="shared" si="10"/>
        <v>299</v>
      </c>
      <c r="Y16" s="1091">
        <f t="shared" si="10"/>
        <v>9</v>
      </c>
      <c r="Z16" s="1092">
        <f t="shared" si="10"/>
        <v>3131</v>
      </c>
      <c r="AA16" s="1091">
        <f>SUM(AA58,AA62,AA70)</f>
        <v>4</v>
      </c>
      <c r="AB16" s="1093">
        <f t="shared" si="10"/>
        <v>218</v>
      </c>
      <c r="AC16" s="292"/>
    </row>
    <row r="17" spans="1:29" s="293" customFormat="1" ht="16.5" customHeight="1">
      <c r="A17" s="2119"/>
      <c r="B17" s="364" t="s">
        <v>76</v>
      </c>
      <c r="C17" s="1091">
        <f>SUM(C74)</f>
        <v>15</v>
      </c>
      <c r="D17" s="1092">
        <f>SUM(D74)</f>
        <v>236.31485249237028</v>
      </c>
      <c r="E17" s="1091">
        <f>SUM(E74)</f>
        <v>1327.3855544252287</v>
      </c>
      <c r="F17" s="1091">
        <f>SUM(F74)</f>
        <v>15</v>
      </c>
      <c r="G17" s="1092">
        <f>SUM(G74)</f>
        <v>236.31485249237028</v>
      </c>
      <c r="H17" s="1091">
        <f t="shared" ref="H17:I17" si="11">SUM(H74)</f>
        <v>1327.3855544252287</v>
      </c>
      <c r="I17" s="1091">
        <f t="shared" si="11"/>
        <v>6</v>
      </c>
      <c r="J17" s="1091"/>
      <c r="K17" s="1091"/>
      <c r="L17" s="1091"/>
      <c r="M17" s="1091"/>
      <c r="N17" s="1091"/>
      <c r="O17" s="1092"/>
      <c r="P17" s="1092"/>
      <c r="Q17" s="1092">
        <f>SUM(Q74)</f>
        <v>10</v>
      </c>
      <c r="R17" s="1092">
        <f>SUM(R74)</f>
        <v>86.481180061037648</v>
      </c>
      <c r="S17" s="1092">
        <f>SUM(S74)</f>
        <v>5</v>
      </c>
      <c r="T17" s="1092">
        <f>SUM(T74)</f>
        <v>149.83367243133267</v>
      </c>
      <c r="U17" s="1091"/>
      <c r="V17" s="1091"/>
      <c r="W17" s="1091"/>
      <c r="X17" s="1091"/>
      <c r="Y17" s="1091"/>
      <c r="Z17" s="1092"/>
      <c r="AA17" s="1091"/>
      <c r="AB17" s="1093"/>
      <c r="AC17" s="292"/>
    </row>
    <row r="18" spans="1:29" s="293" customFormat="1" ht="16.5" customHeight="1">
      <c r="A18" s="2119"/>
      <c r="B18" s="364" t="s">
        <v>178</v>
      </c>
      <c r="C18" s="1458" t="s">
        <v>701</v>
      </c>
      <c r="D18" s="1092">
        <f>SUM(D79,D88)</f>
        <v>645</v>
      </c>
      <c r="E18" s="1091">
        <f>SUM(E79,E88)</f>
        <v>3262</v>
      </c>
      <c r="F18" s="1458"/>
      <c r="G18" s="1092">
        <f t="shared" ref="G18:I18" si="12">SUM(G79,G88)</f>
        <v>203</v>
      </c>
      <c r="H18" s="1091">
        <f t="shared" si="12"/>
        <v>1148</v>
      </c>
      <c r="I18" s="1091">
        <f t="shared" si="12"/>
        <v>1</v>
      </c>
      <c r="J18" s="1092"/>
      <c r="K18" s="1092"/>
      <c r="L18" s="1091" t="s">
        <v>765</v>
      </c>
      <c r="M18" s="1459" t="s">
        <v>702</v>
      </c>
      <c r="N18" s="1092">
        <f>SUM(N79,N88)</f>
        <v>442</v>
      </c>
      <c r="O18" s="1092">
        <f>SUM(O79,O88)</f>
        <v>2114</v>
      </c>
      <c r="P18" s="1092">
        <f>SUM(P79,P88)</f>
        <v>2</v>
      </c>
      <c r="Q18" s="1459" t="s">
        <v>703</v>
      </c>
      <c r="R18" s="1092">
        <f t="shared" ref="R18:X18" si="13">SUM(R79,R88)</f>
        <v>13</v>
      </c>
      <c r="S18" s="1459" t="s">
        <v>568</v>
      </c>
      <c r="T18" s="1092">
        <f t="shared" si="13"/>
        <v>59</v>
      </c>
      <c r="U18" s="1460" t="s">
        <v>704</v>
      </c>
      <c r="V18" s="1091"/>
      <c r="W18" s="1091">
        <f t="shared" si="13"/>
        <v>1</v>
      </c>
      <c r="X18" s="1091">
        <f t="shared" si="13"/>
        <v>131</v>
      </c>
      <c r="Y18" s="1458" t="s">
        <v>702</v>
      </c>
      <c r="Z18" s="1092">
        <f>SUM(Z79,Z88)</f>
        <v>442</v>
      </c>
      <c r="AA18" s="1091"/>
      <c r="AB18" s="1093"/>
      <c r="AC18" s="292"/>
    </row>
    <row r="19" spans="1:29" s="293" customFormat="1" ht="16.5" customHeight="1" thickBot="1">
      <c r="A19" s="2120"/>
      <c r="B19" s="591" t="s">
        <v>338</v>
      </c>
      <c r="C19" s="1094">
        <f t="shared" ref="C19:I19" si="14">SUM(C89)</f>
        <v>27</v>
      </c>
      <c r="D19" s="1095">
        <f t="shared" si="14"/>
        <v>967</v>
      </c>
      <c r="E19" s="1094">
        <f t="shared" si="14"/>
        <v>5077</v>
      </c>
      <c r="F19" s="1094">
        <f t="shared" si="14"/>
        <v>26</v>
      </c>
      <c r="G19" s="1095">
        <f t="shared" si="14"/>
        <v>592</v>
      </c>
      <c r="H19" s="1094">
        <f t="shared" si="14"/>
        <v>2600</v>
      </c>
      <c r="I19" s="1094">
        <f t="shared" si="14"/>
        <v>5</v>
      </c>
      <c r="J19" s="1094"/>
      <c r="K19" s="1094"/>
      <c r="L19" s="1094"/>
      <c r="M19" s="1095">
        <f>SUM(M89)</f>
        <v>1</v>
      </c>
      <c r="N19" s="1095">
        <f>SUM(N89)</f>
        <v>375</v>
      </c>
      <c r="O19" s="1095">
        <f>SUM(O89)</f>
        <v>2477</v>
      </c>
      <c r="P19" s="1095"/>
      <c r="Q19" s="1095">
        <f>SUM(Q89)</f>
        <v>14</v>
      </c>
      <c r="R19" s="1095">
        <f t="shared" ref="R19:Z19" si="15">SUM(R89)</f>
        <v>93</v>
      </c>
      <c r="S19" s="1095">
        <f t="shared" si="15"/>
        <v>10</v>
      </c>
      <c r="T19" s="1095">
        <f t="shared" si="15"/>
        <v>398</v>
      </c>
      <c r="U19" s="1095">
        <f t="shared" si="15"/>
        <v>2</v>
      </c>
      <c r="V19" s="1095">
        <f t="shared" si="15"/>
        <v>101</v>
      </c>
      <c r="W19" s="1094"/>
      <c r="X19" s="1094"/>
      <c r="Y19" s="1094">
        <f t="shared" si="15"/>
        <v>1</v>
      </c>
      <c r="Z19" s="1095">
        <f t="shared" si="15"/>
        <v>375</v>
      </c>
      <c r="AA19" s="1094"/>
      <c r="AB19" s="1096"/>
      <c r="AC19" s="292"/>
    </row>
    <row r="20" spans="1:29" ht="16.5" customHeight="1">
      <c r="A20" s="2121" t="s">
        <v>198</v>
      </c>
      <c r="B20" s="592" t="s">
        <v>547</v>
      </c>
      <c r="C20" s="811">
        <v>7</v>
      </c>
      <c r="D20" s="811">
        <v>251</v>
      </c>
      <c r="E20" s="811">
        <v>1264</v>
      </c>
      <c r="F20" s="811">
        <v>7</v>
      </c>
      <c r="G20" s="811">
        <v>251</v>
      </c>
      <c r="H20" s="811">
        <v>1264</v>
      </c>
      <c r="I20" s="945">
        <v>4</v>
      </c>
      <c r="J20" s="811"/>
      <c r="K20" s="811"/>
      <c r="L20" s="811"/>
      <c r="M20" s="811"/>
      <c r="N20" s="811"/>
      <c r="O20" s="811"/>
      <c r="P20" s="811"/>
      <c r="Q20" s="811">
        <v>1</v>
      </c>
      <c r="R20" s="811">
        <v>14</v>
      </c>
      <c r="S20" s="811">
        <v>5</v>
      </c>
      <c r="T20" s="811">
        <v>186</v>
      </c>
      <c r="U20" s="811">
        <v>1</v>
      </c>
      <c r="V20" s="811">
        <v>51</v>
      </c>
      <c r="W20" s="811"/>
      <c r="X20" s="811"/>
      <c r="Y20" s="811"/>
      <c r="Z20" s="811"/>
      <c r="AA20" s="812"/>
      <c r="AB20" s="813"/>
      <c r="AC20" s="279"/>
    </row>
    <row r="21" spans="1:29" ht="16.5" customHeight="1" thickBot="1">
      <c r="A21" s="2114"/>
      <c r="B21" s="947" t="s">
        <v>548</v>
      </c>
      <c r="C21" s="814">
        <v>2</v>
      </c>
      <c r="D21" s="815">
        <v>46</v>
      </c>
      <c r="E21" s="815">
        <v>221</v>
      </c>
      <c r="F21" s="814">
        <v>2</v>
      </c>
      <c r="G21" s="815">
        <v>46</v>
      </c>
      <c r="H21" s="815">
        <v>221</v>
      </c>
      <c r="I21" s="961"/>
      <c r="J21" s="816"/>
      <c r="K21" s="816"/>
      <c r="L21" s="816"/>
      <c r="M21" s="816"/>
      <c r="N21" s="816"/>
      <c r="O21" s="816"/>
      <c r="P21" s="816"/>
      <c r="Q21" s="816"/>
      <c r="R21" s="816"/>
      <c r="S21" s="816">
        <v>1</v>
      </c>
      <c r="T21" s="816"/>
      <c r="U21" s="816">
        <v>1</v>
      </c>
      <c r="V21" s="816">
        <v>46</v>
      </c>
      <c r="W21" s="816"/>
      <c r="X21" s="816"/>
      <c r="Y21" s="816"/>
      <c r="Z21" s="816"/>
      <c r="AA21" s="817"/>
      <c r="AB21" s="818"/>
      <c r="AC21" s="279"/>
    </row>
    <row r="22" spans="1:29" ht="16.5" customHeight="1" thickTop="1" thickBot="1">
      <c r="A22" s="2122"/>
      <c r="B22" s="970" t="s">
        <v>516</v>
      </c>
      <c r="C22" s="971">
        <f t="shared" ref="C22:H22" si="16">SUM(C20:C21)</f>
        <v>9</v>
      </c>
      <c r="D22" s="971">
        <f t="shared" si="16"/>
        <v>297</v>
      </c>
      <c r="E22" s="971">
        <f t="shared" si="16"/>
        <v>1485</v>
      </c>
      <c r="F22" s="971">
        <f t="shared" si="16"/>
        <v>9</v>
      </c>
      <c r="G22" s="971">
        <f t="shared" si="16"/>
        <v>297</v>
      </c>
      <c r="H22" s="971">
        <f t="shared" si="16"/>
        <v>1485</v>
      </c>
      <c r="I22" s="971">
        <f t="shared" ref="I22:V22" si="17">SUM(I20:I21)</f>
        <v>4</v>
      </c>
      <c r="J22" s="971"/>
      <c r="K22" s="971"/>
      <c r="L22" s="971"/>
      <c r="M22" s="971"/>
      <c r="N22" s="971"/>
      <c r="O22" s="971"/>
      <c r="P22" s="971"/>
      <c r="Q22" s="971">
        <f t="shared" si="17"/>
        <v>1</v>
      </c>
      <c r="R22" s="971">
        <f t="shared" si="17"/>
        <v>14</v>
      </c>
      <c r="S22" s="971">
        <f t="shared" si="17"/>
        <v>6</v>
      </c>
      <c r="T22" s="971">
        <f t="shared" si="17"/>
        <v>186</v>
      </c>
      <c r="U22" s="971">
        <f t="shared" si="17"/>
        <v>2</v>
      </c>
      <c r="V22" s="971">
        <f t="shared" si="17"/>
        <v>97</v>
      </c>
      <c r="W22" s="971"/>
      <c r="X22" s="971"/>
      <c r="Y22" s="971"/>
      <c r="Z22" s="971"/>
      <c r="AA22" s="971"/>
      <c r="AB22" s="594"/>
      <c r="AC22" s="279"/>
    </row>
    <row r="23" spans="1:29" ht="16.5" customHeight="1">
      <c r="A23" s="1805" t="s">
        <v>189</v>
      </c>
      <c r="B23" s="1203" t="s">
        <v>132</v>
      </c>
      <c r="C23" s="270">
        <v>4</v>
      </c>
      <c r="D23" s="270">
        <v>444</v>
      </c>
      <c r="E23" s="270">
        <v>2206</v>
      </c>
      <c r="F23" s="271">
        <v>3</v>
      </c>
      <c r="G23" s="271">
        <v>342</v>
      </c>
      <c r="H23" s="270">
        <v>1681</v>
      </c>
      <c r="I23" s="270">
        <v>1</v>
      </c>
      <c r="J23" s="270">
        <v>1</v>
      </c>
      <c r="K23" s="270">
        <v>102</v>
      </c>
      <c r="L23" s="270">
        <v>525</v>
      </c>
      <c r="M23" s="270"/>
      <c r="N23" s="270"/>
      <c r="O23" s="270"/>
      <c r="P23" s="270"/>
      <c r="Q23" s="270"/>
      <c r="R23" s="270"/>
      <c r="S23" s="270">
        <v>1</v>
      </c>
      <c r="T23" s="270">
        <v>38</v>
      </c>
      <c r="U23" s="270"/>
      <c r="V23" s="270"/>
      <c r="W23" s="270">
        <v>3</v>
      </c>
      <c r="X23" s="270">
        <v>406</v>
      </c>
      <c r="Y23" s="270"/>
      <c r="Z23" s="270"/>
      <c r="AA23" s="272"/>
      <c r="AB23" s="282"/>
      <c r="AC23" s="279"/>
    </row>
    <row r="24" spans="1:29" ht="16.5" customHeight="1">
      <c r="A24" s="1766"/>
      <c r="B24" s="1203" t="s">
        <v>514</v>
      </c>
      <c r="C24" s="276">
        <v>2</v>
      </c>
      <c r="D24" s="275">
        <v>83</v>
      </c>
      <c r="E24" s="275">
        <v>444</v>
      </c>
      <c r="F24" s="275">
        <v>1</v>
      </c>
      <c r="G24" s="275">
        <v>8</v>
      </c>
      <c r="H24" s="276">
        <v>35</v>
      </c>
      <c r="I24" s="276"/>
      <c r="J24" s="276">
        <v>1</v>
      </c>
      <c r="K24" s="276">
        <v>75</v>
      </c>
      <c r="L24" s="276">
        <v>409</v>
      </c>
      <c r="M24" s="276"/>
      <c r="N24" s="276"/>
      <c r="O24" s="276"/>
      <c r="P24" s="276"/>
      <c r="Q24" s="276">
        <v>1</v>
      </c>
      <c r="R24" s="276">
        <v>8</v>
      </c>
      <c r="S24" s="276"/>
      <c r="T24" s="276"/>
      <c r="U24" s="276">
        <v>1</v>
      </c>
      <c r="V24" s="276">
        <v>75</v>
      </c>
      <c r="W24" s="276"/>
      <c r="X24" s="276"/>
      <c r="Y24" s="276"/>
      <c r="Z24" s="276"/>
      <c r="AA24" s="276"/>
      <c r="AB24" s="284"/>
      <c r="AC24" s="279"/>
    </row>
    <row r="25" spans="1:29" ht="16.5" customHeight="1" thickBot="1">
      <c r="A25" s="1766"/>
      <c r="B25" s="1203" t="s">
        <v>515</v>
      </c>
      <c r="C25" s="274">
        <v>4</v>
      </c>
      <c r="D25" s="275">
        <v>120</v>
      </c>
      <c r="E25" s="275">
        <v>610</v>
      </c>
      <c r="F25" s="275">
        <v>4</v>
      </c>
      <c r="G25" s="275">
        <v>120</v>
      </c>
      <c r="H25" s="276">
        <v>610</v>
      </c>
      <c r="I25" s="276"/>
      <c r="J25" s="276"/>
      <c r="K25" s="276"/>
      <c r="L25" s="276"/>
      <c r="M25" s="276"/>
      <c r="N25" s="276"/>
      <c r="O25" s="276"/>
      <c r="P25" s="276"/>
      <c r="Q25" s="276">
        <v>2</v>
      </c>
      <c r="R25" s="276">
        <v>30</v>
      </c>
      <c r="S25" s="276">
        <v>1</v>
      </c>
      <c r="T25" s="276">
        <v>22</v>
      </c>
      <c r="U25" s="276">
        <v>1</v>
      </c>
      <c r="V25" s="276">
        <v>68</v>
      </c>
      <c r="W25" s="276"/>
      <c r="X25" s="276"/>
      <c r="Y25" s="276"/>
      <c r="Z25" s="276"/>
      <c r="AA25" s="277"/>
      <c r="AB25" s="283"/>
      <c r="AC25" s="279"/>
    </row>
    <row r="26" spans="1:29" ht="16.5" customHeight="1" thickTop="1" thickBot="1">
      <c r="A26" s="1767"/>
      <c r="B26" s="1206" t="s">
        <v>516</v>
      </c>
      <c r="C26" s="278">
        <f t="shared" ref="C26:X26" si="18">SUM(C23:C25)</f>
        <v>10</v>
      </c>
      <c r="D26" s="278">
        <f>SUM(D23:D25)</f>
        <v>647</v>
      </c>
      <c r="E26" s="278">
        <f>SUM(E23:E25)</f>
        <v>3260</v>
      </c>
      <c r="F26" s="278">
        <f t="shared" si="18"/>
        <v>8</v>
      </c>
      <c r="G26" s="278">
        <f t="shared" si="18"/>
        <v>470</v>
      </c>
      <c r="H26" s="278">
        <f t="shared" si="18"/>
        <v>2326</v>
      </c>
      <c r="I26" s="278">
        <f t="shared" si="18"/>
        <v>1</v>
      </c>
      <c r="J26" s="278">
        <f t="shared" si="18"/>
        <v>2</v>
      </c>
      <c r="K26" s="278">
        <f t="shared" si="18"/>
        <v>177</v>
      </c>
      <c r="L26" s="278">
        <f t="shared" si="18"/>
        <v>934</v>
      </c>
      <c r="M26" s="278"/>
      <c r="N26" s="278"/>
      <c r="O26" s="278"/>
      <c r="P26" s="278"/>
      <c r="Q26" s="278">
        <f t="shared" si="18"/>
        <v>3</v>
      </c>
      <c r="R26" s="278">
        <f t="shared" si="18"/>
        <v>38</v>
      </c>
      <c r="S26" s="278">
        <f t="shared" si="18"/>
        <v>2</v>
      </c>
      <c r="T26" s="278">
        <f t="shared" si="18"/>
        <v>60</v>
      </c>
      <c r="U26" s="1212">
        <f t="shared" si="18"/>
        <v>2</v>
      </c>
      <c r="V26" s="278">
        <f t="shared" si="18"/>
        <v>143</v>
      </c>
      <c r="W26" s="278">
        <f t="shared" si="18"/>
        <v>3</v>
      </c>
      <c r="X26" s="278">
        <f t="shared" si="18"/>
        <v>406</v>
      </c>
      <c r="Y26" s="278"/>
      <c r="Z26" s="278"/>
      <c r="AA26" s="278"/>
      <c r="AB26" s="285"/>
      <c r="AC26" s="279"/>
    </row>
    <row r="27" spans="1:29" ht="16.5" customHeight="1">
      <c r="A27" s="2121" t="s">
        <v>190</v>
      </c>
      <c r="B27" s="1329" t="s">
        <v>648</v>
      </c>
      <c r="C27" s="1330">
        <v>6</v>
      </c>
      <c r="D27" s="1330">
        <v>241</v>
      </c>
      <c r="E27" s="1330">
        <v>1160</v>
      </c>
      <c r="F27" s="1331">
        <v>5</v>
      </c>
      <c r="G27" s="1332">
        <v>150</v>
      </c>
      <c r="H27" s="1333">
        <v>701</v>
      </c>
      <c r="I27" s="1333">
        <v>2</v>
      </c>
      <c r="J27" s="1333">
        <v>1</v>
      </c>
      <c r="K27" s="1333">
        <v>91</v>
      </c>
      <c r="L27" s="1333">
        <v>459</v>
      </c>
      <c r="M27" s="1333"/>
      <c r="N27" s="1333"/>
      <c r="O27" s="1333"/>
      <c r="P27" s="1333"/>
      <c r="Q27" s="1333"/>
      <c r="R27" s="1333"/>
      <c r="S27" s="1333">
        <v>4</v>
      </c>
      <c r="T27" s="1333">
        <v>75</v>
      </c>
      <c r="U27" s="1333">
        <v>1</v>
      </c>
      <c r="V27" s="1333">
        <v>75</v>
      </c>
      <c r="W27" s="1333">
        <v>1</v>
      </c>
      <c r="X27" s="1333">
        <v>91</v>
      </c>
      <c r="Y27" s="1333"/>
      <c r="Z27" s="1333"/>
      <c r="AA27" s="1334"/>
      <c r="AB27" s="1335"/>
      <c r="AC27" s="279"/>
    </row>
    <row r="28" spans="1:29" ht="16.5" customHeight="1">
      <c r="A28" s="2114"/>
      <c r="B28" s="947" t="s">
        <v>133</v>
      </c>
      <c r="C28" s="1336">
        <v>7</v>
      </c>
      <c r="D28" s="1336">
        <v>188</v>
      </c>
      <c r="E28" s="1336">
        <v>902</v>
      </c>
      <c r="F28" s="1337">
        <v>7</v>
      </c>
      <c r="G28" s="1336">
        <v>188</v>
      </c>
      <c r="H28" s="1336">
        <v>902</v>
      </c>
      <c r="I28" s="1338">
        <v>1</v>
      </c>
      <c r="J28" s="1338"/>
      <c r="K28" s="1338"/>
      <c r="L28" s="1338"/>
      <c r="M28" s="1338"/>
      <c r="N28" s="1338"/>
      <c r="O28" s="1338"/>
      <c r="P28" s="1338"/>
      <c r="Q28" s="1338">
        <v>2</v>
      </c>
      <c r="R28" s="1338">
        <v>22</v>
      </c>
      <c r="S28" s="1338">
        <v>4</v>
      </c>
      <c r="T28" s="1338">
        <v>116</v>
      </c>
      <c r="U28" s="1338">
        <v>1</v>
      </c>
      <c r="V28" s="1338">
        <v>50</v>
      </c>
      <c r="W28" s="1338"/>
      <c r="X28" s="1338"/>
      <c r="Y28" s="1338"/>
      <c r="Z28" s="1338"/>
      <c r="AA28" s="1338"/>
      <c r="AB28" s="1339"/>
      <c r="AC28" s="279"/>
    </row>
    <row r="29" spans="1:29" ht="16.5" customHeight="1" thickBot="1">
      <c r="A29" s="2114"/>
      <c r="B29" s="1340" t="s">
        <v>646</v>
      </c>
      <c r="C29" s="1341">
        <v>3</v>
      </c>
      <c r="D29" s="1337">
        <v>55</v>
      </c>
      <c r="E29" s="1337">
        <v>243</v>
      </c>
      <c r="F29" s="1337">
        <v>3</v>
      </c>
      <c r="G29" s="1337">
        <v>55</v>
      </c>
      <c r="H29" s="1337">
        <v>243</v>
      </c>
      <c r="I29" s="1338">
        <v>1</v>
      </c>
      <c r="J29" s="1338"/>
      <c r="K29" s="1338"/>
      <c r="L29" s="1338"/>
      <c r="M29" s="1338"/>
      <c r="N29" s="1338"/>
      <c r="O29" s="1342"/>
      <c r="P29" s="1342"/>
      <c r="Q29" s="1342">
        <v>2</v>
      </c>
      <c r="R29" s="1342">
        <v>30</v>
      </c>
      <c r="S29" s="1342">
        <v>1</v>
      </c>
      <c r="T29" s="1342">
        <v>25</v>
      </c>
      <c r="U29" s="1342"/>
      <c r="V29" s="1342"/>
      <c r="W29" s="1342"/>
      <c r="X29" s="1342"/>
      <c r="Y29" s="1342"/>
      <c r="Z29" s="1342"/>
      <c r="AA29" s="1343"/>
      <c r="AB29" s="1344"/>
      <c r="AC29" s="279"/>
    </row>
    <row r="30" spans="1:29" ht="16.5" customHeight="1" thickTop="1" thickBot="1">
      <c r="A30" s="2122"/>
      <c r="B30" s="970" t="s">
        <v>647</v>
      </c>
      <c r="C30" s="971">
        <f t="shared" ref="C30:X30" si="19">SUM(C27:C28,C29)</f>
        <v>16</v>
      </c>
      <c r="D30" s="593">
        <f t="shared" si="19"/>
        <v>484</v>
      </c>
      <c r="E30" s="593">
        <f t="shared" si="19"/>
        <v>2305</v>
      </c>
      <c r="F30" s="593">
        <f t="shared" si="19"/>
        <v>15</v>
      </c>
      <c r="G30" s="593">
        <f t="shared" si="19"/>
        <v>393</v>
      </c>
      <c r="H30" s="971">
        <f t="shared" si="19"/>
        <v>1846</v>
      </c>
      <c r="I30" s="971">
        <f t="shared" si="19"/>
        <v>4</v>
      </c>
      <c r="J30" s="971">
        <f t="shared" si="19"/>
        <v>1</v>
      </c>
      <c r="K30" s="971">
        <f t="shared" si="19"/>
        <v>91</v>
      </c>
      <c r="L30" s="971">
        <f t="shared" si="19"/>
        <v>459</v>
      </c>
      <c r="M30" s="971"/>
      <c r="N30" s="971"/>
      <c r="O30" s="971"/>
      <c r="P30" s="971"/>
      <c r="Q30" s="971">
        <f t="shared" si="19"/>
        <v>4</v>
      </c>
      <c r="R30" s="971">
        <f t="shared" si="19"/>
        <v>52</v>
      </c>
      <c r="S30" s="971">
        <f t="shared" si="19"/>
        <v>9</v>
      </c>
      <c r="T30" s="971">
        <f t="shared" si="19"/>
        <v>216</v>
      </c>
      <c r="U30" s="971">
        <f t="shared" si="19"/>
        <v>2</v>
      </c>
      <c r="V30" s="971">
        <f t="shared" si="19"/>
        <v>125</v>
      </c>
      <c r="W30" s="971">
        <f t="shared" si="19"/>
        <v>1</v>
      </c>
      <c r="X30" s="971">
        <f t="shared" si="19"/>
        <v>91</v>
      </c>
      <c r="Y30" s="971"/>
      <c r="Z30" s="971"/>
      <c r="AA30" s="971"/>
      <c r="AB30" s="594"/>
      <c r="AC30" s="279"/>
    </row>
    <row r="31" spans="1:29" ht="16.5" customHeight="1" thickBot="1">
      <c r="A31" s="595" t="s">
        <v>70</v>
      </c>
      <c r="B31" s="596" t="s">
        <v>124</v>
      </c>
      <c r="C31" s="597">
        <v>13</v>
      </c>
      <c r="D31" s="597">
        <v>1102</v>
      </c>
      <c r="E31" s="1213">
        <v>6668</v>
      </c>
      <c r="F31" s="959">
        <v>12</v>
      </c>
      <c r="G31" s="959">
        <v>728</v>
      </c>
      <c r="H31" s="945">
        <v>4062</v>
      </c>
      <c r="I31" s="945">
        <v>5</v>
      </c>
      <c r="J31" s="945"/>
      <c r="K31" s="945"/>
      <c r="L31" s="945"/>
      <c r="M31" s="945">
        <v>1</v>
      </c>
      <c r="N31" s="945">
        <v>374</v>
      </c>
      <c r="O31" s="945">
        <v>2606</v>
      </c>
      <c r="P31" s="945">
        <v>2</v>
      </c>
      <c r="Q31" s="945"/>
      <c r="R31" s="945"/>
      <c r="S31" s="945">
        <v>4</v>
      </c>
      <c r="T31" s="945">
        <v>201</v>
      </c>
      <c r="U31" s="945">
        <v>8</v>
      </c>
      <c r="V31" s="945">
        <v>527</v>
      </c>
      <c r="W31" s="945"/>
      <c r="X31" s="945"/>
      <c r="Y31" s="945">
        <v>1</v>
      </c>
      <c r="Z31" s="945">
        <v>374</v>
      </c>
      <c r="AA31" s="945">
        <v>3</v>
      </c>
      <c r="AB31" s="1722">
        <v>414</v>
      </c>
      <c r="AC31" s="279"/>
    </row>
    <row r="32" spans="1:29" ht="16.5" customHeight="1">
      <c r="A32" s="2121" t="s">
        <v>199</v>
      </c>
      <c r="B32" s="947" t="s">
        <v>111</v>
      </c>
      <c r="C32" s="945">
        <v>9</v>
      </c>
      <c r="D32" s="945">
        <v>267</v>
      </c>
      <c r="E32" s="945">
        <v>1067</v>
      </c>
      <c r="F32" s="959">
        <v>9</v>
      </c>
      <c r="G32" s="959">
        <v>267</v>
      </c>
      <c r="H32" s="945">
        <v>1067</v>
      </c>
      <c r="I32" s="945">
        <v>5</v>
      </c>
      <c r="J32" s="945"/>
      <c r="K32" s="945"/>
      <c r="L32" s="945"/>
      <c r="M32" s="945"/>
      <c r="N32" s="945"/>
      <c r="O32" s="945"/>
      <c r="P32" s="945"/>
      <c r="Q32" s="945">
        <v>3</v>
      </c>
      <c r="R32" s="945">
        <v>21</v>
      </c>
      <c r="S32" s="945">
        <v>5</v>
      </c>
      <c r="T32" s="945">
        <v>138</v>
      </c>
      <c r="U32" s="945">
        <v>1</v>
      </c>
      <c r="V32" s="945">
        <v>108</v>
      </c>
      <c r="W32" s="945"/>
      <c r="X32" s="945"/>
      <c r="Y32" s="945"/>
      <c r="Z32" s="945"/>
      <c r="AA32" s="194"/>
      <c r="AB32" s="280"/>
      <c r="AC32" s="279"/>
    </row>
    <row r="33" spans="1:29" ht="16.5" customHeight="1">
      <c r="A33" s="2114"/>
      <c r="B33" s="947" t="s">
        <v>112</v>
      </c>
      <c r="C33" s="960"/>
      <c r="D33" s="961"/>
      <c r="E33" s="961"/>
      <c r="F33" s="961"/>
      <c r="G33" s="961"/>
      <c r="H33" s="946"/>
      <c r="I33" s="946"/>
      <c r="J33" s="946"/>
      <c r="K33" s="946"/>
      <c r="L33" s="946"/>
      <c r="M33" s="946"/>
      <c r="N33" s="946"/>
      <c r="O33" s="946"/>
      <c r="P33" s="946"/>
      <c r="Q33" s="946"/>
      <c r="R33" s="946"/>
      <c r="S33" s="946"/>
      <c r="T33" s="946"/>
      <c r="U33" s="946"/>
      <c r="V33" s="946"/>
      <c r="W33" s="946"/>
      <c r="X33" s="946"/>
      <c r="Y33" s="946"/>
      <c r="Z33" s="946"/>
      <c r="AA33" s="358"/>
      <c r="AB33" s="359"/>
      <c r="AC33" s="279"/>
    </row>
    <row r="34" spans="1:29" ht="16.5" customHeight="1" thickBot="1">
      <c r="A34" s="2114"/>
      <c r="B34" s="947" t="s">
        <v>113</v>
      </c>
      <c r="C34" s="960">
        <v>4</v>
      </c>
      <c r="D34" s="961">
        <v>236</v>
      </c>
      <c r="E34" s="961">
        <v>936</v>
      </c>
      <c r="F34" s="961">
        <v>4</v>
      </c>
      <c r="G34" s="961">
        <v>236</v>
      </c>
      <c r="H34" s="946">
        <v>936</v>
      </c>
      <c r="I34" s="946">
        <v>1</v>
      </c>
      <c r="J34" s="946"/>
      <c r="K34" s="946"/>
      <c r="L34" s="946"/>
      <c r="M34" s="946"/>
      <c r="N34" s="946"/>
      <c r="O34" s="946"/>
      <c r="P34" s="946"/>
      <c r="Q34" s="946"/>
      <c r="R34" s="946"/>
      <c r="S34" s="946">
        <v>1</v>
      </c>
      <c r="T34" s="946">
        <v>18</v>
      </c>
      <c r="U34" s="946">
        <v>3</v>
      </c>
      <c r="V34" s="946">
        <v>218</v>
      </c>
      <c r="W34" s="946"/>
      <c r="X34" s="946"/>
      <c r="Y34" s="946"/>
      <c r="Z34" s="946"/>
      <c r="AA34" s="358"/>
      <c r="AB34" s="359"/>
      <c r="AC34" s="279"/>
    </row>
    <row r="35" spans="1:29" ht="16.5" customHeight="1" thickTop="1" thickBot="1">
      <c r="A35" s="2122"/>
      <c r="B35" s="970" t="s">
        <v>299</v>
      </c>
      <c r="C35" s="971">
        <v>13</v>
      </c>
      <c r="D35" s="593">
        <v>503</v>
      </c>
      <c r="E35" s="593">
        <v>2003</v>
      </c>
      <c r="F35" s="593">
        <v>13</v>
      </c>
      <c r="G35" s="593">
        <v>503</v>
      </c>
      <c r="H35" s="971">
        <v>2003</v>
      </c>
      <c r="I35" s="971">
        <v>6</v>
      </c>
      <c r="J35" s="971"/>
      <c r="K35" s="971"/>
      <c r="L35" s="971"/>
      <c r="M35" s="971"/>
      <c r="N35" s="971"/>
      <c r="O35" s="971"/>
      <c r="P35" s="971"/>
      <c r="Q35" s="971">
        <f t="shared" ref="Q35:R35" si="20">SUM(Q32:Q34)</f>
        <v>3</v>
      </c>
      <c r="R35" s="971">
        <f t="shared" si="20"/>
        <v>21</v>
      </c>
      <c r="S35" s="971">
        <v>6</v>
      </c>
      <c r="T35" s="971">
        <v>156</v>
      </c>
      <c r="U35" s="971">
        <v>4</v>
      </c>
      <c r="V35" s="971">
        <v>326</v>
      </c>
      <c r="W35" s="971"/>
      <c r="X35" s="971"/>
      <c r="Y35" s="971"/>
      <c r="Z35" s="971"/>
      <c r="AA35" s="971"/>
      <c r="AB35" s="594"/>
      <c r="AC35" s="279"/>
    </row>
    <row r="36" spans="1:29" ht="16.5" customHeight="1">
      <c r="A36" s="2121" t="s">
        <v>200</v>
      </c>
      <c r="B36" s="947" t="s">
        <v>713</v>
      </c>
      <c r="C36" s="811">
        <v>21</v>
      </c>
      <c r="D36" s="811">
        <v>870</v>
      </c>
      <c r="E36" s="811">
        <v>4740</v>
      </c>
      <c r="F36" s="1484">
        <v>20</v>
      </c>
      <c r="G36" s="1484">
        <v>770</v>
      </c>
      <c r="H36" s="811">
        <v>4190</v>
      </c>
      <c r="I36" s="811">
        <v>10</v>
      </c>
      <c r="J36" s="811">
        <v>1</v>
      </c>
      <c r="K36" s="811">
        <v>100</v>
      </c>
      <c r="L36" s="811">
        <v>550</v>
      </c>
      <c r="M36" s="811"/>
      <c r="N36" s="811"/>
      <c r="O36" s="811"/>
      <c r="P36" s="811"/>
      <c r="Q36" s="811">
        <v>18</v>
      </c>
      <c r="R36" s="811">
        <v>520</v>
      </c>
      <c r="S36" s="1484">
        <v>1</v>
      </c>
      <c r="T36" s="1484">
        <v>90</v>
      </c>
      <c r="U36" s="1484">
        <v>2</v>
      </c>
      <c r="V36" s="1484">
        <v>260</v>
      </c>
      <c r="W36" s="1484"/>
      <c r="X36" s="1484"/>
      <c r="Y36" s="811"/>
      <c r="Z36" s="811"/>
      <c r="AA36" s="812"/>
      <c r="AB36" s="813"/>
      <c r="AC36" s="279"/>
    </row>
    <row r="37" spans="1:29" ht="16.5" customHeight="1">
      <c r="A37" s="2114"/>
      <c r="B37" s="947" t="s">
        <v>114</v>
      </c>
      <c r="C37" s="814">
        <v>2</v>
      </c>
      <c r="D37" s="815">
        <v>60</v>
      </c>
      <c r="E37" s="815">
        <v>310</v>
      </c>
      <c r="F37" s="1485">
        <v>2</v>
      </c>
      <c r="G37" s="1485">
        <v>60</v>
      </c>
      <c r="H37" s="816">
        <v>310</v>
      </c>
      <c r="I37" s="816">
        <v>1</v>
      </c>
      <c r="J37" s="816"/>
      <c r="K37" s="816"/>
      <c r="L37" s="816"/>
      <c r="M37" s="816"/>
      <c r="N37" s="816"/>
      <c r="O37" s="816"/>
      <c r="P37" s="816"/>
      <c r="Q37" s="816">
        <v>2</v>
      </c>
      <c r="R37" s="816">
        <v>60</v>
      </c>
      <c r="S37" s="1485"/>
      <c r="T37" s="1485"/>
      <c r="U37" s="1485"/>
      <c r="V37" s="1485"/>
      <c r="W37" s="1485"/>
      <c r="X37" s="1485"/>
      <c r="Y37" s="816"/>
      <c r="Z37" s="816"/>
      <c r="AA37" s="817"/>
      <c r="AB37" s="818"/>
      <c r="AC37" s="279"/>
    </row>
    <row r="38" spans="1:29" ht="16.5" customHeight="1">
      <c r="A38" s="2114"/>
      <c r="B38" s="947" t="s">
        <v>115</v>
      </c>
      <c r="C38" s="814">
        <v>5</v>
      </c>
      <c r="D38" s="815">
        <v>155</v>
      </c>
      <c r="E38" s="815">
        <v>820</v>
      </c>
      <c r="F38" s="1485">
        <v>5</v>
      </c>
      <c r="G38" s="1485">
        <v>155</v>
      </c>
      <c r="H38" s="816">
        <v>820</v>
      </c>
      <c r="I38" s="816">
        <v>3</v>
      </c>
      <c r="J38" s="816"/>
      <c r="K38" s="816"/>
      <c r="L38" s="816"/>
      <c r="M38" s="816"/>
      <c r="N38" s="816"/>
      <c r="O38" s="816"/>
      <c r="P38" s="816"/>
      <c r="Q38" s="816">
        <v>5</v>
      </c>
      <c r="R38" s="816">
        <v>155</v>
      </c>
      <c r="S38" s="1485"/>
      <c r="T38" s="1485"/>
      <c r="U38" s="1485"/>
      <c r="V38" s="1485"/>
      <c r="W38" s="1485"/>
      <c r="X38" s="1485"/>
      <c r="Y38" s="816"/>
      <c r="Z38" s="816"/>
      <c r="AA38" s="817"/>
      <c r="AB38" s="818"/>
      <c r="AC38" s="279"/>
    </row>
    <row r="39" spans="1:29" ht="16.5" customHeight="1">
      <c r="A39" s="2114"/>
      <c r="B39" s="947" t="s">
        <v>116</v>
      </c>
      <c r="C39" s="816">
        <v>5</v>
      </c>
      <c r="D39" s="815">
        <v>140</v>
      </c>
      <c r="E39" s="815">
        <v>725</v>
      </c>
      <c r="F39" s="1485">
        <v>5</v>
      </c>
      <c r="G39" s="1485">
        <v>140</v>
      </c>
      <c r="H39" s="816">
        <v>725</v>
      </c>
      <c r="I39" s="816">
        <v>3</v>
      </c>
      <c r="J39" s="816"/>
      <c r="K39" s="816"/>
      <c r="L39" s="816"/>
      <c r="M39" s="816"/>
      <c r="N39" s="816"/>
      <c r="O39" s="816"/>
      <c r="P39" s="816"/>
      <c r="Q39" s="816">
        <v>5</v>
      </c>
      <c r="R39" s="816">
        <v>140</v>
      </c>
      <c r="S39" s="1485"/>
      <c r="T39" s="1485"/>
      <c r="U39" s="1485"/>
      <c r="V39" s="1485"/>
      <c r="W39" s="1485"/>
      <c r="X39" s="1485"/>
      <c r="Y39" s="816"/>
      <c r="Z39" s="816"/>
      <c r="AA39" s="816"/>
      <c r="AB39" s="1486"/>
      <c r="AC39" s="279"/>
    </row>
    <row r="40" spans="1:29" ht="16.5" customHeight="1">
      <c r="A40" s="2114"/>
      <c r="B40" s="947" t="s">
        <v>117</v>
      </c>
      <c r="C40" s="814">
        <v>2</v>
      </c>
      <c r="D40" s="815">
        <v>65</v>
      </c>
      <c r="E40" s="815">
        <v>330</v>
      </c>
      <c r="F40" s="1485">
        <v>2</v>
      </c>
      <c r="G40" s="1485">
        <v>65</v>
      </c>
      <c r="H40" s="816">
        <v>330</v>
      </c>
      <c r="I40" s="816">
        <v>1</v>
      </c>
      <c r="J40" s="816"/>
      <c r="K40" s="816"/>
      <c r="L40" s="816"/>
      <c r="M40" s="816"/>
      <c r="N40" s="816"/>
      <c r="O40" s="816"/>
      <c r="P40" s="816"/>
      <c r="Q40" s="816">
        <v>2</v>
      </c>
      <c r="R40" s="816">
        <v>65</v>
      </c>
      <c r="S40" s="1485"/>
      <c r="T40" s="1485"/>
      <c r="U40" s="1485"/>
      <c r="V40" s="1485"/>
      <c r="W40" s="1485"/>
      <c r="X40" s="1485"/>
      <c r="Y40" s="816"/>
      <c r="Z40" s="816"/>
      <c r="AA40" s="817"/>
      <c r="AB40" s="818"/>
      <c r="AC40" s="279"/>
    </row>
    <row r="41" spans="1:29" ht="16.5" customHeight="1">
      <c r="A41" s="2114"/>
      <c r="B41" s="947" t="s">
        <v>118</v>
      </c>
      <c r="C41" s="814"/>
      <c r="D41" s="815"/>
      <c r="E41" s="815"/>
      <c r="F41" s="1485"/>
      <c r="G41" s="1485"/>
      <c r="H41" s="816"/>
      <c r="I41" s="816"/>
      <c r="J41" s="816"/>
      <c r="K41" s="816"/>
      <c r="L41" s="816"/>
      <c r="M41" s="816"/>
      <c r="N41" s="816"/>
      <c r="O41" s="816"/>
      <c r="P41" s="816"/>
      <c r="Q41" s="816"/>
      <c r="R41" s="816"/>
      <c r="S41" s="1485"/>
      <c r="T41" s="1485"/>
      <c r="U41" s="1485"/>
      <c r="V41" s="1485"/>
      <c r="W41" s="1485"/>
      <c r="X41" s="1485"/>
      <c r="Y41" s="816"/>
      <c r="Z41" s="816"/>
      <c r="AA41" s="817"/>
      <c r="AB41" s="818"/>
      <c r="AC41" s="279"/>
    </row>
    <row r="42" spans="1:29" ht="16.5" customHeight="1">
      <c r="A42" s="2114"/>
      <c r="B42" s="947" t="s">
        <v>119</v>
      </c>
      <c r="C42" s="816">
        <v>1</v>
      </c>
      <c r="D42" s="815">
        <v>30</v>
      </c>
      <c r="E42" s="815">
        <v>140</v>
      </c>
      <c r="F42" s="1485">
        <v>1</v>
      </c>
      <c r="G42" s="1485">
        <v>30</v>
      </c>
      <c r="H42" s="816">
        <v>140</v>
      </c>
      <c r="I42" s="816">
        <v>1</v>
      </c>
      <c r="J42" s="816"/>
      <c r="K42" s="816"/>
      <c r="L42" s="816"/>
      <c r="M42" s="816"/>
      <c r="N42" s="816"/>
      <c r="O42" s="816"/>
      <c r="P42" s="816"/>
      <c r="Q42" s="816">
        <v>1</v>
      </c>
      <c r="R42" s="816">
        <v>30</v>
      </c>
      <c r="S42" s="1485"/>
      <c r="T42" s="1485"/>
      <c r="U42" s="1485"/>
      <c r="V42" s="1485"/>
      <c r="W42" s="1485"/>
      <c r="X42" s="1485"/>
      <c r="Y42" s="816"/>
      <c r="Z42" s="816"/>
      <c r="AA42" s="816"/>
      <c r="AB42" s="1486"/>
      <c r="AC42" s="279"/>
    </row>
    <row r="43" spans="1:29" ht="16.5" customHeight="1" thickBot="1">
      <c r="A43" s="2114"/>
      <c r="B43" s="947" t="s">
        <v>120</v>
      </c>
      <c r="C43" s="814">
        <v>3</v>
      </c>
      <c r="D43" s="815">
        <v>70</v>
      </c>
      <c r="E43" s="815">
        <v>340</v>
      </c>
      <c r="F43" s="1485">
        <v>3</v>
      </c>
      <c r="G43" s="1485">
        <v>70</v>
      </c>
      <c r="H43" s="816">
        <v>340</v>
      </c>
      <c r="I43" s="816">
        <v>2</v>
      </c>
      <c r="J43" s="816"/>
      <c r="K43" s="816"/>
      <c r="L43" s="816"/>
      <c r="M43" s="816"/>
      <c r="N43" s="816"/>
      <c r="O43" s="816"/>
      <c r="P43" s="816"/>
      <c r="Q43" s="816">
        <v>3</v>
      </c>
      <c r="R43" s="816">
        <v>70</v>
      </c>
      <c r="S43" s="1485"/>
      <c r="T43" s="1485"/>
      <c r="U43" s="1485"/>
      <c r="V43" s="1485"/>
      <c r="W43" s="1485"/>
      <c r="X43" s="1485"/>
      <c r="Y43" s="816"/>
      <c r="Z43" s="816"/>
      <c r="AA43" s="817"/>
      <c r="AB43" s="818"/>
      <c r="AC43" s="279"/>
    </row>
    <row r="44" spans="1:29" ht="16.5" customHeight="1" thickTop="1" thickBot="1">
      <c r="A44" s="2122"/>
      <c r="B44" s="598" t="s">
        <v>299</v>
      </c>
      <c r="C44" s="1452">
        <f t="shared" ref="C44:V44" si="21">SUM(C36:C43)</f>
        <v>39</v>
      </c>
      <c r="D44" s="1453">
        <f t="shared" si="21"/>
        <v>1390</v>
      </c>
      <c r="E44" s="1453">
        <f t="shared" si="21"/>
        <v>7405</v>
      </c>
      <c r="F44" s="1453">
        <f t="shared" si="21"/>
        <v>38</v>
      </c>
      <c r="G44" s="1453">
        <f t="shared" si="21"/>
        <v>1290</v>
      </c>
      <c r="H44" s="1452">
        <f t="shared" si="21"/>
        <v>6855</v>
      </c>
      <c r="I44" s="1452">
        <f t="shared" si="21"/>
        <v>21</v>
      </c>
      <c r="J44" s="1452">
        <f t="shared" si="21"/>
        <v>1</v>
      </c>
      <c r="K44" s="1452">
        <f t="shared" si="21"/>
        <v>100</v>
      </c>
      <c r="L44" s="1452">
        <f t="shared" si="21"/>
        <v>550</v>
      </c>
      <c r="M44" s="1452"/>
      <c r="N44" s="1452"/>
      <c r="O44" s="1452"/>
      <c r="P44" s="1452"/>
      <c r="Q44" s="1452">
        <f>SUM(Q36:Q43)</f>
        <v>36</v>
      </c>
      <c r="R44" s="1452">
        <f>SUM(R36:R43)</f>
        <v>1040</v>
      </c>
      <c r="S44" s="1452">
        <f t="shared" si="21"/>
        <v>1</v>
      </c>
      <c r="T44" s="1452">
        <f t="shared" si="21"/>
        <v>90</v>
      </c>
      <c r="U44" s="1452">
        <f t="shared" si="21"/>
        <v>2</v>
      </c>
      <c r="V44" s="1452">
        <f t="shared" si="21"/>
        <v>260</v>
      </c>
      <c r="W44" s="1452"/>
      <c r="X44" s="1452"/>
      <c r="Y44" s="1452"/>
      <c r="Z44" s="1452"/>
      <c r="AA44" s="1452"/>
      <c r="AB44" s="1454"/>
      <c r="AC44" s="279"/>
    </row>
    <row r="45" spans="1:29" ht="16.5" customHeight="1">
      <c r="A45" s="2121" t="s">
        <v>191</v>
      </c>
      <c r="B45" s="599" t="s">
        <v>517</v>
      </c>
      <c r="C45" s="945">
        <v>14</v>
      </c>
      <c r="D45" s="945">
        <v>491</v>
      </c>
      <c r="E45" s="945">
        <v>2666</v>
      </c>
      <c r="F45" s="959">
        <v>13</v>
      </c>
      <c r="G45" s="959">
        <v>385</v>
      </c>
      <c r="H45" s="945">
        <v>2157</v>
      </c>
      <c r="I45" s="945">
        <v>1</v>
      </c>
      <c r="J45" s="945"/>
      <c r="K45" s="945"/>
      <c r="L45" s="945"/>
      <c r="M45" s="945">
        <v>1</v>
      </c>
      <c r="N45" s="945">
        <v>106</v>
      </c>
      <c r="O45" s="945">
        <v>509</v>
      </c>
      <c r="P45" s="945">
        <v>1</v>
      </c>
      <c r="Q45" s="945">
        <v>3</v>
      </c>
      <c r="R45" s="945">
        <v>30</v>
      </c>
      <c r="S45" s="945">
        <v>9</v>
      </c>
      <c r="T45" s="945">
        <v>275</v>
      </c>
      <c r="U45" s="945"/>
      <c r="V45" s="945"/>
      <c r="W45" s="945">
        <v>1</v>
      </c>
      <c r="X45" s="945">
        <v>80</v>
      </c>
      <c r="Y45" s="945">
        <v>1</v>
      </c>
      <c r="Z45" s="945">
        <v>106</v>
      </c>
      <c r="AA45" s="194"/>
      <c r="AB45" s="280"/>
      <c r="AC45" s="279"/>
    </row>
    <row r="46" spans="1:29" ht="16.5" customHeight="1">
      <c r="A46" s="2114"/>
      <c r="B46" s="360" t="s">
        <v>518</v>
      </c>
      <c r="C46" s="960">
        <v>7</v>
      </c>
      <c r="D46" s="961">
        <v>111</v>
      </c>
      <c r="E46" s="961">
        <v>581</v>
      </c>
      <c r="F46" s="961">
        <v>7</v>
      </c>
      <c r="G46" s="961">
        <v>111</v>
      </c>
      <c r="H46" s="946">
        <v>581</v>
      </c>
      <c r="I46" s="946"/>
      <c r="J46" s="946"/>
      <c r="K46" s="946"/>
      <c r="L46" s="946"/>
      <c r="M46" s="946"/>
      <c r="N46" s="946"/>
      <c r="O46" s="946"/>
      <c r="P46" s="946"/>
      <c r="Q46" s="946">
        <v>3</v>
      </c>
      <c r="R46" s="946">
        <v>74</v>
      </c>
      <c r="S46" s="946">
        <v>4</v>
      </c>
      <c r="T46" s="946">
        <v>37</v>
      </c>
      <c r="U46" s="946"/>
      <c r="V46" s="946"/>
      <c r="W46" s="946"/>
      <c r="X46" s="946"/>
      <c r="Y46" s="946"/>
      <c r="Z46" s="946"/>
      <c r="AA46" s="358"/>
      <c r="AB46" s="359"/>
      <c r="AC46" s="279"/>
    </row>
    <row r="47" spans="1:29" ht="16.5" customHeight="1">
      <c r="A47" s="2114"/>
      <c r="B47" s="947" t="s">
        <v>519</v>
      </c>
      <c r="C47" s="946">
        <v>2</v>
      </c>
      <c r="D47" s="961">
        <v>192</v>
      </c>
      <c r="E47" s="961">
        <v>924</v>
      </c>
      <c r="F47" s="961">
        <v>2</v>
      </c>
      <c r="G47" s="961">
        <v>192</v>
      </c>
      <c r="H47" s="946">
        <v>924</v>
      </c>
      <c r="I47" s="946">
        <v>1</v>
      </c>
      <c r="J47" s="946"/>
      <c r="K47" s="946"/>
      <c r="L47" s="946"/>
      <c r="M47" s="946"/>
      <c r="N47" s="946"/>
      <c r="O47" s="946"/>
      <c r="P47" s="946"/>
      <c r="Q47" s="946"/>
      <c r="R47" s="946"/>
      <c r="S47" s="946"/>
      <c r="T47" s="946"/>
      <c r="U47" s="946"/>
      <c r="V47" s="946"/>
      <c r="W47" s="946">
        <v>2</v>
      </c>
      <c r="X47" s="946">
        <v>192</v>
      </c>
      <c r="Y47" s="946"/>
      <c r="Z47" s="946"/>
      <c r="AA47" s="946">
        <v>2</v>
      </c>
      <c r="AB47" s="281">
        <v>66</v>
      </c>
      <c r="AC47" s="279"/>
    </row>
    <row r="48" spans="1:29" ht="16.5" customHeight="1">
      <c r="A48" s="2114"/>
      <c r="B48" s="947" t="s">
        <v>520</v>
      </c>
      <c r="C48" s="960">
        <v>2</v>
      </c>
      <c r="D48" s="961">
        <v>61</v>
      </c>
      <c r="E48" s="961">
        <v>329</v>
      </c>
      <c r="F48" s="961">
        <v>2</v>
      </c>
      <c r="G48" s="961">
        <v>61</v>
      </c>
      <c r="H48" s="946">
        <v>329</v>
      </c>
      <c r="I48" s="946">
        <v>1</v>
      </c>
      <c r="J48" s="946"/>
      <c r="K48" s="946"/>
      <c r="L48" s="946"/>
      <c r="M48" s="946"/>
      <c r="N48" s="946"/>
      <c r="O48" s="946"/>
      <c r="P48" s="946"/>
      <c r="Q48" s="946">
        <v>1</v>
      </c>
      <c r="R48" s="946">
        <v>15</v>
      </c>
      <c r="S48" s="946">
        <v>1</v>
      </c>
      <c r="T48" s="946">
        <v>46</v>
      </c>
      <c r="U48" s="946"/>
      <c r="V48" s="946"/>
      <c r="W48" s="946"/>
      <c r="X48" s="946"/>
      <c r="Y48" s="946"/>
      <c r="Z48" s="946"/>
      <c r="AA48" s="358"/>
      <c r="AB48" s="359"/>
      <c r="AC48" s="279"/>
    </row>
    <row r="49" spans="1:29" ht="16.5" customHeight="1">
      <c r="A49" s="2114"/>
      <c r="B49" s="947" t="s">
        <v>521</v>
      </c>
      <c r="C49" s="960">
        <v>9</v>
      </c>
      <c r="D49" s="961">
        <v>295</v>
      </c>
      <c r="E49" s="961">
        <v>1344</v>
      </c>
      <c r="F49" s="961">
        <v>9</v>
      </c>
      <c r="G49" s="961">
        <v>295</v>
      </c>
      <c r="H49" s="946">
        <v>1344</v>
      </c>
      <c r="I49" s="946">
        <v>1</v>
      </c>
      <c r="J49" s="946"/>
      <c r="K49" s="946"/>
      <c r="L49" s="946"/>
      <c r="M49" s="946"/>
      <c r="N49" s="946"/>
      <c r="O49" s="946"/>
      <c r="P49" s="946"/>
      <c r="Q49" s="946">
        <v>3</v>
      </c>
      <c r="R49" s="946">
        <v>55</v>
      </c>
      <c r="S49" s="946">
        <v>5</v>
      </c>
      <c r="T49" s="946">
        <v>103</v>
      </c>
      <c r="U49" s="946"/>
      <c r="V49" s="946"/>
      <c r="W49" s="946">
        <v>1</v>
      </c>
      <c r="X49" s="946">
        <v>137</v>
      </c>
      <c r="Y49" s="946"/>
      <c r="Z49" s="946"/>
      <c r="AA49" s="358"/>
      <c r="AB49" s="359"/>
      <c r="AC49" s="279"/>
    </row>
    <row r="50" spans="1:29" ht="16.5" customHeight="1">
      <c r="A50" s="2114"/>
      <c r="B50" s="947" t="s">
        <v>522</v>
      </c>
      <c r="C50" s="946"/>
      <c r="D50" s="961"/>
      <c r="E50" s="961"/>
      <c r="F50" s="961"/>
      <c r="G50" s="961"/>
      <c r="H50" s="946"/>
      <c r="I50" s="946"/>
      <c r="J50" s="946"/>
      <c r="K50" s="946"/>
      <c r="L50" s="946"/>
      <c r="M50" s="946"/>
      <c r="N50" s="946"/>
      <c r="O50" s="946"/>
      <c r="P50" s="946"/>
      <c r="Q50" s="946"/>
      <c r="R50" s="946"/>
      <c r="S50" s="946"/>
      <c r="T50" s="946"/>
      <c r="U50" s="946"/>
      <c r="V50" s="946"/>
      <c r="W50" s="946"/>
      <c r="X50" s="946"/>
      <c r="Y50" s="946"/>
      <c r="Z50" s="946"/>
      <c r="AA50" s="946"/>
      <c r="AB50" s="281"/>
      <c r="AC50" s="279"/>
    </row>
    <row r="51" spans="1:29" ht="16.5" customHeight="1">
      <c r="A51" s="2114"/>
      <c r="B51" s="947" t="s">
        <v>523</v>
      </c>
      <c r="C51" s="960">
        <v>1</v>
      </c>
      <c r="D51" s="961">
        <v>116</v>
      </c>
      <c r="E51" s="961">
        <v>559</v>
      </c>
      <c r="F51" s="961">
        <v>1</v>
      </c>
      <c r="G51" s="961">
        <v>116</v>
      </c>
      <c r="H51" s="946">
        <v>559</v>
      </c>
      <c r="I51" s="946">
        <v>1</v>
      </c>
      <c r="J51" s="946"/>
      <c r="K51" s="946"/>
      <c r="L51" s="946"/>
      <c r="M51" s="946"/>
      <c r="N51" s="946"/>
      <c r="O51" s="946"/>
      <c r="P51" s="946"/>
      <c r="Q51" s="946"/>
      <c r="R51" s="946"/>
      <c r="S51" s="946"/>
      <c r="T51" s="946"/>
      <c r="U51" s="946"/>
      <c r="V51" s="946"/>
      <c r="W51" s="946">
        <v>1</v>
      </c>
      <c r="X51" s="946">
        <v>116</v>
      </c>
      <c r="Y51" s="946"/>
      <c r="Z51" s="946"/>
      <c r="AA51" s="358"/>
      <c r="AB51" s="359"/>
      <c r="AC51" s="279"/>
    </row>
    <row r="52" spans="1:29" ht="16.5" customHeight="1">
      <c r="A52" s="2114"/>
      <c r="B52" s="947" t="s">
        <v>524</v>
      </c>
      <c r="C52" s="960">
        <v>3</v>
      </c>
      <c r="D52" s="961">
        <v>152</v>
      </c>
      <c r="E52" s="961">
        <v>725</v>
      </c>
      <c r="F52" s="961">
        <v>2</v>
      </c>
      <c r="G52" s="961">
        <v>40</v>
      </c>
      <c r="H52" s="946">
        <v>186</v>
      </c>
      <c r="I52" s="946"/>
      <c r="J52" s="946">
        <v>1</v>
      </c>
      <c r="K52" s="946">
        <v>112</v>
      </c>
      <c r="L52" s="946">
        <v>539</v>
      </c>
      <c r="M52" s="946"/>
      <c r="N52" s="946"/>
      <c r="O52" s="946"/>
      <c r="P52" s="946"/>
      <c r="Q52" s="946">
        <v>2</v>
      </c>
      <c r="R52" s="946">
        <v>40</v>
      </c>
      <c r="S52" s="946"/>
      <c r="T52" s="946"/>
      <c r="U52" s="946"/>
      <c r="V52" s="946"/>
      <c r="W52" s="946">
        <v>1</v>
      </c>
      <c r="X52" s="946">
        <v>112</v>
      </c>
      <c r="Y52" s="946"/>
      <c r="Z52" s="946"/>
      <c r="AA52" s="358"/>
      <c r="AB52" s="359"/>
      <c r="AC52" s="279"/>
    </row>
    <row r="53" spans="1:29" ht="16.5" customHeight="1" thickBot="1">
      <c r="A53" s="2114"/>
      <c r="B53" s="947" t="s">
        <v>525</v>
      </c>
      <c r="C53" s="960">
        <v>6</v>
      </c>
      <c r="D53" s="961">
        <v>165</v>
      </c>
      <c r="E53" s="961">
        <v>731</v>
      </c>
      <c r="F53" s="961">
        <v>6</v>
      </c>
      <c r="G53" s="961">
        <v>165</v>
      </c>
      <c r="H53" s="946">
        <v>731</v>
      </c>
      <c r="I53" s="946"/>
      <c r="J53" s="946"/>
      <c r="K53" s="946"/>
      <c r="L53" s="946"/>
      <c r="M53" s="946"/>
      <c r="N53" s="946"/>
      <c r="O53" s="946"/>
      <c r="P53" s="946"/>
      <c r="Q53" s="946">
        <v>4</v>
      </c>
      <c r="R53" s="946">
        <v>60</v>
      </c>
      <c r="S53" s="946">
        <v>1</v>
      </c>
      <c r="T53" s="946">
        <v>15</v>
      </c>
      <c r="U53" s="946"/>
      <c r="V53" s="946"/>
      <c r="W53" s="946">
        <v>1</v>
      </c>
      <c r="X53" s="946">
        <v>90</v>
      </c>
      <c r="Y53" s="946"/>
      <c r="Z53" s="946"/>
      <c r="AA53" s="358"/>
      <c r="AB53" s="359"/>
      <c r="AC53" s="279"/>
    </row>
    <row r="54" spans="1:29" ht="16.5" customHeight="1" thickTop="1" thickBot="1">
      <c r="A54" s="2122"/>
      <c r="B54" s="970" t="s">
        <v>516</v>
      </c>
      <c r="C54" s="971">
        <f t="shared" ref="C54:H54" si="22">SUM(C45:C53)</f>
        <v>44</v>
      </c>
      <c r="D54" s="593">
        <f t="shared" si="22"/>
        <v>1583</v>
      </c>
      <c r="E54" s="593">
        <f t="shared" si="22"/>
        <v>7859</v>
      </c>
      <c r="F54" s="593">
        <f t="shared" si="22"/>
        <v>42</v>
      </c>
      <c r="G54" s="593">
        <f t="shared" si="22"/>
        <v>1365</v>
      </c>
      <c r="H54" s="971">
        <f t="shared" si="22"/>
        <v>6811</v>
      </c>
      <c r="I54" s="971">
        <f>SUM(I45:I53)</f>
        <v>5</v>
      </c>
      <c r="J54" s="971">
        <f>SUM(J45:J53)</f>
        <v>1</v>
      </c>
      <c r="K54" s="971">
        <f>SUM(K45:K53)</f>
        <v>112</v>
      </c>
      <c r="L54" s="971">
        <f>SUM(L45:L53)</f>
        <v>539</v>
      </c>
      <c r="M54" s="971">
        <f t="shared" ref="M54:AA54" si="23">SUM(M45:M53)</f>
        <v>1</v>
      </c>
      <c r="N54" s="971">
        <f t="shared" si="23"/>
        <v>106</v>
      </c>
      <c r="O54" s="971">
        <f t="shared" si="23"/>
        <v>509</v>
      </c>
      <c r="P54" s="971">
        <f>SUM(P45:P53)</f>
        <v>1</v>
      </c>
      <c r="Q54" s="971">
        <f>SUM(Q45:Q53)</f>
        <v>16</v>
      </c>
      <c r="R54" s="971">
        <f>SUM(R45:R53)</f>
        <v>274</v>
      </c>
      <c r="S54" s="971">
        <f>SUM(S45:S53)</f>
        <v>20</v>
      </c>
      <c r="T54" s="971">
        <f>SUM(T45:T53)</f>
        <v>476</v>
      </c>
      <c r="U54" s="971"/>
      <c r="V54" s="971"/>
      <c r="W54" s="971">
        <f>SUM(W45:W53)</f>
        <v>7</v>
      </c>
      <c r="X54" s="971">
        <f>SUM(X45:X53)</f>
        <v>727</v>
      </c>
      <c r="Y54" s="971">
        <f t="shared" si="23"/>
        <v>1</v>
      </c>
      <c r="Z54" s="971">
        <f>SUM(Z45:Z53)</f>
        <v>106</v>
      </c>
      <c r="AA54" s="971">
        <f t="shared" si="23"/>
        <v>2</v>
      </c>
      <c r="AB54" s="594">
        <f>SUM(AB45:AB53)</f>
        <v>66</v>
      </c>
      <c r="AC54" s="279"/>
    </row>
    <row r="55" spans="1:29" ht="16.5" customHeight="1">
      <c r="A55" s="2121" t="s">
        <v>192</v>
      </c>
      <c r="B55" s="600" t="s">
        <v>526</v>
      </c>
      <c r="C55" s="945">
        <v>5</v>
      </c>
      <c r="D55" s="945">
        <v>627</v>
      </c>
      <c r="E55" s="945">
        <v>3859</v>
      </c>
      <c r="F55" s="959">
        <v>4</v>
      </c>
      <c r="G55" s="959">
        <v>298</v>
      </c>
      <c r="H55" s="945">
        <v>2219</v>
      </c>
      <c r="I55" s="945"/>
      <c r="J55" s="945"/>
      <c r="K55" s="945"/>
      <c r="L55" s="945"/>
      <c r="M55" s="945">
        <v>1</v>
      </c>
      <c r="N55" s="945">
        <v>329</v>
      </c>
      <c r="O55" s="945">
        <v>1640</v>
      </c>
      <c r="P55" s="945">
        <v>1</v>
      </c>
      <c r="Q55" s="945"/>
      <c r="R55" s="945"/>
      <c r="S55" s="945">
        <v>2</v>
      </c>
      <c r="T55" s="945">
        <v>76</v>
      </c>
      <c r="U55" s="945"/>
      <c r="V55" s="945"/>
      <c r="W55" s="945">
        <v>2</v>
      </c>
      <c r="X55" s="945">
        <v>222</v>
      </c>
      <c r="Y55" s="945">
        <v>1</v>
      </c>
      <c r="Z55" s="945">
        <v>329</v>
      </c>
      <c r="AA55" s="194"/>
      <c r="AB55" s="280"/>
      <c r="AC55" s="279"/>
    </row>
    <row r="56" spans="1:29" ht="16.5" customHeight="1">
      <c r="A56" s="2114"/>
      <c r="B56" s="947" t="s">
        <v>527</v>
      </c>
      <c r="C56" s="946">
        <v>1</v>
      </c>
      <c r="D56" s="961">
        <v>77</v>
      </c>
      <c r="E56" s="961">
        <v>423</v>
      </c>
      <c r="F56" s="961">
        <v>1</v>
      </c>
      <c r="G56" s="961">
        <v>77</v>
      </c>
      <c r="H56" s="961">
        <v>423</v>
      </c>
      <c r="I56" s="961"/>
      <c r="J56" s="961"/>
      <c r="K56" s="961"/>
      <c r="L56" s="961"/>
      <c r="M56" s="961"/>
      <c r="N56" s="946"/>
      <c r="O56" s="960"/>
      <c r="P56" s="960"/>
      <c r="Q56" s="960"/>
      <c r="R56" s="961"/>
      <c r="S56" s="961"/>
      <c r="T56" s="961"/>
      <c r="U56" s="961"/>
      <c r="V56" s="961"/>
      <c r="W56" s="961">
        <v>1</v>
      </c>
      <c r="X56" s="961">
        <v>77</v>
      </c>
      <c r="Y56" s="961"/>
      <c r="Z56" s="946"/>
      <c r="AA56" s="961"/>
      <c r="AB56" s="281"/>
      <c r="AC56" s="279"/>
    </row>
    <row r="57" spans="1:29" ht="16.5" customHeight="1" thickBot="1">
      <c r="A57" s="2114"/>
      <c r="B57" s="947" t="s">
        <v>549</v>
      </c>
      <c r="C57" s="960">
        <v>3</v>
      </c>
      <c r="D57" s="961">
        <v>747</v>
      </c>
      <c r="E57" s="961">
        <v>3921</v>
      </c>
      <c r="F57" s="961">
        <v>1</v>
      </c>
      <c r="G57" s="961">
        <v>77</v>
      </c>
      <c r="H57" s="961">
        <v>327</v>
      </c>
      <c r="I57" s="961"/>
      <c r="J57" s="961"/>
      <c r="K57" s="961"/>
      <c r="L57" s="961"/>
      <c r="M57" s="961">
        <v>2</v>
      </c>
      <c r="N57" s="946">
        <v>670</v>
      </c>
      <c r="O57" s="946">
        <v>3594</v>
      </c>
      <c r="P57" s="946">
        <v>2</v>
      </c>
      <c r="Q57" s="946"/>
      <c r="R57" s="961"/>
      <c r="S57" s="961"/>
      <c r="T57" s="961"/>
      <c r="U57" s="961">
        <v>1</v>
      </c>
      <c r="V57" s="961">
        <v>77</v>
      </c>
      <c r="W57" s="961"/>
      <c r="X57" s="961"/>
      <c r="Y57" s="961">
        <v>2</v>
      </c>
      <c r="Z57" s="946">
        <v>670</v>
      </c>
      <c r="AA57" s="961"/>
      <c r="AB57" s="281"/>
      <c r="AC57" s="279"/>
    </row>
    <row r="58" spans="1:29" ht="16.5" customHeight="1" thickTop="1" thickBot="1">
      <c r="A58" s="2115"/>
      <c r="B58" s="970" t="s">
        <v>516</v>
      </c>
      <c r="C58" s="971">
        <f t="shared" ref="C58:Z58" si="24">SUM(C55:C57)</f>
        <v>9</v>
      </c>
      <c r="D58" s="971">
        <f t="shared" si="24"/>
        <v>1451</v>
      </c>
      <c r="E58" s="971">
        <f t="shared" si="24"/>
        <v>8203</v>
      </c>
      <c r="F58" s="971">
        <f t="shared" si="24"/>
        <v>6</v>
      </c>
      <c r="G58" s="971">
        <f t="shared" si="24"/>
        <v>452</v>
      </c>
      <c r="H58" s="971">
        <f t="shared" si="24"/>
        <v>2969</v>
      </c>
      <c r="I58" s="971"/>
      <c r="J58" s="971"/>
      <c r="K58" s="971"/>
      <c r="L58" s="971"/>
      <c r="M58" s="971">
        <f t="shared" si="24"/>
        <v>3</v>
      </c>
      <c r="N58" s="971">
        <f t="shared" si="24"/>
        <v>999</v>
      </c>
      <c r="O58" s="971">
        <f t="shared" si="24"/>
        <v>5234</v>
      </c>
      <c r="P58" s="971">
        <f t="shared" si="24"/>
        <v>3</v>
      </c>
      <c r="Q58" s="971"/>
      <c r="R58" s="971"/>
      <c r="S58" s="971">
        <f t="shared" si="24"/>
        <v>2</v>
      </c>
      <c r="T58" s="971">
        <f t="shared" si="24"/>
        <v>76</v>
      </c>
      <c r="U58" s="971">
        <f t="shared" si="24"/>
        <v>1</v>
      </c>
      <c r="V58" s="971">
        <f t="shared" si="24"/>
        <v>77</v>
      </c>
      <c r="W58" s="971">
        <f t="shared" si="24"/>
        <v>3</v>
      </c>
      <c r="X58" s="971">
        <f t="shared" si="24"/>
        <v>299</v>
      </c>
      <c r="Y58" s="971">
        <f t="shared" si="24"/>
        <v>3</v>
      </c>
      <c r="Z58" s="971">
        <f t="shared" si="24"/>
        <v>999</v>
      </c>
      <c r="AA58" s="971"/>
      <c r="AB58" s="594"/>
      <c r="AC58" s="279"/>
    </row>
    <row r="59" spans="1:29" ht="16.5" customHeight="1">
      <c r="A59" s="2113" t="s">
        <v>187</v>
      </c>
      <c r="B59" s="947" t="s">
        <v>698</v>
      </c>
      <c r="C59" s="945">
        <v>14</v>
      </c>
      <c r="D59" s="945">
        <f>+G59+N59</f>
        <v>979</v>
      </c>
      <c r="E59" s="945">
        <f>+H59+O59</f>
        <v>5872</v>
      </c>
      <c r="F59" s="959">
        <v>12</v>
      </c>
      <c r="G59" s="959">
        <v>255</v>
      </c>
      <c r="H59" s="945">
        <v>1530</v>
      </c>
      <c r="I59" s="945">
        <v>1</v>
      </c>
      <c r="J59" s="945"/>
      <c r="K59" s="945"/>
      <c r="L59" s="945"/>
      <c r="M59" s="945">
        <v>2</v>
      </c>
      <c r="N59" s="945">
        <v>724</v>
      </c>
      <c r="O59" s="945">
        <v>4342</v>
      </c>
      <c r="P59" s="945">
        <v>2</v>
      </c>
      <c r="Q59" s="945">
        <v>6</v>
      </c>
      <c r="R59" s="945">
        <v>92</v>
      </c>
      <c r="S59" s="945">
        <v>6</v>
      </c>
      <c r="T59" s="945">
        <v>163</v>
      </c>
      <c r="U59" s="945"/>
      <c r="V59" s="945"/>
      <c r="W59" s="945"/>
      <c r="X59" s="945"/>
      <c r="Y59" s="945">
        <v>2</v>
      </c>
      <c r="Z59" s="945">
        <v>724</v>
      </c>
      <c r="AA59" s="194"/>
      <c r="AB59" s="280"/>
      <c r="AC59" s="279"/>
    </row>
    <row r="60" spans="1:29" ht="16.5" customHeight="1">
      <c r="A60" s="2114"/>
      <c r="B60" s="360" t="s">
        <v>699</v>
      </c>
      <c r="C60" s="946">
        <v>2</v>
      </c>
      <c r="D60" s="960">
        <v>45</v>
      </c>
      <c r="E60" s="960">
        <v>93</v>
      </c>
      <c r="F60" s="961">
        <v>2</v>
      </c>
      <c r="G60" s="961">
        <v>45</v>
      </c>
      <c r="H60" s="946">
        <v>93</v>
      </c>
      <c r="I60" s="946"/>
      <c r="J60" s="946"/>
      <c r="K60" s="946"/>
      <c r="L60" s="946"/>
      <c r="M60" s="946"/>
      <c r="N60" s="946"/>
      <c r="O60" s="946"/>
      <c r="P60" s="946"/>
      <c r="Q60" s="946">
        <v>1</v>
      </c>
      <c r="R60" s="946">
        <v>15</v>
      </c>
      <c r="S60" s="946">
        <v>1</v>
      </c>
      <c r="T60" s="946">
        <v>30</v>
      </c>
      <c r="U60" s="946"/>
      <c r="V60" s="946"/>
      <c r="W60" s="946"/>
      <c r="X60" s="946"/>
      <c r="Y60" s="946"/>
      <c r="Z60" s="946"/>
      <c r="AA60" s="946"/>
      <c r="AB60" s="281"/>
      <c r="AC60" s="279"/>
    </row>
    <row r="61" spans="1:29" ht="16.5" customHeight="1" thickBot="1">
      <c r="A61" s="2114"/>
      <c r="B61" s="947" t="s">
        <v>700</v>
      </c>
      <c r="C61" s="960">
        <v>2</v>
      </c>
      <c r="D61" s="1450">
        <v>27</v>
      </c>
      <c r="E61" s="1450">
        <v>145</v>
      </c>
      <c r="F61" s="961">
        <v>2</v>
      </c>
      <c r="G61" s="961">
        <v>27</v>
      </c>
      <c r="H61" s="946">
        <v>145</v>
      </c>
      <c r="I61" s="946">
        <v>1</v>
      </c>
      <c r="J61" s="946"/>
      <c r="K61" s="946"/>
      <c r="L61" s="946"/>
      <c r="M61" s="946"/>
      <c r="N61" s="946"/>
      <c r="O61" s="946"/>
      <c r="P61" s="946"/>
      <c r="Q61" s="946">
        <v>1</v>
      </c>
      <c r="R61" s="946">
        <v>7</v>
      </c>
      <c r="S61" s="946">
        <v>1</v>
      </c>
      <c r="T61" s="946">
        <v>20</v>
      </c>
      <c r="U61" s="946"/>
      <c r="V61" s="946"/>
      <c r="W61" s="946"/>
      <c r="X61" s="946"/>
      <c r="Y61" s="946"/>
      <c r="Z61" s="946"/>
      <c r="AA61" s="358"/>
      <c r="AB61" s="359"/>
      <c r="AC61" s="279"/>
    </row>
    <row r="62" spans="1:29" ht="16.5" customHeight="1" thickTop="1" thickBot="1">
      <c r="A62" s="2115"/>
      <c r="B62" s="970" t="s">
        <v>697</v>
      </c>
      <c r="C62" s="971">
        <f>SUM(C59:C61)</f>
        <v>18</v>
      </c>
      <c r="D62" s="593">
        <f t="shared" ref="D62:Z62" si="25">SUM(D59:D61)</f>
        <v>1051</v>
      </c>
      <c r="E62" s="593">
        <f t="shared" si="25"/>
        <v>6110</v>
      </c>
      <c r="F62" s="593">
        <f t="shared" si="25"/>
        <v>16</v>
      </c>
      <c r="G62" s="593">
        <f t="shared" si="25"/>
        <v>327</v>
      </c>
      <c r="H62" s="971">
        <f t="shared" si="25"/>
        <v>1768</v>
      </c>
      <c r="I62" s="971">
        <f t="shared" si="25"/>
        <v>2</v>
      </c>
      <c r="J62" s="971"/>
      <c r="K62" s="971"/>
      <c r="L62" s="971"/>
      <c r="M62" s="971">
        <f t="shared" si="25"/>
        <v>2</v>
      </c>
      <c r="N62" s="971">
        <f t="shared" si="25"/>
        <v>724</v>
      </c>
      <c r="O62" s="971">
        <f t="shared" si="25"/>
        <v>4342</v>
      </c>
      <c r="P62" s="971">
        <f t="shared" si="25"/>
        <v>2</v>
      </c>
      <c r="Q62" s="971">
        <f t="shared" si="25"/>
        <v>8</v>
      </c>
      <c r="R62" s="971">
        <f t="shared" si="25"/>
        <v>114</v>
      </c>
      <c r="S62" s="971">
        <f t="shared" si="25"/>
        <v>8</v>
      </c>
      <c r="T62" s="971">
        <f t="shared" si="25"/>
        <v>213</v>
      </c>
      <c r="U62" s="971"/>
      <c r="V62" s="971"/>
      <c r="W62" s="971"/>
      <c r="X62" s="971"/>
      <c r="Y62" s="971">
        <f>SUM(Y59:Y61)</f>
        <v>2</v>
      </c>
      <c r="Z62" s="971">
        <f t="shared" si="25"/>
        <v>724</v>
      </c>
      <c r="AA62" s="971"/>
      <c r="AB62" s="594"/>
      <c r="AC62" s="279"/>
    </row>
    <row r="63" spans="1:29" ht="16.5" customHeight="1">
      <c r="A63" s="2113" t="s">
        <v>201</v>
      </c>
      <c r="B63" s="1436" t="s">
        <v>691</v>
      </c>
      <c r="C63" s="1437">
        <v>4</v>
      </c>
      <c r="D63" s="1457">
        <v>503</v>
      </c>
      <c r="E63" s="1438">
        <v>3104</v>
      </c>
      <c r="F63" s="1439">
        <v>3</v>
      </c>
      <c r="G63" s="1439">
        <v>82</v>
      </c>
      <c r="H63" s="1440">
        <v>495</v>
      </c>
      <c r="I63" s="1440">
        <v>1</v>
      </c>
      <c r="J63" s="1440"/>
      <c r="K63" s="1440"/>
      <c r="L63" s="1440"/>
      <c r="M63" s="1440">
        <v>1</v>
      </c>
      <c r="N63" s="1440">
        <v>421</v>
      </c>
      <c r="O63" s="1440">
        <v>2609</v>
      </c>
      <c r="P63" s="1440">
        <v>1</v>
      </c>
      <c r="Q63" s="1440">
        <v>1</v>
      </c>
      <c r="R63" s="1440">
        <v>11</v>
      </c>
      <c r="S63" s="1440">
        <v>2</v>
      </c>
      <c r="T63" s="1440">
        <v>71</v>
      </c>
      <c r="U63" s="1440"/>
      <c r="V63" s="1440"/>
      <c r="W63" s="1440"/>
      <c r="X63" s="1440"/>
      <c r="Y63" s="1440">
        <v>1</v>
      </c>
      <c r="Z63" s="1440">
        <v>421</v>
      </c>
      <c r="AA63" s="1441">
        <v>1</v>
      </c>
      <c r="AB63" s="1442">
        <v>50</v>
      </c>
      <c r="AC63" s="279"/>
    </row>
    <row r="64" spans="1:29" ht="16.5" customHeight="1">
      <c r="A64" s="2114"/>
      <c r="B64" s="947" t="s">
        <v>692</v>
      </c>
      <c r="C64" s="1443">
        <v>5</v>
      </c>
      <c r="D64" s="1444">
        <v>387</v>
      </c>
      <c r="E64" s="1444">
        <v>2403</v>
      </c>
      <c r="F64" s="1445">
        <v>4</v>
      </c>
      <c r="G64" s="1445">
        <v>35</v>
      </c>
      <c r="H64" s="960">
        <v>217</v>
      </c>
      <c r="I64" s="946"/>
      <c r="J64" s="946"/>
      <c r="K64" s="946"/>
      <c r="L64" s="946"/>
      <c r="M64" s="946">
        <v>1</v>
      </c>
      <c r="N64" s="946">
        <v>352</v>
      </c>
      <c r="O64" s="946">
        <v>2186</v>
      </c>
      <c r="P64" s="946">
        <v>1</v>
      </c>
      <c r="Q64" s="946">
        <v>4</v>
      </c>
      <c r="R64" s="946">
        <v>35</v>
      </c>
      <c r="S64" s="946"/>
      <c r="T64" s="946"/>
      <c r="U64" s="946"/>
      <c r="V64" s="946"/>
      <c r="W64" s="946"/>
      <c r="X64" s="946"/>
      <c r="Y64" s="946">
        <v>1</v>
      </c>
      <c r="Z64" s="946">
        <v>352</v>
      </c>
      <c r="AA64" s="358">
        <v>1</v>
      </c>
      <c r="AB64" s="281">
        <v>22</v>
      </c>
      <c r="AC64" s="279"/>
    </row>
    <row r="65" spans="1:29" ht="16.5" customHeight="1">
      <c r="A65" s="2114"/>
      <c r="B65" s="947" t="s">
        <v>693</v>
      </c>
      <c r="C65" s="1443">
        <v>2</v>
      </c>
      <c r="D65" s="1444">
        <v>85</v>
      </c>
      <c r="E65" s="1444">
        <v>493</v>
      </c>
      <c r="F65" s="1445">
        <v>2</v>
      </c>
      <c r="G65" s="1445">
        <v>85</v>
      </c>
      <c r="H65" s="960">
        <v>493</v>
      </c>
      <c r="I65" s="946">
        <v>2</v>
      </c>
      <c r="J65" s="946"/>
      <c r="K65" s="946"/>
      <c r="L65" s="946"/>
      <c r="M65" s="946"/>
      <c r="N65" s="946"/>
      <c r="O65" s="946"/>
      <c r="P65" s="946"/>
      <c r="Q65" s="946"/>
      <c r="R65" s="946"/>
      <c r="S65" s="946">
        <v>1</v>
      </c>
      <c r="T65" s="946">
        <v>25</v>
      </c>
      <c r="U65" s="946">
        <v>1</v>
      </c>
      <c r="V65" s="946">
        <v>60</v>
      </c>
      <c r="W65" s="946"/>
      <c r="X65" s="946"/>
      <c r="Y65" s="946"/>
      <c r="Z65" s="946"/>
      <c r="AA65" s="358"/>
      <c r="AB65" s="281"/>
      <c r="AC65" s="279"/>
    </row>
    <row r="66" spans="1:29" ht="16.5" customHeight="1">
      <c r="A66" s="2114"/>
      <c r="B66" s="360" t="s">
        <v>694</v>
      </c>
      <c r="C66" s="1443">
        <v>1</v>
      </c>
      <c r="D66" s="1444">
        <v>10</v>
      </c>
      <c r="E66" s="1444">
        <v>52</v>
      </c>
      <c r="F66" s="1445">
        <v>1</v>
      </c>
      <c r="G66" s="1445">
        <v>10</v>
      </c>
      <c r="H66" s="960">
        <v>52.1</v>
      </c>
      <c r="I66" s="946"/>
      <c r="J66" s="946"/>
      <c r="K66" s="946"/>
      <c r="L66" s="946"/>
      <c r="M66" s="946"/>
      <c r="N66" s="946"/>
      <c r="O66" s="946"/>
      <c r="P66" s="946"/>
      <c r="Q66" s="946">
        <v>1</v>
      </c>
      <c r="R66" s="946">
        <v>10</v>
      </c>
      <c r="S66" s="946"/>
      <c r="T66" s="946"/>
      <c r="U66" s="946"/>
      <c r="V66" s="946"/>
      <c r="W66" s="946"/>
      <c r="X66" s="946"/>
      <c r="Y66" s="946"/>
      <c r="Z66" s="946"/>
      <c r="AA66" s="946"/>
      <c r="AB66" s="281"/>
      <c r="AC66" s="279"/>
    </row>
    <row r="67" spans="1:29" ht="16.5" customHeight="1">
      <c r="A67" s="2114"/>
      <c r="B67" s="360" t="s">
        <v>695</v>
      </c>
      <c r="C67" s="1443">
        <v>2</v>
      </c>
      <c r="D67" s="1444">
        <v>60</v>
      </c>
      <c r="E67" s="1444">
        <v>329</v>
      </c>
      <c r="F67" s="1445">
        <v>2</v>
      </c>
      <c r="G67" s="1445">
        <v>60</v>
      </c>
      <c r="H67" s="960">
        <v>328.8</v>
      </c>
      <c r="I67" s="946"/>
      <c r="J67" s="946"/>
      <c r="K67" s="946"/>
      <c r="L67" s="946"/>
      <c r="M67" s="946"/>
      <c r="N67" s="946"/>
      <c r="O67" s="946"/>
      <c r="P67" s="946"/>
      <c r="Q67" s="946"/>
      <c r="R67" s="946"/>
      <c r="S67" s="946">
        <v>2</v>
      </c>
      <c r="T67" s="946">
        <v>60</v>
      </c>
      <c r="U67" s="946"/>
      <c r="V67" s="946"/>
      <c r="W67" s="946"/>
      <c r="X67" s="946"/>
      <c r="Y67" s="946"/>
      <c r="Z67" s="946"/>
      <c r="AA67" s="358"/>
      <c r="AB67" s="281"/>
      <c r="AC67" s="279"/>
    </row>
    <row r="68" spans="1:29" ht="16.5" customHeight="1">
      <c r="A68" s="2114"/>
      <c r="B68" s="360" t="s">
        <v>696</v>
      </c>
      <c r="C68" s="1443">
        <v>1</v>
      </c>
      <c r="D68" s="1444">
        <v>95</v>
      </c>
      <c r="E68" s="1444">
        <v>521</v>
      </c>
      <c r="F68" s="1445">
        <v>1</v>
      </c>
      <c r="G68" s="1445">
        <v>95</v>
      </c>
      <c r="H68" s="960">
        <v>520.6</v>
      </c>
      <c r="I68" s="946">
        <v>2</v>
      </c>
      <c r="J68" s="946"/>
      <c r="K68" s="946"/>
      <c r="L68" s="946"/>
      <c r="M68" s="946"/>
      <c r="N68" s="946"/>
      <c r="O68" s="946"/>
      <c r="P68" s="946"/>
      <c r="Q68" s="946"/>
      <c r="R68" s="946"/>
      <c r="S68" s="946"/>
      <c r="T68" s="946"/>
      <c r="U68" s="946">
        <v>1</v>
      </c>
      <c r="V68" s="946">
        <v>95</v>
      </c>
      <c r="W68" s="946"/>
      <c r="X68" s="946"/>
      <c r="Y68" s="946"/>
      <c r="Z68" s="946"/>
      <c r="AA68" s="358"/>
      <c r="AB68" s="281"/>
      <c r="AC68" s="279"/>
    </row>
    <row r="69" spans="1:29" ht="16.5" customHeight="1" thickBot="1">
      <c r="A69" s="2114"/>
      <c r="B69" s="1446" t="s">
        <v>121</v>
      </c>
      <c r="C69" s="1455">
        <v>14</v>
      </c>
      <c r="D69" s="1456">
        <v>875</v>
      </c>
      <c r="E69" s="1447">
        <v>5391</v>
      </c>
      <c r="F69" s="1448">
        <v>12</v>
      </c>
      <c r="G69" s="1449">
        <v>240</v>
      </c>
      <c r="H69" s="1450">
        <v>1478.4</v>
      </c>
      <c r="I69" s="1451">
        <v>6</v>
      </c>
      <c r="J69" s="946"/>
      <c r="K69" s="946"/>
      <c r="L69" s="1450"/>
      <c r="M69" s="946">
        <v>2</v>
      </c>
      <c r="N69" s="946">
        <v>635</v>
      </c>
      <c r="O69" s="946">
        <v>3913</v>
      </c>
      <c r="P69" s="946">
        <v>3</v>
      </c>
      <c r="Q69" s="946">
        <v>6</v>
      </c>
      <c r="R69" s="946">
        <v>42</v>
      </c>
      <c r="S69" s="946">
        <v>5</v>
      </c>
      <c r="T69" s="946">
        <v>110</v>
      </c>
      <c r="U69" s="946">
        <v>1</v>
      </c>
      <c r="V69" s="946">
        <v>88</v>
      </c>
      <c r="W69" s="946"/>
      <c r="X69" s="946"/>
      <c r="Y69" s="946">
        <v>2</v>
      </c>
      <c r="Z69" s="946">
        <v>635</v>
      </c>
      <c r="AA69" s="946">
        <v>2</v>
      </c>
      <c r="AB69" s="281">
        <v>146</v>
      </c>
      <c r="AC69" s="279"/>
    </row>
    <row r="70" spans="1:29" ht="16.5" customHeight="1" thickTop="1" thickBot="1">
      <c r="A70" s="2115"/>
      <c r="B70" s="970" t="s">
        <v>697</v>
      </c>
      <c r="C70" s="1452">
        <f>SUM(C63:C69)</f>
        <v>29</v>
      </c>
      <c r="D70" s="1453">
        <f t="shared" ref="D70:Z70" si="26">SUM(D63:D69)</f>
        <v>2015</v>
      </c>
      <c r="E70" s="1453">
        <f t="shared" si="26"/>
        <v>12293</v>
      </c>
      <c r="F70" s="1453">
        <f>SUM(F63:F69)</f>
        <v>25</v>
      </c>
      <c r="G70" s="1453">
        <f>SUM(G63:G69)</f>
        <v>607</v>
      </c>
      <c r="H70" s="1452">
        <f>SUM(H63:H69)</f>
        <v>3584.9</v>
      </c>
      <c r="I70" s="1452">
        <f t="shared" ref="I70:P70" si="27">SUM(I63:I69)</f>
        <v>11</v>
      </c>
      <c r="J70" s="1452"/>
      <c r="K70" s="1452"/>
      <c r="L70" s="1452"/>
      <c r="M70" s="1452">
        <f t="shared" si="27"/>
        <v>4</v>
      </c>
      <c r="N70" s="1452">
        <f t="shared" si="27"/>
        <v>1408</v>
      </c>
      <c r="O70" s="1452">
        <f t="shared" si="27"/>
        <v>8708</v>
      </c>
      <c r="P70" s="1452">
        <f t="shared" si="27"/>
        <v>5</v>
      </c>
      <c r="Q70" s="1452">
        <f t="shared" si="26"/>
        <v>12</v>
      </c>
      <c r="R70" s="1452">
        <f t="shared" si="26"/>
        <v>98</v>
      </c>
      <c r="S70" s="1452">
        <f t="shared" si="26"/>
        <v>10</v>
      </c>
      <c r="T70" s="1452">
        <f t="shared" si="26"/>
        <v>266</v>
      </c>
      <c r="U70" s="1452">
        <f t="shared" si="26"/>
        <v>3</v>
      </c>
      <c r="V70" s="1452">
        <f t="shared" si="26"/>
        <v>243</v>
      </c>
      <c r="W70" s="1452"/>
      <c r="X70" s="1452"/>
      <c r="Y70" s="1452">
        <f>SUM(Y63:Y69)</f>
        <v>4</v>
      </c>
      <c r="Z70" s="1452">
        <f t="shared" si="26"/>
        <v>1408</v>
      </c>
      <c r="AA70" s="1452">
        <f>SUM(AA63:AA69)</f>
        <v>4</v>
      </c>
      <c r="AB70" s="1454">
        <f>SUM(AB63:AB69)</f>
        <v>218</v>
      </c>
      <c r="AC70" s="279"/>
    </row>
    <row r="71" spans="1:29" ht="16.5" customHeight="1">
      <c r="A71" s="2113" t="s">
        <v>188</v>
      </c>
      <c r="B71" s="947" t="s">
        <v>532</v>
      </c>
      <c r="C71" s="945">
        <v>5</v>
      </c>
      <c r="D71" s="945">
        <v>27.151068158697864</v>
      </c>
      <c r="E71" s="945">
        <v>147.82248219735504</v>
      </c>
      <c r="F71" s="959">
        <v>5</v>
      </c>
      <c r="G71" s="945">
        <v>27.151068158697864</v>
      </c>
      <c r="H71" s="945">
        <v>147.82248219735504</v>
      </c>
      <c r="I71" s="945"/>
      <c r="J71" s="945"/>
      <c r="K71" s="945"/>
      <c r="L71" s="945"/>
      <c r="M71" s="945"/>
      <c r="N71" s="945"/>
      <c r="O71" s="945"/>
      <c r="P71" s="945"/>
      <c r="Q71" s="945">
        <v>5</v>
      </c>
      <c r="R71" s="945">
        <v>27.151068158697868</v>
      </c>
      <c r="S71" s="945"/>
      <c r="T71" s="945"/>
      <c r="U71" s="945"/>
      <c r="V71" s="945"/>
      <c r="W71" s="945"/>
      <c r="X71" s="945"/>
      <c r="Y71" s="945"/>
      <c r="Z71" s="945"/>
      <c r="AA71" s="194"/>
      <c r="AB71" s="280"/>
      <c r="AC71" s="279"/>
    </row>
    <row r="72" spans="1:29" ht="16.5" customHeight="1">
      <c r="A72" s="2114"/>
      <c r="B72" s="947" t="s">
        <v>533</v>
      </c>
      <c r="C72" s="960">
        <v>5</v>
      </c>
      <c r="D72" s="960">
        <v>105.58748728382503</v>
      </c>
      <c r="E72" s="961">
        <v>599.33468972533058</v>
      </c>
      <c r="F72" s="961">
        <v>5</v>
      </c>
      <c r="G72" s="960">
        <v>105.58748728382503</v>
      </c>
      <c r="H72" s="961">
        <v>599.33468972533058</v>
      </c>
      <c r="I72" s="961">
        <v>2</v>
      </c>
      <c r="J72" s="946"/>
      <c r="K72" s="946"/>
      <c r="L72" s="946"/>
      <c r="M72" s="946"/>
      <c r="N72" s="946"/>
      <c r="O72" s="946"/>
      <c r="P72" s="946"/>
      <c r="Q72" s="946">
        <v>2</v>
      </c>
      <c r="R72" s="946">
        <v>31.173448626653105</v>
      </c>
      <c r="S72" s="961">
        <v>3</v>
      </c>
      <c r="T72" s="960">
        <v>74.414038657171929</v>
      </c>
      <c r="U72" s="946"/>
      <c r="V72" s="946"/>
      <c r="W72" s="946"/>
      <c r="X72" s="946"/>
      <c r="Y72" s="946"/>
      <c r="Z72" s="946"/>
      <c r="AA72" s="358"/>
      <c r="AB72" s="359"/>
      <c r="AC72" s="279"/>
    </row>
    <row r="73" spans="1:29" ht="16.5" customHeight="1" thickBot="1">
      <c r="A73" s="2114"/>
      <c r="B73" s="360" t="s">
        <v>194</v>
      </c>
      <c r="C73" s="960">
        <v>5</v>
      </c>
      <c r="D73" s="946">
        <v>103.57629704984741</v>
      </c>
      <c r="E73" s="961">
        <v>580.22838250254324</v>
      </c>
      <c r="F73" s="961">
        <v>5</v>
      </c>
      <c r="G73" s="946">
        <v>103.57629704984741</v>
      </c>
      <c r="H73" s="961">
        <v>580.22838250254324</v>
      </c>
      <c r="I73" s="961">
        <v>4</v>
      </c>
      <c r="J73" s="946"/>
      <c r="K73" s="946"/>
      <c r="L73" s="946"/>
      <c r="M73" s="946"/>
      <c r="N73" s="946"/>
      <c r="O73" s="946"/>
      <c r="P73" s="946"/>
      <c r="Q73" s="946">
        <v>3</v>
      </c>
      <c r="R73" s="946">
        <v>28.156663275686675</v>
      </c>
      <c r="S73" s="961">
        <v>2</v>
      </c>
      <c r="T73" s="946">
        <v>75.419633774160744</v>
      </c>
      <c r="U73" s="946"/>
      <c r="V73" s="946"/>
      <c r="W73" s="946"/>
      <c r="X73" s="946"/>
      <c r="Y73" s="946"/>
      <c r="Z73" s="946"/>
      <c r="AA73" s="358"/>
      <c r="AB73" s="359"/>
      <c r="AC73" s="279"/>
    </row>
    <row r="74" spans="1:29" ht="16.5" customHeight="1" thickTop="1" thickBot="1">
      <c r="A74" s="2122"/>
      <c r="B74" s="970" t="s">
        <v>434</v>
      </c>
      <c r="C74" s="361">
        <f t="shared" ref="C74:I74" si="28">SUM(C71:C73)</f>
        <v>15</v>
      </c>
      <c r="D74" s="361">
        <f t="shared" si="28"/>
        <v>236.31485249237028</v>
      </c>
      <c r="E74" s="361">
        <f t="shared" si="28"/>
        <v>1327.3855544252287</v>
      </c>
      <c r="F74" s="362">
        <f t="shared" si="28"/>
        <v>15</v>
      </c>
      <c r="G74" s="362">
        <f t="shared" si="28"/>
        <v>236.31485249237028</v>
      </c>
      <c r="H74" s="361">
        <f t="shared" si="28"/>
        <v>1327.3855544252287</v>
      </c>
      <c r="I74" s="361">
        <f t="shared" si="28"/>
        <v>6</v>
      </c>
      <c r="J74" s="361"/>
      <c r="K74" s="361"/>
      <c r="L74" s="361"/>
      <c r="M74" s="361"/>
      <c r="N74" s="361"/>
      <c r="O74" s="361"/>
      <c r="P74" s="361"/>
      <c r="Q74" s="361">
        <f>SUM(Q71:Q73)</f>
        <v>10</v>
      </c>
      <c r="R74" s="361">
        <f>SUM(R71:R73)</f>
        <v>86.481180061037648</v>
      </c>
      <c r="S74" s="361">
        <f>SUM(S71:S73)</f>
        <v>5</v>
      </c>
      <c r="T74" s="361">
        <f>SUM(T71:T73)</f>
        <v>149.83367243133267</v>
      </c>
      <c r="U74" s="361"/>
      <c r="V74" s="361"/>
      <c r="W74" s="361"/>
      <c r="X74" s="361"/>
      <c r="Y74" s="361"/>
      <c r="Z74" s="361"/>
      <c r="AA74" s="361"/>
      <c r="AB74" s="363"/>
      <c r="AC74" s="279"/>
    </row>
    <row r="75" spans="1:29" ht="16.5" customHeight="1">
      <c r="A75" s="2121" t="s">
        <v>193</v>
      </c>
      <c r="B75" s="601" t="s">
        <v>534</v>
      </c>
      <c r="C75" s="877">
        <v>1</v>
      </c>
      <c r="D75" s="877">
        <v>340</v>
      </c>
      <c r="E75" s="877">
        <v>1597</v>
      </c>
      <c r="F75" s="878"/>
      <c r="G75" s="878"/>
      <c r="H75" s="879"/>
      <c r="I75" s="879"/>
      <c r="J75" s="879"/>
      <c r="K75" s="879"/>
      <c r="L75" s="879"/>
      <c r="M75" s="879">
        <v>1</v>
      </c>
      <c r="N75" s="879">
        <v>340</v>
      </c>
      <c r="O75" s="879">
        <v>1597</v>
      </c>
      <c r="P75" s="879">
        <v>1</v>
      </c>
      <c r="Q75" s="879"/>
      <c r="R75" s="879"/>
      <c r="S75" s="879"/>
      <c r="T75" s="879"/>
      <c r="U75" s="879"/>
      <c r="V75" s="879"/>
      <c r="W75" s="879"/>
      <c r="X75" s="879"/>
      <c r="Y75" s="879">
        <v>1</v>
      </c>
      <c r="Z75" s="879">
        <v>340</v>
      </c>
      <c r="AA75" s="880"/>
      <c r="AB75" s="881"/>
      <c r="AC75" s="279"/>
    </row>
    <row r="76" spans="1:29" ht="16.5" customHeight="1">
      <c r="A76" s="2114"/>
      <c r="B76" s="360" t="s">
        <v>195</v>
      </c>
      <c r="C76" s="1214" t="s">
        <v>550</v>
      </c>
      <c r="D76" s="883">
        <v>102</v>
      </c>
      <c r="E76" s="883">
        <v>517</v>
      </c>
      <c r="F76" s="883"/>
      <c r="G76" s="883"/>
      <c r="H76" s="884"/>
      <c r="I76" s="884"/>
      <c r="J76" s="884"/>
      <c r="K76" s="884"/>
      <c r="L76" s="884"/>
      <c r="M76" s="1216" t="s">
        <v>550</v>
      </c>
      <c r="N76" s="884">
        <v>102</v>
      </c>
      <c r="O76" s="884">
        <v>517</v>
      </c>
      <c r="P76" s="884">
        <v>1</v>
      </c>
      <c r="Q76" s="884"/>
      <c r="R76" s="884"/>
      <c r="S76" s="884"/>
      <c r="T76" s="884"/>
      <c r="U76" s="884"/>
      <c r="V76" s="884"/>
      <c r="W76" s="884"/>
      <c r="X76" s="884"/>
      <c r="Y76" s="1216" t="s">
        <v>550</v>
      </c>
      <c r="Z76" s="884">
        <v>102</v>
      </c>
      <c r="AA76" s="885"/>
      <c r="AB76" s="886"/>
      <c r="AC76" s="279"/>
    </row>
    <row r="77" spans="1:29" ht="16.5" customHeight="1">
      <c r="A77" s="2114"/>
      <c r="B77" s="947" t="s">
        <v>535</v>
      </c>
      <c r="C77" s="882">
        <v>1</v>
      </c>
      <c r="D77" s="883">
        <v>131</v>
      </c>
      <c r="E77" s="883">
        <v>768</v>
      </c>
      <c r="F77" s="883">
        <v>1</v>
      </c>
      <c r="G77" s="883">
        <v>131</v>
      </c>
      <c r="H77" s="884">
        <v>768</v>
      </c>
      <c r="I77" s="884">
        <v>1</v>
      </c>
      <c r="J77" s="884"/>
      <c r="K77" s="884"/>
      <c r="L77" s="884"/>
      <c r="M77" s="884"/>
      <c r="N77" s="884"/>
      <c r="O77" s="884"/>
      <c r="P77" s="884"/>
      <c r="Q77" s="884"/>
      <c r="R77" s="884"/>
      <c r="S77" s="884"/>
      <c r="T77" s="884"/>
      <c r="U77" s="884"/>
      <c r="V77" s="884"/>
      <c r="W77" s="884">
        <v>1</v>
      </c>
      <c r="X77" s="884">
        <v>131</v>
      </c>
      <c r="Y77" s="884"/>
      <c r="Z77" s="884"/>
      <c r="AA77" s="885"/>
      <c r="AB77" s="886"/>
      <c r="AC77" s="279"/>
    </row>
    <row r="78" spans="1:29" ht="16.5" customHeight="1" thickBot="1">
      <c r="A78" s="2114"/>
      <c r="B78" s="947" t="s">
        <v>536</v>
      </c>
      <c r="C78" s="884"/>
      <c r="D78" s="883"/>
      <c r="E78" s="883"/>
      <c r="F78" s="883"/>
      <c r="G78" s="883"/>
      <c r="H78" s="884"/>
      <c r="I78" s="884"/>
      <c r="J78" s="884"/>
      <c r="K78" s="884"/>
      <c r="L78" s="884"/>
      <c r="M78" s="884"/>
      <c r="N78" s="884"/>
      <c r="O78" s="884"/>
      <c r="P78" s="884"/>
      <c r="Q78" s="884"/>
      <c r="R78" s="884"/>
      <c r="S78" s="884"/>
      <c r="T78" s="884"/>
      <c r="U78" s="884"/>
      <c r="V78" s="884"/>
      <c r="W78" s="884"/>
      <c r="X78" s="884"/>
      <c r="Y78" s="884"/>
      <c r="Z78" s="884"/>
      <c r="AA78" s="884"/>
      <c r="AB78" s="887"/>
      <c r="AC78" s="279"/>
    </row>
    <row r="79" spans="1:29" ht="16.5" customHeight="1" thickTop="1" thickBot="1">
      <c r="A79" s="2115"/>
      <c r="B79" s="970" t="s">
        <v>516</v>
      </c>
      <c r="C79" s="1215" t="s">
        <v>551</v>
      </c>
      <c r="D79" s="889">
        <f t="shared" ref="D79:Z79" si="29">SUM(D75:D78)</f>
        <v>573</v>
      </c>
      <c r="E79" s="889">
        <f t="shared" si="29"/>
        <v>2882</v>
      </c>
      <c r="F79" s="889">
        <f t="shared" si="29"/>
        <v>1</v>
      </c>
      <c r="G79" s="889">
        <f t="shared" si="29"/>
        <v>131</v>
      </c>
      <c r="H79" s="888">
        <f t="shared" si="29"/>
        <v>768</v>
      </c>
      <c r="I79" s="888">
        <f t="shared" si="29"/>
        <v>1</v>
      </c>
      <c r="J79" s="888"/>
      <c r="K79" s="888"/>
      <c r="L79" s="888"/>
      <c r="M79" s="1215" t="s">
        <v>552</v>
      </c>
      <c r="N79" s="888">
        <f t="shared" si="29"/>
        <v>442</v>
      </c>
      <c r="O79" s="888">
        <f t="shared" si="29"/>
        <v>2114</v>
      </c>
      <c r="P79" s="888">
        <f t="shared" si="29"/>
        <v>2</v>
      </c>
      <c r="Q79" s="888"/>
      <c r="R79" s="888"/>
      <c r="S79" s="888"/>
      <c r="T79" s="888"/>
      <c r="U79" s="888"/>
      <c r="V79" s="888"/>
      <c r="W79" s="888">
        <f t="shared" si="29"/>
        <v>1</v>
      </c>
      <c r="X79" s="888">
        <f t="shared" si="29"/>
        <v>131</v>
      </c>
      <c r="Y79" s="1215" t="s">
        <v>552</v>
      </c>
      <c r="Z79" s="888">
        <f t="shared" si="29"/>
        <v>442</v>
      </c>
      <c r="AA79" s="1221"/>
      <c r="AB79" s="1222"/>
      <c r="AC79" s="279"/>
    </row>
    <row r="80" spans="1:29" ht="16.5" customHeight="1">
      <c r="A80" s="2113" t="s">
        <v>202</v>
      </c>
      <c r="B80" s="1205" t="s">
        <v>537</v>
      </c>
      <c r="C80" s="270">
        <v>1</v>
      </c>
      <c r="D80" s="1223">
        <v>41</v>
      </c>
      <c r="E80" s="1223">
        <v>211</v>
      </c>
      <c r="F80" s="1224">
        <v>1</v>
      </c>
      <c r="G80" s="1224">
        <v>41</v>
      </c>
      <c r="H80" s="1223">
        <v>211</v>
      </c>
      <c r="I80" s="1223"/>
      <c r="J80" s="1223"/>
      <c r="K80" s="1223"/>
      <c r="L80" s="1223"/>
      <c r="M80" s="1223"/>
      <c r="N80" s="1223"/>
      <c r="O80" s="1225"/>
      <c r="P80" s="1225"/>
      <c r="Q80" s="1225"/>
      <c r="R80" s="1225"/>
      <c r="S80" s="1225">
        <v>1</v>
      </c>
      <c r="T80" s="1225">
        <v>41</v>
      </c>
      <c r="U80" s="1225"/>
      <c r="V80" s="1225"/>
      <c r="W80" s="1225"/>
      <c r="X80" s="1223"/>
      <c r="Y80" s="1226"/>
      <c r="Z80" s="1227"/>
      <c r="AA80" s="1228"/>
      <c r="AB80" s="1229"/>
      <c r="AC80" s="279"/>
    </row>
    <row r="81" spans="1:29" ht="16.5" customHeight="1">
      <c r="A81" s="2114"/>
      <c r="B81" s="1203" t="s">
        <v>538</v>
      </c>
      <c r="C81" s="1230" t="s">
        <v>553</v>
      </c>
      <c r="D81" s="1231"/>
      <c r="E81" s="1231"/>
      <c r="F81" s="1232" t="s">
        <v>553</v>
      </c>
      <c r="G81" s="1231"/>
      <c r="H81" s="1231"/>
      <c r="I81" s="1231"/>
      <c r="J81" s="1231"/>
      <c r="K81" s="1231"/>
      <c r="L81" s="1231"/>
      <c r="M81" s="1231"/>
      <c r="N81" s="1231"/>
      <c r="O81" s="1233"/>
      <c r="P81" s="1645"/>
      <c r="Q81" s="1649" t="s">
        <v>554</v>
      </c>
      <c r="R81" s="1231"/>
      <c r="S81" s="1232" t="s">
        <v>555</v>
      </c>
      <c r="T81" s="1231"/>
      <c r="U81" s="1231"/>
      <c r="V81" s="1231"/>
      <c r="W81" s="1231"/>
      <c r="X81" s="1231"/>
      <c r="Y81" s="1235"/>
      <c r="Z81" s="1236"/>
      <c r="AA81" s="1233"/>
      <c r="AB81" s="1237"/>
      <c r="AC81" s="279"/>
    </row>
    <row r="82" spans="1:29" ht="16.5" customHeight="1">
      <c r="A82" s="2114"/>
      <c r="B82" s="1203" t="s">
        <v>539</v>
      </c>
      <c r="C82" s="1230" t="s">
        <v>556</v>
      </c>
      <c r="D82" s="1231"/>
      <c r="E82" s="1231"/>
      <c r="F82" s="1232" t="s">
        <v>556</v>
      </c>
      <c r="G82" s="1231"/>
      <c r="H82" s="1231"/>
      <c r="I82" s="1231"/>
      <c r="J82" s="1231"/>
      <c r="K82" s="1231"/>
      <c r="L82" s="1231"/>
      <c r="M82" s="1231"/>
      <c r="N82" s="1231"/>
      <c r="O82" s="1233"/>
      <c r="P82" s="1645"/>
      <c r="Q82" s="1649" t="s">
        <v>557</v>
      </c>
      <c r="R82" s="1231"/>
      <c r="S82" s="1232" t="s">
        <v>557</v>
      </c>
      <c r="T82" s="1231"/>
      <c r="U82" s="1231"/>
      <c r="V82" s="1231"/>
      <c r="W82" s="1231"/>
      <c r="X82" s="1231"/>
      <c r="Y82" s="1235"/>
      <c r="Z82" s="1236"/>
      <c r="AA82" s="1233"/>
      <c r="AB82" s="1237"/>
      <c r="AC82" s="279"/>
    </row>
    <row r="83" spans="1:29" ht="15.75" customHeight="1">
      <c r="A83" s="2114"/>
      <c r="B83" s="1203" t="s">
        <v>540</v>
      </c>
      <c r="C83" s="275">
        <v>2</v>
      </c>
      <c r="D83" s="1238">
        <v>31</v>
      </c>
      <c r="E83" s="1238">
        <v>169</v>
      </c>
      <c r="F83" s="1238">
        <v>2</v>
      </c>
      <c r="G83" s="1238">
        <v>31</v>
      </c>
      <c r="H83" s="1238">
        <v>169</v>
      </c>
      <c r="I83" s="1238"/>
      <c r="J83" s="1238"/>
      <c r="K83" s="1238"/>
      <c r="L83" s="1238"/>
      <c r="M83" s="1238"/>
      <c r="N83" s="1238"/>
      <c r="O83" s="1239"/>
      <c r="P83" s="1646"/>
      <c r="Q83" s="1650">
        <v>1</v>
      </c>
      <c r="R83" s="1240">
        <v>13</v>
      </c>
      <c r="S83" s="1241">
        <v>1</v>
      </c>
      <c r="T83" s="1240">
        <v>18</v>
      </c>
      <c r="U83" s="1240"/>
      <c r="V83" s="1240"/>
      <c r="W83" s="1240"/>
      <c r="X83" s="1238"/>
      <c r="Y83" s="1238"/>
      <c r="Z83" s="1242"/>
      <c r="AA83" s="1233"/>
      <c r="AB83" s="1237"/>
      <c r="AC83" s="279"/>
    </row>
    <row r="84" spans="1:29" ht="16.5" customHeight="1">
      <c r="A84" s="2114"/>
      <c r="B84" s="1203" t="s">
        <v>541</v>
      </c>
      <c r="C84" s="1230" t="s">
        <v>558</v>
      </c>
      <c r="D84" s="1231"/>
      <c r="E84" s="1231"/>
      <c r="F84" s="1232" t="s">
        <v>559</v>
      </c>
      <c r="G84" s="1231"/>
      <c r="H84" s="1231"/>
      <c r="I84" s="1231"/>
      <c r="J84" s="1231"/>
      <c r="K84" s="1231"/>
      <c r="L84" s="1233"/>
      <c r="M84" s="1232" t="s">
        <v>555</v>
      </c>
      <c r="N84" s="1231"/>
      <c r="O84" s="1233"/>
      <c r="P84" s="1645"/>
      <c r="Q84" s="1649" t="s">
        <v>557</v>
      </c>
      <c r="R84" s="1231"/>
      <c r="S84" s="1232" t="s">
        <v>560</v>
      </c>
      <c r="T84" s="1231"/>
      <c r="U84" s="1232" t="s">
        <v>561</v>
      </c>
      <c r="V84" s="1231"/>
      <c r="W84" s="1233"/>
      <c r="X84" s="1231"/>
      <c r="Y84" s="1232" t="s">
        <v>555</v>
      </c>
      <c r="Z84" s="1236"/>
      <c r="AA84" s="1233"/>
      <c r="AB84" s="1237"/>
      <c r="AC84" s="279"/>
    </row>
    <row r="85" spans="1:29" ht="16.5" customHeight="1">
      <c r="A85" s="2114"/>
      <c r="B85" s="1203" t="s">
        <v>542</v>
      </c>
      <c r="C85" s="1230" t="s">
        <v>554</v>
      </c>
      <c r="D85" s="1231"/>
      <c r="E85" s="1231"/>
      <c r="F85" s="1232" t="s">
        <v>556</v>
      </c>
      <c r="G85" s="1231"/>
      <c r="H85" s="1231"/>
      <c r="I85" s="1231"/>
      <c r="J85" s="1231"/>
      <c r="K85" s="1231"/>
      <c r="L85" s="1233"/>
      <c r="M85" s="1232" t="s">
        <v>555</v>
      </c>
      <c r="N85" s="1231"/>
      <c r="O85" s="1234"/>
      <c r="P85" s="1645"/>
      <c r="Q85" s="1651"/>
      <c r="R85" s="1231"/>
      <c r="S85" s="1232" t="s">
        <v>556</v>
      </c>
      <c r="T85" s="1231"/>
      <c r="U85" s="1232"/>
      <c r="V85" s="1231"/>
      <c r="W85" s="1233"/>
      <c r="X85" s="1231"/>
      <c r="Y85" s="1232" t="s">
        <v>555</v>
      </c>
      <c r="Z85" s="1236"/>
      <c r="AA85" s="1233"/>
      <c r="AB85" s="1237"/>
      <c r="AC85" s="279"/>
    </row>
    <row r="86" spans="1:29" ht="16.5" customHeight="1">
      <c r="A86" s="2114"/>
      <c r="B86" s="1203" t="s">
        <v>543</v>
      </c>
      <c r="C86" s="1230" t="s">
        <v>562</v>
      </c>
      <c r="D86" s="1231"/>
      <c r="E86" s="1231"/>
      <c r="F86" s="1232" t="s">
        <v>562</v>
      </c>
      <c r="G86" s="1231"/>
      <c r="H86" s="1231"/>
      <c r="I86" s="1231"/>
      <c r="J86" s="1231"/>
      <c r="K86" s="1231"/>
      <c r="L86" s="1234"/>
      <c r="M86" s="1231"/>
      <c r="N86" s="1231"/>
      <c r="O86" s="1231"/>
      <c r="P86" s="1647"/>
      <c r="Q86" s="1652"/>
      <c r="R86" s="1231"/>
      <c r="S86" s="1233"/>
      <c r="T86" s="1231"/>
      <c r="U86" s="1232" t="s">
        <v>562</v>
      </c>
      <c r="V86" s="1231"/>
      <c r="W86" s="1234"/>
      <c r="X86" s="1231"/>
      <c r="Y86" s="1231"/>
      <c r="Z86" s="1243"/>
      <c r="AA86" s="1233"/>
      <c r="AB86" s="1237"/>
      <c r="AC86" s="279"/>
    </row>
    <row r="87" spans="1:29" ht="16.5" customHeight="1" thickBot="1">
      <c r="A87" s="2114"/>
      <c r="B87" s="1203" t="s">
        <v>544</v>
      </c>
      <c r="C87" s="1219"/>
      <c r="D87" s="275"/>
      <c r="E87" s="275"/>
      <c r="F87" s="1220"/>
      <c r="G87" s="275"/>
      <c r="H87" s="276"/>
      <c r="I87" s="276"/>
      <c r="J87" s="276"/>
      <c r="K87" s="276"/>
      <c r="L87" s="1217"/>
      <c r="M87" s="276"/>
      <c r="N87" s="276"/>
      <c r="O87" s="1218"/>
      <c r="P87" s="1218"/>
      <c r="Q87" s="1218"/>
      <c r="R87" s="1218"/>
      <c r="S87" s="1217"/>
      <c r="T87" s="1218"/>
      <c r="U87" s="1218"/>
      <c r="V87" s="1218"/>
      <c r="W87" s="1217"/>
      <c r="X87" s="276"/>
      <c r="Y87" s="277"/>
      <c r="Z87" s="1244"/>
      <c r="AA87" s="1245"/>
      <c r="AB87" s="1246"/>
      <c r="AC87" s="279"/>
    </row>
    <row r="88" spans="1:29" ht="16.5" customHeight="1" thickTop="1" thickBot="1">
      <c r="A88" s="2115"/>
      <c r="B88" s="1206" t="s">
        <v>516</v>
      </c>
      <c r="C88" s="1247" t="s">
        <v>564</v>
      </c>
      <c r="D88" s="278">
        <f t="shared" ref="D88:T88" si="30">SUM(D80:D87)</f>
        <v>72</v>
      </c>
      <c r="E88" s="278">
        <f t="shared" si="30"/>
        <v>380</v>
      </c>
      <c r="F88" s="1247" t="s">
        <v>563</v>
      </c>
      <c r="G88" s="278">
        <f t="shared" si="30"/>
        <v>72</v>
      </c>
      <c r="H88" s="278">
        <f t="shared" si="30"/>
        <v>380</v>
      </c>
      <c r="I88" s="278"/>
      <c r="J88" s="278"/>
      <c r="K88" s="278"/>
      <c r="L88" s="278"/>
      <c r="M88" s="1248" t="s">
        <v>565</v>
      </c>
      <c r="N88" s="278"/>
      <c r="O88" s="278"/>
      <c r="P88" s="278"/>
      <c r="Q88" s="1247" t="s">
        <v>566</v>
      </c>
      <c r="R88" s="278">
        <f t="shared" si="30"/>
        <v>13</v>
      </c>
      <c r="S88" s="1247" t="s">
        <v>568</v>
      </c>
      <c r="T88" s="278">
        <f t="shared" si="30"/>
        <v>59</v>
      </c>
      <c r="U88" s="1248" t="s">
        <v>567</v>
      </c>
      <c r="V88" s="278"/>
      <c r="W88" s="278"/>
      <c r="X88" s="278"/>
      <c r="Y88" s="1248" t="s">
        <v>565</v>
      </c>
      <c r="Z88" s="278"/>
      <c r="AA88" s="278"/>
      <c r="AB88" s="285"/>
      <c r="AC88" s="279"/>
    </row>
    <row r="89" spans="1:29" ht="16.5" customHeight="1" thickBot="1">
      <c r="A89" s="602" t="s">
        <v>545</v>
      </c>
      <c r="B89" s="603" t="s">
        <v>569</v>
      </c>
      <c r="C89" s="604">
        <v>27</v>
      </c>
      <c r="D89" s="604">
        <v>967</v>
      </c>
      <c r="E89" s="604">
        <v>5077</v>
      </c>
      <c r="F89" s="605">
        <v>26</v>
      </c>
      <c r="G89" s="1250">
        <v>592</v>
      </c>
      <c r="H89" s="604">
        <v>2600</v>
      </c>
      <c r="I89" s="604">
        <v>5</v>
      </c>
      <c r="J89" s="604"/>
      <c r="K89" s="604"/>
      <c r="L89" s="604"/>
      <c r="M89" s="604">
        <v>1</v>
      </c>
      <c r="N89" s="604">
        <v>375</v>
      </c>
      <c r="O89" s="604">
        <v>2477</v>
      </c>
      <c r="P89" s="1648"/>
      <c r="Q89" s="604">
        <v>14</v>
      </c>
      <c r="R89" s="604">
        <v>93</v>
      </c>
      <c r="S89" s="604">
        <v>10</v>
      </c>
      <c r="T89" s="1249">
        <v>398</v>
      </c>
      <c r="U89" s="604">
        <v>2</v>
      </c>
      <c r="V89" s="604">
        <v>101</v>
      </c>
      <c r="W89" s="604"/>
      <c r="X89" s="604"/>
      <c r="Y89" s="604">
        <v>1</v>
      </c>
      <c r="Z89" s="604">
        <v>375</v>
      </c>
      <c r="AA89" s="604"/>
      <c r="AB89" s="1723"/>
      <c r="AC89" s="279"/>
    </row>
    <row r="90" spans="1:29">
      <c r="A90" s="925" t="s">
        <v>435</v>
      </c>
      <c r="B90" s="1097"/>
      <c r="C90" s="606"/>
      <c r="D90" s="606"/>
      <c r="E90" s="606"/>
      <c r="F90" s="606"/>
      <c r="G90" s="606"/>
      <c r="H90" s="606"/>
      <c r="I90" s="606"/>
      <c r="J90" s="606"/>
      <c r="K90" s="606"/>
      <c r="L90" s="606"/>
      <c r="M90" s="606"/>
      <c r="N90" s="606"/>
      <c r="O90" s="606"/>
      <c r="P90" s="606"/>
      <c r="Q90" s="606"/>
      <c r="R90" s="606"/>
      <c r="S90" s="606"/>
      <c r="T90" s="606"/>
      <c r="U90" s="606"/>
      <c r="V90" s="606"/>
      <c r="W90" s="606"/>
      <c r="X90" s="606"/>
      <c r="Y90" s="606"/>
      <c r="Z90" s="606"/>
      <c r="AA90" s="606"/>
      <c r="AB90" s="606"/>
    </row>
  </sheetData>
  <mergeCells count="31">
    <mergeCell ref="AA4:AB4"/>
    <mergeCell ref="Q4:Z4"/>
    <mergeCell ref="Q5:R5"/>
    <mergeCell ref="S5:T5"/>
    <mergeCell ref="U5:V5"/>
    <mergeCell ref="W5:X5"/>
    <mergeCell ref="Y5:Z5"/>
    <mergeCell ref="A80:A88"/>
    <mergeCell ref="A12:B12"/>
    <mergeCell ref="A13:A19"/>
    <mergeCell ref="A36:A44"/>
    <mergeCell ref="A45:A54"/>
    <mergeCell ref="A59:A62"/>
    <mergeCell ref="A71:A74"/>
    <mergeCell ref="A63:A70"/>
    <mergeCell ref="A27:A30"/>
    <mergeCell ref="A32:A35"/>
    <mergeCell ref="A55:A58"/>
    <mergeCell ref="A20:A22"/>
    <mergeCell ref="A23:A26"/>
    <mergeCell ref="A75:A79"/>
    <mergeCell ref="A11:B11"/>
    <mergeCell ref="A10:B10"/>
    <mergeCell ref="A9:B9"/>
    <mergeCell ref="C4:E4"/>
    <mergeCell ref="C5:E5"/>
    <mergeCell ref="A1:P1"/>
    <mergeCell ref="F4:P4"/>
    <mergeCell ref="B2:F2"/>
    <mergeCell ref="K2:L2"/>
    <mergeCell ref="A4:B8"/>
  </mergeCells>
  <phoneticPr fontId="5"/>
  <printOptions horizontalCentered="1"/>
  <pageMargins left="0.59055118110236227" right="0.59055118110236227" top="0.59055118110236227" bottom="0.39370078740157483" header="0.51181102362204722" footer="0.31496062992125984"/>
  <pageSetup paperSize="9" scale="85" fitToHeight="0" pageOrder="overThenDown" orientation="portrait" r:id="rId1"/>
  <headerFooter scaleWithDoc="0" alignWithMargins="0"/>
  <rowBreaks count="1" manualBreakCount="1">
    <brk id="44" min="13" max="27" man="1"/>
  </rowBreaks>
  <colBreaks count="1" manualBreakCount="1">
    <brk id="16" max="89"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11"/>
  <dimension ref="A1:AA96"/>
  <sheetViews>
    <sheetView view="pageBreakPreview" zoomScaleNormal="75" zoomScaleSheetLayoutView="100" workbookViewId="0">
      <pane xSplit="2" ySplit="7" topLeftCell="C8" activePane="bottomRight" state="frozen"/>
      <selection activeCell="B23" sqref="B23:C23"/>
      <selection pane="topRight" activeCell="B23" sqref="B23:C23"/>
      <selection pane="bottomLeft" activeCell="B23" sqref="B23:C23"/>
      <selection pane="bottomRight" activeCell="U84" sqref="U84"/>
    </sheetView>
  </sheetViews>
  <sheetFormatPr defaultColWidth="13.375" defaultRowHeight="17.25"/>
  <cols>
    <col min="1" max="1" width="4.5" style="450" bestFit="1" customWidth="1"/>
    <col min="2" max="2" width="10.5" style="450" bestFit="1" customWidth="1"/>
    <col min="3" max="3" width="8.5" style="450" bestFit="1" customWidth="1"/>
    <col min="4" max="4" width="8.875" style="940" customWidth="1"/>
    <col min="5" max="5" width="7.5" style="940" bestFit="1" customWidth="1"/>
    <col min="6" max="6" width="5.5" style="940" bestFit="1" customWidth="1"/>
    <col min="7" max="7" width="7.5" style="940" bestFit="1" customWidth="1"/>
    <col min="8" max="8" width="5.5" style="940" customWidth="1"/>
    <col min="9" max="11" width="7.5" style="940" bestFit="1" customWidth="1"/>
    <col min="12" max="12" width="5.5" style="940" bestFit="1" customWidth="1"/>
    <col min="13" max="13" width="8.125" style="940" customWidth="1"/>
    <col min="14" max="14" width="5.875" style="940" bestFit="1" customWidth="1"/>
    <col min="15" max="15" width="5.5" style="940" customWidth="1"/>
    <col min="16" max="16" width="5.5" style="694" bestFit="1" customWidth="1"/>
    <col min="17" max="17" width="11.25" style="273" customWidth="1"/>
    <col min="18" max="18" width="5.875" style="694" bestFit="1" customWidth="1"/>
    <col min="19" max="19" width="7.5" style="273" bestFit="1" customWidth="1"/>
    <col min="20" max="21" width="6.75" style="273" bestFit="1" customWidth="1"/>
    <col min="22" max="22" width="5.5" style="694" bestFit="1" customWidth="1"/>
    <col min="23" max="23" width="5.875" style="273" bestFit="1" customWidth="1"/>
    <col min="24" max="25" width="7.5" style="273" bestFit="1" customWidth="1"/>
    <col min="26" max="26" width="4.375" style="940" customWidth="1"/>
    <col min="27" max="16384" width="13.375" style="940"/>
  </cols>
  <sheetData>
    <row r="1" spans="1:26">
      <c r="A1" s="1908" t="s">
        <v>756</v>
      </c>
      <c r="B1" s="1908"/>
      <c r="C1" s="1908"/>
      <c r="D1" s="1908"/>
      <c r="E1" s="1908"/>
      <c r="F1" s="1908"/>
      <c r="G1" s="1908"/>
      <c r="H1" s="1908"/>
      <c r="I1" s="2144"/>
      <c r="J1" s="2144"/>
      <c r="K1" s="354"/>
      <c r="L1" s="354"/>
      <c r="M1" s="354"/>
      <c r="N1" s="354"/>
      <c r="O1" s="354"/>
      <c r="P1" s="609"/>
      <c r="Q1" s="296"/>
      <c r="R1" s="609"/>
      <c r="S1" s="296"/>
      <c r="T1" s="296"/>
      <c r="U1" s="296"/>
      <c r="V1" s="609"/>
      <c r="W1" s="296"/>
      <c r="X1" s="296"/>
      <c r="Y1" s="296"/>
    </row>
    <row r="2" spans="1:26" s="153" customFormat="1" ht="14.25" thickBot="1">
      <c r="A2" s="407"/>
      <c r="B2" s="407"/>
      <c r="C2" s="407"/>
      <c r="D2" s="148"/>
      <c r="E2" s="148"/>
      <c r="F2" s="148"/>
      <c r="G2" s="148"/>
      <c r="H2" s="148"/>
      <c r="I2" s="148"/>
      <c r="J2" s="148"/>
      <c r="K2" s="148"/>
      <c r="L2" s="148"/>
      <c r="M2" s="148"/>
      <c r="N2" s="148"/>
      <c r="O2" s="148"/>
      <c r="P2" s="610"/>
      <c r="Q2" s="323"/>
      <c r="R2" s="610"/>
      <c r="S2" s="323"/>
      <c r="T2" s="323"/>
      <c r="U2" s="323"/>
      <c r="V2" s="610"/>
      <c r="W2" s="323"/>
      <c r="X2" s="323"/>
      <c r="Y2" s="323"/>
    </row>
    <row r="3" spans="1:26" ht="16.5" customHeight="1">
      <c r="A3" s="1911" t="s">
        <v>72</v>
      </c>
      <c r="B3" s="2139"/>
      <c r="C3" s="1099" t="s">
        <v>436</v>
      </c>
      <c r="D3" s="2145" t="s">
        <v>437</v>
      </c>
      <c r="E3" s="2146"/>
      <c r="F3" s="2146"/>
      <c r="G3" s="2146"/>
      <c r="H3" s="2146"/>
      <c r="I3" s="2146"/>
      <c r="J3" s="2147"/>
      <c r="K3" s="2132" t="s">
        <v>438</v>
      </c>
      <c r="L3" s="2133"/>
      <c r="M3" s="2129" t="s">
        <v>289</v>
      </c>
      <c r="N3" s="2129"/>
      <c r="O3" s="2130"/>
      <c r="P3" s="2123" t="s">
        <v>439</v>
      </c>
      <c r="Q3" s="2124"/>
      <c r="R3" s="2124"/>
      <c r="S3" s="2124"/>
      <c r="T3" s="2124"/>
      <c r="U3" s="2124"/>
      <c r="V3" s="2124"/>
      <c r="W3" s="2124"/>
      <c r="X3" s="2124"/>
      <c r="Y3" s="2125"/>
    </row>
    <row r="4" spans="1:26" ht="16.5" customHeight="1">
      <c r="A4" s="2140"/>
      <c r="B4" s="2141"/>
      <c r="C4" s="1100" t="s">
        <v>103</v>
      </c>
      <c r="D4" s="611"/>
      <c r="E4" s="612"/>
      <c r="F4" s="613"/>
      <c r="G4" s="613"/>
      <c r="H4" s="613"/>
      <c r="I4" s="612"/>
      <c r="J4" s="613"/>
      <c r="K4" s="614"/>
      <c r="L4" s="615"/>
      <c r="M4" s="615"/>
      <c r="N4" s="615"/>
      <c r="O4" s="616"/>
      <c r="P4" s="2137" t="s">
        <v>440</v>
      </c>
      <c r="Q4" s="2138"/>
      <c r="R4" s="2126" t="s">
        <v>285</v>
      </c>
      <c r="S4" s="2127"/>
      <c r="T4" s="2127"/>
      <c r="U4" s="2128"/>
      <c r="V4" s="2126" t="s">
        <v>286</v>
      </c>
      <c r="W4" s="2127"/>
      <c r="X4" s="2127"/>
      <c r="Y4" s="2136"/>
    </row>
    <row r="5" spans="1:26" ht="16.5" customHeight="1">
      <c r="A5" s="2140"/>
      <c r="B5" s="2141"/>
      <c r="C5" s="1100" t="s">
        <v>352</v>
      </c>
      <c r="D5" s="617" t="s">
        <v>26</v>
      </c>
      <c r="E5" s="617" t="s">
        <v>18</v>
      </c>
      <c r="F5" s="617" t="s">
        <v>441</v>
      </c>
      <c r="G5" s="617" t="s">
        <v>33</v>
      </c>
      <c r="H5" s="617" t="s">
        <v>442</v>
      </c>
      <c r="I5" s="617" t="s">
        <v>19</v>
      </c>
      <c r="J5" s="617" t="s">
        <v>32</v>
      </c>
      <c r="K5" s="618" t="s">
        <v>18</v>
      </c>
      <c r="L5" s="695" t="s">
        <v>441</v>
      </c>
      <c r="M5" s="707" t="s">
        <v>33</v>
      </c>
      <c r="N5" s="721" t="s">
        <v>442</v>
      </c>
      <c r="O5" s="619" t="s">
        <v>290</v>
      </c>
      <c r="P5" s="906" t="s">
        <v>287</v>
      </c>
      <c r="Q5" s="617" t="s">
        <v>29</v>
      </c>
      <c r="R5" s="907" t="s">
        <v>287</v>
      </c>
      <c r="S5" s="908" t="s">
        <v>443</v>
      </c>
      <c r="T5" s="909"/>
      <c r="U5" s="910"/>
      <c r="V5" s="907" t="s">
        <v>287</v>
      </c>
      <c r="W5" s="908" t="s">
        <v>443</v>
      </c>
      <c r="X5" s="909"/>
      <c r="Y5" s="911"/>
    </row>
    <row r="6" spans="1:26" ht="16.5" customHeight="1">
      <c r="A6" s="2140"/>
      <c r="B6" s="2141"/>
      <c r="C6" s="620" t="s">
        <v>444</v>
      </c>
      <c r="D6" s="617"/>
      <c r="E6" s="617" t="s">
        <v>21</v>
      </c>
      <c r="F6" s="617" t="s">
        <v>445</v>
      </c>
      <c r="G6" s="617" t="s">
        <v>35</v>
      </c>
      <c r="H6" s="617" t="s">
        <v>446</v>
      </c>
      <c r="I6" s="617" t="s">
        <v>21</v>
      </c>
      <c r="J6" s="617" t="s">
        <v>34</v>
      </c>
      <c r="K6" s="618" t="s">
        <v>21</v>
      </c>
      <c r="L6" s="619" t="s">
        <v>445</v>
      </c>
      <c r="M6" s="1005" t="s">
        <v>35</v>
      </c>
      <c r="N6" s="618" t="s">
        <v>446</v>
      </c>
      <c r="O6" s="619" t="s">
        <v>447</v>
      </c>
      <c r="P6" s="906" t="s">
        <v>288</v>
      </c>
      <c r="Q6" s="617" t="s">
        <v>26</v>
      </c>
      <c r="R6" s="912" t="s">
        <v>288</v>
      </c>
      <c r="S6" s="913" t="s">
        <v>103</v>
      </c>
      <c r="T6" s="914" t="s">
        <v>36</v>
      </c>
      <c r="U6" s="915" t="s">
        <v>37</v>
      </c>
      <c r="V6" s="912" t="s">
        <v>288</v>
      </c>
      <c r="W6" s="913" t="s">
        <v>103</v>
      </c>
      <c r="X6" s="916" t="s">
        <v>38</v>
      </c>
      <c r="Y6" s="917" t="s">
        <v>32</v>
      </c>
      <c r="Z6" s="149"/>
    </row>
    <row r="7" spans="1:26" ht="16.5" customHeight="1" thickBot="1">
      <c r="A7" s="1936"/>
      <c r="B7" s="2142"/>
      <c r="C7" s="621" t="s">
        <v>31</v>
      </c>
      <c r="D7" s="622" t="s">
        <v>31</v>
      </c>
      <c r="E7" s="622" t="s">
        <v>31</v>
      </c>
      <c r="F7" s="622" t="s">
        <v>31</v>
      </c>
      <c r="G7" s="622" t="s">
        <v>31</v>
      </c>
      <c r="H7" s="622" t="s">
        <v>31</v>
      </c>
      <c r="I7" s="622" t="s">
        <v>31</v>
      </c>
      <c r="J7" s="622" t="s">
        <v>31</v>
      </c>
      <c r="K7" s="623" t="s">
        <v>31</v>
      </c>
      <c r="L7" s="624" t="s">
        <v>31</v>
      </c>
      <c r="M7" s="708" t="s">
        <v>31</v>
      </c>
      <c r="N7" s="623" t="s">
        <v>31</v>
      </c>
      <c r="O7" s="624" t="s">
        <v>31</v>
      </c>
      <c r="P7" s="918"/>
      <c r="Q7" s="622" t="s">
        <v>31</v>
      </c>
      <c r="R7" s="919"/>
      <c r="S7" s="624" t="s">
        <v>31</v>
      </c>
      <c r="T7" s="624" t="s">
        <v>31</v>
      </c>
      <c r="U7" s="624" t="s">
        <v>31</v>
      </c>
      <c r="V7" s="920"/>
      <c r="W7" s="624" t="s">
        <v>31</v>
      </c>
      <c r="X7" s="624" t="s">
        <v>31</v>
      </c>
      <c r="Y7" s="1724" t="s">
        <v>31</v>
      </c>
      <c r="Z7" s="149"/>
    </row>
    <row r="8" spans="1:26" s="295" customFormat="1" ht="16.5" customHeight="1" thickBot="1">
      <c r="A8" s="2140" t="s">
        <v>173</v>
      </c>
      <c r="B8" s="2141"/>
      <c r="C8" s="1101">
        <f>SUM(C9:C11)</f>
        <v>1042.94</v>
      </c>
      <c r="D8" s="1102">
        <f>SUM(D9:D11)</f>
        <v>904.00999999999988</v>
      </c>
      <c r="E8" s="1103">
        <f>SUM(E9:E11)</f>
        <v>880.1</v>
      </c>
      <c r="F8" s="1103">
        <f t="shared" ref="F8:Y8" si="0">SUM(F9:F11)</f>
        <v>22.54</v>
      </c>
      <c r="G8" s="1102">
        <f>SUM(G9:G11)</f>
        <v>857.25</v>
      </c>
      <c r="H8" s="1103">
        <f t="shared" si="0"/>
        <v>0.3</v>
      </c>
      <c r="I8" s="1102">
        <f t="shared" si="0"/>
        <v>23.9</v>
      </c>
      <c r="J8" s="1103"/>
      <c r="K8" s="1104">
        <f>SUM(K9:K11)</f>
        <v>139.05000000000001</v>
      </c>
      <c r="L8" s="1105">
        <f>SUM(L9:L11)</f>
        <v>3.9000000000000004</v>
      </c>
      <c r="M8" s="1105">
        <f>SUM(M9:M11)</f>
        <v>104.52000000000001</v>
      </c>
      <c r="N8" s="1104">
        <f t="shared" si="0"/>
        <v>25.2</v>
      </c>
      <c r="O8" s="1106"/>
      <c r="P8" s="1107">
        <f t="shared" si="0"/>
        <v>81</v>
      </c>
      <c r="Q8" s="1108">
        <f>SUM(Q9:Q11)</f>
        <v>740.70999999999992</v>
      </c>
      <c r="R8" s="1109">
        <f t="shared" si="0"/>
        <v>111</v>
      </c>
      <c r="S8" s="1108">
        <f>SUM(S9:S11)</f>
        <v>858.38000000000011</v>
      </c>
      <c r="T8" s="1110">
        <f>SUM(T9:T11)</f>
        <v>176.20999999999998</v>
      </c>
      <c r="U8" s="1111">
        <f>SUM(U9:U11)</f>
        <v>682.2</v>
      </c>
      <c r="V8" s="1112">
        <f t="shared" si="0"/>
        <v>3</v>
      </c>
      <c r="W8" s="1111">
        <f t="shared" si="0"/>
        <v>16.899999999999999</v>
      </c>
      <c r="X8" s="1111">
        <f t="shared" si="0"/>
        <v>10.1</v>
      </c>
      <c r="Y8" s="1113">
        <f t="shared" si="0"/>
        <v>6.8</v>
      </c>
      <c r="Z8" s="294"/>
    </row>
    <row r="9" spans="1:26" s="295" customFormat="1" ht="16.5" customHeight="1">
      <c r="A9" s="1756" t="s">
        <v>73</v>
      </c>
      <c r="B9" s="1757"/>
      <c r="C9" s="1114">
        <f>SUM(C12:C14)</f>
        <v>417.33</v>
      </c>
      <c r="D9" s="1115">
        <f t="shared" ref="D9:X9" si="1">SUM(D12:D14)</f>
        <v>287.58999999999997</v>
      </c>
      <c r="E9" s="1114">
        <f t="shared" si="1"/>
        <v>278.08999999999997</v>
      </c>
      <c r="F9" s="1115">
        <f t="shared" si="1"/>
        <v>12.219999999999999</v>
      </c>
      <c r="G9" s="1115">
        <f t="shared" si="1"/>
        <v>265.87</v>
      </c>
      <c r="H9" s="1114"/>
      <c r="I9" s="1115">
        <f t="shared" si="1"/>
        <v>9.5</v>
      </c>
      <c r="J9" s="1115"/>
      <c r="K9" s="1116">
        <f t="shared" si="1"/>
        <v>129.81</v>
      </c>
      <c r="L9" s="1117">
        <f t="shared" si="1"/>
        <v>3.9000000000000004</v>
      </c>
      <c r="M9" s="1118">
        <f t="shared" si="1"/>
        <v>100.71000000000001</v>
      </c>
      <c r="N9" s="1119">
        <f t="shared" si="1"/>
        <v>25.2</v>
      </c>
      <c r="O9" s="1117"/>
      <c r="P9" s="1120">
        <f t="shared" si="1"/>
        <v>31</v>
      </c>
      <c r="Q9" s="1121">
        <f t="shared" si="1"/>
        <v>315.21000000000004</v>
      </c>
      <c r="R9" s="1122">
        <f t="shared" si="1"/>
        <v>50</v>
      </c>
      <c r="S9" s="1121">
        <f t="shared" si="1"/>
        <v>321.08000000000004</v>
      </c>
      <c r="T9" s="1123">
        <f t="shared" si="1"/>
        <v>52.489999999999995</v>
      </c>
      <c r="U9" s="1123">
        <f t="shared" si="1"/>
        <v>268.59000000000003</v>
      </c>
      <c r="V9" s="1124">
        <f t="shared" si="1"/>
        <v>1</v>
      </c>
      <c r="W9" s="1123">
        <f t="shared" si="1"/>
        <v>9.5</v>
      </c>
      <c r="X9" s="1123">
        <f t="shared" si="1"/>
        <v>9.5</v>
      </c>
      <c r="Y9" s="1125">
        <f>SUM(Y12:Y14)</f>
        <v>0</v>
      </c>
      <c r="Z9" s="294"/>
    </row>
    <row r="10" spans="1:26" s="295" customFormat="1" ht="16.5" customHeight="1">
      <c r="A10" s="1761" t="s">
        <v>174</v>
      </c>
      <c r="B10" s="1762"/>
      <c r="C10" s="1126">
        <f>SUM(C15:C16)</f>
        <v>446.51</v>
      </c>
      <c r="D10" s="1127">
        <f t="shared" ref="D10:U10" si="2">SUM(D15:D16)</f>
        <v>445.51</v>
      </c>
      <c r="E10" s="1126">
        <f t="shared" si="2"/>
        <v>445.51000000000005</v>
      </c>
      <c r="F10" s="1126">
        <f t="shared" si="2"/>
        <v>6.52</v>
      </c>
      <c r="G10" s="1127">
        <f t="shared" si="2"/>
        <v>438.68</v>
      </c>
      <c r="H10" s="1126">
        <f t="shared" si="2"/>
        <v>0.3</v>
      </c>
      <c r="I10" s="625"/>
      <c r="J10" s="625"/>
      <c r="K10" s="1128">
        <f t="shared" si="2"/>
        <v>1</v>
      </c>
      <c r="L10" s="1129"/>
      <c r="M10" s="1130">
        <f t="shared" si="2"/>
        <v>1</v>
      </c>
      <c r="N10" s="1131"/>
      <c r="O10" s="1129"/>
      <c r="P10" s="1132">
        <f t="shared" si="2"/>
        <v>40</v>
      </c>
      <c r="Q10" s="1133">
        <f t="shared" si="2"/>
        <v>311.59999999999997</v>
      </c>
      <c r="R10" s="1134">
        <f t="shared" si="2"/>
        <v>50</v>
      </c>
      <c r="S10" s="1133">
        <f t="shared" si="2"/>
        <v>432.6</v>
      </c>
      <c r="T10" s="625">
        <f t="shared" si="2"/>
        <v>103.72</v>
      </c>
      <c r="U10" s="625">
        <f t="shared" si="2"/>
        <v>328.91</v>
      </c>
      <c r="V10" s="1135"/>
      <c r="W10" s="625"/>
      <c r="X10" s="625"/>
      <c r="Y10" s="1136"/>
      <c r="Z10" s="294"/>
    </row>
    <row r="11" spans="1:26" s="295" customFormat="1" ht="16.5" customHeight="1" thickBot="1">
      <c r="A11" s="1896" t="s">
        <v>74</v>
      </c>
      <c r="B11" s="2148"/>
      <c r="C11" s="1137">
        <f>SUM(C17:C18)</f>
        <v>179.10000000000002</v>
      </c>
      <c r="D11" s="1138">
        <f t="shared" ref="D11:Y11" si="3">SUM(D17:D18)</f>
        <v>170.91</v>
      </c>
      <c r="E11" s="1137">
        <f t="shared" si="3"/>
        <v>156.5</v>
      </c>
      <c r="F11" s="1137">
        <f t="shared" si="3"/>
        <v>3.8</v>
      </c>
      <c r="G11" s="1137">
        <f t="shared" si="3"/>
        <v>152.69999999999999</v>
      </c>
      <c r="H11" s="1137"/>
      <c r="I11" s="1137">
        <f t="shared" si="3"/>
        <v>14.4</v>
      </c>
      <c r="J11" s="1137"/>
      <c r="K11" s="1139">
        <f t="shared" si="3"/>
        <v>8.24</v>
      </c>
      <c r="L11" s="1140">
        <f t="shared" si="3"/>
        <v>0</v>
      </c>
      <c r="M11" s="1130">
        <f t="shared" si="3"/>
        <v>2.81</v>
      </c>
      <c r="N11" s="1139"/>
      <c r="O11" s="1140"/>
      <c r="P11" s="1141">
        <f t="shared" si="3"/>
        <v>10</v>
      </c>
      <c r="Q11" s="1142">
        <f t="shared" si="3"/>
        <v>113.9</v>
      </c>
      <c r="R11" s="1143">
        <f t="shared" si="3"/>
        <v>11</v>
      </c>
      <c r="S11" s="1142">
        <f t="shared" si="3"/>
        <v>104.7</v>
      </c>
      <c r="T11" s="1144">
        <f t="shared" si="3"/>
        <v>20</v>
      </c>
      <c r="U11" s="1137">
        <f t="shared" si="3"/>
        <v>84.7</v>
      </c>
      <c r="V11" s="1145">
        <f t="shared" si="3"/>
        <v>2</v>
      </c>
      <c r="W11" s="1144">
        <f t="shared" si="3"/>
        <v>7.4</v>
      </c>
      <c r="X11" s="1144">
        <f t="shared" si="3"/>
        <v>0.6</v>
      </c>
      <c r="Y11" s="1146">
        <f t="shared" si="3"/>
        <v>6.8</v>
      </c>
      <c r="Z11" s="294"/>
    </row>
    <row r="12" spans="1:26" s="295" customFormat="1" ht="16.5" customHeight="1">
      <c r="A12" s="1897" t="s">
        <v>127</v>
      </c>
      <c r="B12" s="1000" t="s">
        <v>175</v>
      </c>
      <c r="C12" s="1114">
        <f>SUM(C21,C25,C29)</f>
        <v>62.2</v>
      </c>
      <c r="D12" s="1115">
        <f t="shared" ref="D12:U12" si="4">SUM(D21,D25,D29)</f>
        <v>38</v>
      </c>
      <c r="E12" s="1114">
        <f>SUM(E21,E25,E29)</f>
        <v>38</v>
      </c>
      <c r="F12" s="1123">
        <f>SUM(F21,F25,F29)</f>
        <v>0.4</v>
      </c>
      <c r="G12" s="1115">
        <f>SUM(G21,G25,G29)</f>
        <v>37.6</v>
      </c>
      <c r="H12" s="1114"/>
      <c r="I12" s="1115"/>
      <c r="J12" s="1123"/>
      <c r="K12" s="1116">
        <f t="shared" si="4"/>
        <v>24.2</v>
      </c>
      <c r="L12" s="1147">
        <f t="shared" si="4"/>
        <v>0.4</v>
      </c>
      <c r="M12" s="1118">
        <f t="shared" si="4"/>
        <v>13.600000000000001</v>
      </c>
      <c r="N12" s="1116">
        <f t="shared" si="4"/>
        <v>10.199999999999999</v>
      </c>
      <c r="O12" s="1117"/>
      <c r="P12" s="1120">
        <f t="shared" si="4"/>
        <v>7</v>
      </c>
      <c r="Q12" s="1121">
        <f t="shared" si="4"/>
        <v>45.1</v>
      </c>
      <c r="R12" s="1122">
        <f t="shared" si="4"/>
        <v>9</v>
      </c>
      <c r="S12" s="1121">
        <f t="shared" si="4"/>
        <v>38.5</v>
      </c>
      <c r="T12" s="1123">
        <f t="shared" si="4"/>
        <v>22</v>
      </c>
      <c r="U12" s="1123">
        <f t="shared" si="4"/>
        <v>16.5</v>
      </c>
      <c r="V12" s="1124"/>
      <c r="W12" s="1123"/>
      <c r="X12" s="1123"/>
      <c r="Y12" s="1148"/>
      <c r="Z12" s="294"/>
    </row>
    <row r="13" spans="1:26" s="295" customFormat="1" ht="16.5" customHeight="1">
      <c r="A13" s="1898"/>
      <c r="B13" s="998" t="s">
        <v>176</v>
      </c>
      <c r="C13" s="1126">
        <f>SUM(C30,C34,C43)</f>
        <v>206.2</v>
      </c>
      <c r="D13" s="1127">
        <f t="shared" ref="D13:X13" si="5">SUM(D30,D34,D43)</f>
        <v>168.7</v>
      </c>
      <c r="E13" s="1126">
        <f t="shared" si="5"/>
        <v>159.19999999999999</v>
      </c>
      <c r="F13" s="1126">
        <f>SUM(F30,F34,F43)</f>
        <v>3.9</v>
      </c>
      <c r="G13" s="1127">
        <f t="shared" si="5"/>
        <v>155.30000000000001</v>
      </c>
      <c r="H13" s="1126"/>
      <c r="I13" s="1126">
        <f t="shared" si="5"/>
        <v>9.5</v>
      </c>
      <c r="J13" s="1126"/>
      <c r="K13" s="1128">
        <f t="shared" si="5"/>
        <v>37.5</v>
      </c>
      <c r="L13" s="1149">
        <f t="shared" si="5"/>
        <v>2.7</v>
      </c>
      <c r="M13" s="1130">
        <f t="shared" si="5"/>
        <v>25.099999999999998</v>
      </c>
      <c r="N13" s="1128">
        <f t="shared" si="5"/>
        <v>9.6999999999999993</v>
      </c>
      <c r="O13" s="1149"/>
      <c r="P13" s="1132">
        <f t="shared" si="5"/>
        <v>10</v>
      </c>
      <c r="Q13" s="1133">
        <f t="shared" si="5"/>
        <v>127.4</v>
      </c>
      <c r="R13" s="1134">
        <f t="shared" si="5"/>
        <v>24</v>
      </c>
      <c r="S13" s="1133">
        <f t="shared" si="5"/>
        <v>147.6</v>
      </c>
      <c r="T13" s="625">
        <f t="shared" si="5"/>
        <v>2.4</v>
      </c>
      <c r="U13" s="625">
        <f t="shared" si="5"/>
        <v>145.19999999999999</v>
      </c>
      <c r="V13" s="1135">
        <f t="shared" si="5"/>
        <v>1</v>
      </c>
      <c r="W13" s="1150">
        <f t="shared" si="5"/>
        <v>9.5</v>
      </c>
      <c r="X13" s="1150">
        <f t="shared" si="5"/>
        <v>9.5</v>
      </c>
      <c r="Y13" s="1151">
        <f>SUM(Y30,Y34,Y43)</f>
        <v>0</v>
      </c>
      <c r="Z13" s="294"/>
    </row>
    <row r="14" spans="1:26" s="295" customFormat="1" ht="16.5" customHeight="1">
      <c r="A14" s="1898"/>
      <c r="B14" s="998" t="s">
        <v>177</v>
      </c>
      <c r="C14" s="1126">
        <f t="shared" ref="C14:U14" si="6">SUM(C54)</f>
        <v>148.93</v>
      </c>
      <c r="D14" s="1127">
        <f t="shared" si="6"/>
        <v>80.89</v>
      </c>
      <c r="E14" s="1126">
        <f t="shared" si="6"/>
        <v>80.89</v>
      </c>
      <c r="F14" s="625">
        <f t="shared" si="6"/>
        <v>7.92</v>
      </c>
      <c r="G14" s="1127">
        <f t="shared" si="6"/>
        <v>72.970000000000013</v>
      </c>
      <c r="H14" s="625"/>
      <c r="I14" s="625"/>
      <c r="J14" s="625"/>
      <c r="K14" s="1128">
        <f t="shared" si="6"/>
        <v>68.11</v>
      </c>
      <c r="L14" s="1129">
        <f t="shared" si="6"/>
        <v>0.8</v>
      </c>
      <c r="M14" s="1130">
        <f t="shared" si="6"/>
        <v>62.01</v>
      </c>
      <c r="N14" s="1128">
        <f t="shared" si="6"/>
        <v>5.3</v>
      </c>
      <c r="O14" s="1129"/>
      <c r="P14" s="1132">
        <f t="shared" si="6"/>
        <v>14</v>
      </c>
      <c r="Q14" s="1133">
        <f t="shared" si="6"/>
        <v>142.71</v>
      </c>
      <c r="R14" s="1134">
        <f t="shared" si="6"/>
        <v>17</v>
      </c>
      <c r="S14" s="1133">
        <f t="shared" si="6"/>
        <v>134.98000000000002</v>
      </c>
      <c r="T14" s="625">
        <f t="shared" si="6"/>
        <v>28.089999999999996</v>
      </c>
      <c r="U14" s="625">
        <f t="shared" si="6"/>
        <v>106.89000000000001</v>
      </c>
      <c r="V14" s="1135"/>
      <c r="W14" s="625"/>
      <c r="X14" s="625"/>
      <c r="Y14" s="1136"/>
      <c r="Z14" s="294"/>
    </row>
    <row r="15" spans="1:26" s="295" customFormat="1" ht="16.5" customHeight="1">
      <c r="A15" s="1898"/>
      <c r="B15" s="998" t="s">
        <v>174</v>
      </c>
      <c r="C15" s="1126">
        <f>SUM(C58,C62,C70)</f>
        <v>433.21</v>
      </c>
      <c r="D15" s="1127">
        <f t="shared" ref="D15:U15" si="7">SUM(D58,D62,D70)</f>
        <v>432.21</v>
      </c>
      <c r="E15" s="1126">
        <f t="shared" si="7"/>
        <v>432.21000000000004</v>
      </c>
      <c r="F15" s="1126">
        <f t="shared" si="7"/>
        <v>6.52</v>
      </c>
      <c r="G15" s="1127">
        <f t="shared" si="7"/>
        <v>425.38</v>
      </c>
      <c r="H15" s="1126">
        <f t="shared" si="7"/>
        <v>0.3</v>
      </c>
      <c r="I15" s="1126"/>
      <c r="J15" s="625"/>
      <c r="K15" s="1128">
        <f t="shared" si="7"/>
        <v>1</v>
      </c>
      <c r="L15" s="1149"/>
      <c r="M15" s="1152">
        <f t="shared" si="7"/>
        <v>1</v>
      </c>
      <c r="N15" s="1128"/>
      <c r="O15" s="1149"/>
      <c r="P15" s="1132">
        <f t="shared" si="7"/>
        <v>36</v>
      </c>
      <c r="Q15" s="1133">
        <f t="shared" si="7"/>
        <v>298.59999999999997</v>
      </c>
      <c r="R15" s="1134">
        <f t="shared" si="7"/>
        <v>46</v>
      </c>
      <c r="S15" s="1133">
        <f t="shared" si="7"/>
        <v>419.3</v>
      </c>
      <c r="T15" s="625">
        <f t="shared" si="7"/>
        <v>103.72</v>
      </c>
      <c r="U15" s="625">
        <f t="shared" si="7"/>
        <v>315.61</v>
      </c>
      <c r="V15" s="1153"/>
      <c r="W15" s="1126"/>
      <c r="X15" s="1126"/>
      <c r="Y15" s="1151"/>
      <c r="Z15" s="294"/>
    </row>
    <row r="16" spans="1:26" s="295" customFormat="1" ht="16.5" customHeight="1">
      <c r="A16" s="1898"/>
      <c r="B16" s="998" t="s">
        <v>76</v>
      </c>
      <c r="C16" s="1126">
        <f>SUM(C74)</f>
        <v>13.3</v>
      </c>
      <c r="D16" s="1127">
        <f>SUM(D74)</f>
        <v>13.3</v>
      </c>
      <c r="E16" s="1126">
        <f>SUM(E74)</f>
        <v>13.3</v>
      </c>
      <c r="F16" s="1126"/>
      <c r="G16" s="1126">
        <f t="shared" ref="G16:U16" si="8">SUM(G74)</f>
        <v>13.3</v>
      </c>
      <c r="H16" s="1126"/>
      <c r="I16" s="1126"/>
      <c r="J16" s="1126"/>
      <c r="K16" s="1126"/>
      <c r="L16" s="1149"/>
      <c r="M16" s="1130"/>
      <c r="N16" s="1128"/>
      <c r="O16" s="1149"/>
      <c r="P16" s="1132">
        <f t="shared" si="8"/>
        <v>4</v>
      </c>
      <c r="Q16" s="1133">
        <f t="shared" si="8"/>
        <v>13</v>
      </c>
      <c r="R16" s="1134">
        <f t="shared" si="8"/>
        <v>4</v>
      </c>
      <c r="S16" s="1133">
        <f t="shared" si="8"/>
        <v>13.3</v>
      </c>
      <c r="T16" s="625"/>
      <c r="U16" s="625">
        <f t="shared" si="8"/>
        <v>13.3</v>
      </c>
      <c r="V16" s="1153"/>
      <c r="W16" s="1126"/>
      <c r="X16" s="1126"/>
      <c r="Y16" s="1151"/>
      <c r="Z16" s="294"/>
    </row>
    <row r="17" spans="1:26" s="295" customFormat="1" ht="16.5" customHeight="1">
      <c r="A17" s="1898"/>
      <c r="B17" s="998" t="s">
        <v>178</v>
      </c>
      <c r="C17" s="1126">
        <f>SUM(C79,C88)</f>
        <v>70.2</v>
      </c>
      <c r="D17" s="1126">
        <f>SUM(D79,D88)</f>
        <v>68</v>
      </c>
      <c r="E17" s="1126">
        <f t="shared" ref="E17:Y17" si="9">SUM(E79,E88)</f>
        <v>53.6</v>
      </c>
      <c r="F17" s="1126">
        <f t="shared" si="9"/>
        <v>3.8</v>
      </c>
      <c r="G17" s="1126">
        <f t="shared" si="9"/>
        <v>49.8</v>
      </c>
      <c r="H17" s="1126"/>
      <c r="I17" s="1126">
        <f t="shared" si="9"/>
        <v>14.4</v>
      </c>
      <c r="J17" s="1126"/>
      <c r="K17" s="1128">
        <f t="shared" si="9"/>
        <v>2.2000000000000002</v>
      </c>
      <c r="L17" s="1149"/>
      <c r="M17" s="1130">
        <f t="shared" si="9"/>
        <v>2.2000000000000002</v>
      </c>
      <c r="N17" s="1128"/>
      <c r="O17" s="1149"/>
      <c r="P17" s="1132">
        <f t="shared" si="9"/>
        <v>1</v>
      </c>
      <c r="Q17" s="1133">
        <f t="shared" si="9"/>
        <v>5</v>
      </c>
      <c r="R17" s="1134">
        <f t="shared" si="9"/>
        <v>1</v>
      </c>
      <c r="S17" s="1133">
        <f t="shared" si="9"/>
        <v>1.2</v>
      </c>
      <c r="T17" s="625"/>
      <c r="U17" s="1126">
        <f t="shared" si="9"/>
        <v>1.2</v>
      </c>
      <c r="V17" s="1153">
        <f t="shared" si="9"/>
        <v>2</v>
      </c>
      <c r="W17" s="1126">
        <f t="shared" si="9"/>
        <v>7.4</v>
      </c>
      <c r="X17" s="1126">
        <f t="shared" si="9"/>
        <v>0.6</v>
      </c>
      <c r="Y17" s="1151">
        <f t="shared" si="9"/>
        <v>6.8</v>
      </c>
      <c r="Z17" s="294"/>
    </row>
    <row r="18" spans="1:26" s="295" customFormat="1" ht="16.5" customHeight="1" thickBot="1">
      <c r="A18" s="1898"/>
      <c r="B18" s="509" t="s">
        <v>405</v>
      </c>
      <c r="C18" s="1154">
        <f t="shared" ref="C18:U18" si="10">SUM(C89)</f>
        <v>108.9</v>
      </c>
      <c r="D18" s="1155">
        <f t="shared" si="10"/>
        <v>102.91</v>
      </c>
      <c r="E18" s="1154">
        <f t="shared" si="10"/>
        <v>102.9</v>
      </c>
      <c r="F18" s="1154"/>
      <c r="G18" s="1154">
        <f t="shared" si="10"/>
        <v>102.9</v>
      </c>
      <c r="H18" s="1154"/>
      <c r="I18" s="1154"/>
      <c r="J18" s="1154"/>
      <c r="K18" s="1154">
        <f t="shared" si="10"/>
        <v>6.04</v>
      </c>
      <c r="L18" s="1156" t="s">
        <v>765</v>
      </c>
      <c r="M18" s="1152">
        <f t="shared" si="10"/>
        <v>0.61</v>
      </c>
      <c r="N18" s="1157"/>
      <c r="O18" s="1158"/>
      <c r="P18" s="1159">
        <f t="shared" si="10"/>
        <v>9</v>
      </c>
      <c r="Q18" s="1160">
        <f t="shared" si="10"/>
        <v>108.9</v>
      </c>
      <c r="R18" s="1161">
        <f t="shared" si="10"/>
        <v>10</v>
      </c>
      <c r="S18" s="1154">
        <f t="shared" si="10"/>
        <v>103.5</v>
      </c>
      <c r="T18" s="1154">
        <f t="shared" si="10"/>
        <v>20</v>
      </c>
      <c r="U18" s="1154">
        <f t="shared" si="10"/>
        <v>83.5</v>
      </c>
      <c r="V18" s="1161"/>
      <c r="W18" s="1154"/>
      <c r="X18" s="1154"/>
      <c r="Y18" s="1162"/>
      <c r="Z18" s="294"/>
    </row>
    <row r="19" spans="1:26" ht="16.5" customHeight="1">
      <c r="A19" s="1807" t="s">
        <v>198</v>
      </c>
      <c r="B19" s="1204" t="s">
        <v>547</v>
      </c>
      <c r="C19" s="819">
        <v>31.7</v>
      </c>
      <c r="D19" s="820">
        <v>21.5</v>
      </c>
      <c r="E19" s="820">
        <v>21.5</v>
      </c>
      <c r="F19" s="820"/>
      <c r="G19" s="820">
        <v>21.5</v>
      </c>
      <c r="H19" s="820"/>
      <c r="I19" s="820"/>
      <c r="J19" s="820"/>
      <c r="K19" s="821">
        <v>10.199999999999999</v>
      </c>
      <c r="L19" s="921"/>
      <c r="M19" s="822"/>
      <c r="N19" s="822">
        <v>10.199999999999999</v>
      </c>
      <c r="O19" s="823"/>
      <c r="P19" s="1251">
        <v>3</v>
      </c>
      <c r="Q19" s="629">
        <v>31.7</v>
      </c>
      <c r="R19" s="630">
        <v>5</v>
      </c>
      <c r="S19" s="629">
        <v>21.5</v>
      </c>
      <c r="T19" s="631">
        <v>20.100000000000001</v>
      </c>
      <c r="U19" s="631">
        <v>1.4</v>
      </c>
      <c r="V19" s="825"/>
      <c r="W19" s="824"/>
      <c r="X19" s="826"/>
      <c r="Y19" s="827"/>
      <c r="Z19" s="633"/>
    </row>
    <row r="20" spans="1:26" ht="16.5" customHeight="1" thickBot="1">
      <c r="A20" s="1766"/>
      <c r="B20" s="1203" t="s">
        <v>548</v>
      </c>
      <c r="C20" s="828">
        <v>0.5</v>
      </c>
      <c r="D20" s="829">
        <v>0.5</v>
      </c>
      <c r="E20" s="253">
        <v>0.5</v>
      </c>
      <c r="F20" s="253"/>
      <c r="G20" s="253">
        <v>0.5</v>
      </c>
      <c r="H20" s="253"/>
      <c r="I20" s="253"/>
      <c r="J20" s="253"/>
      <c r="K20" s="830"/>
      <c r="L20" s="922"/>
      <c r="M20" s="831"/>
      <c r="N20" s="831"/>
      <c r="O20" s="832"/>
      <c r="P20" s="638"/>
      <c r="Q20" s="255"/>
      <c r="R20" s="254"/>
      <c r="S20" s="255">
        <v>0.5</v>
      </c>
      <c r="T20" s="255">
        <v>0.5</v>
      </c>
      <c r="U20" s="255"/>
      <c r="V20" s="834"/>
      <c r="W20" s="833"/>
      <c r="X20" s="835"/>
      <c r="Y20" s="836"/>
      <c r="Z20" s="633"/>
    </row>
    <row r="21" spans="1:26" ht="16.5" customHeight="1" thickTop="1" thickBot="1">
      <c r="A21" s="1806"/>
      <c r="B21" s="639" t="s">
        <v>516</v>
      </c>
      <c r="C21" s="1163">
        <f>SUM(C19:C20)</f>
        <v>32.200000000000003</v>
      </c>
      <c r="D21" s="1164">
        <f>SUM(D19:D20)</f>
        <v>22</v>
      </c>
      <c r="E21" s="1164">
        <f>SUM(E19:E20)</f>
        <v>22</v>
      </c>
      <c r="F21" s="1164"/>
      <c r="G21" s="1164">
        <f>SUM(G19:G20)</f>
        <v>22</v>
      </c>
      <c r="H21" s="1164"/>
      <c r="I21" s="1164"/>
      <c r="J21" s="1164"/>
      <c r="K21" s="1164">
        <f>SUM(K19:K20)</f>
        <v>10.199999999999999</v>
      </c>
      <c r="L21" s="1165"/>
      <c r="M21" s="1166"/>
      <c r="N21" s="1166">
        <f>SUM(N19:N20)</f>
        <v>10.199999999999999</v>
      </c>
      <c r="O21" s="1167"/>
      <c r="P21" s="1168">
        <f t="shared" ref="P21:U21" si="11">SUM(P19:P20)</f>
        <v>3</v>
      </c>
      <c r="Q21" s="1169">
        <f t="shared" si="11"/>
        <v>31.7</v>
      </c>
      <c r="R21" s="1170">
        <f t="shared" si="11"/>
        <v>5</v>
      </c>
      <c r="S21" s="1169">
        <f t="shared" si="11"/>
        <v>22</v>
      </c>
      <c r="T21" s="1169">
        <f t="shared" si="11"/>
        <v>20.6</v>
      </c>
      <c r="U21" s="1169">
        <f t="shared" si="11"/>
        <v>1.4</v>
      </c>
      <c r="V21" s="1171"/>
      <c r="W21" s="1169"/>
      <c r="X21" s="1172"/>
      <c r="Y21" s="1173"/>
      <c r="Z21" s="149"/>
    </row>
    <row r="22" spans="1:26" ht="16.5" customHeight="1">
      <c r="A22" s="1898" t="s">
        <v>189</v>
      </c>
      <c r="B22" s="640" t="s">
        <v>132</v>
      </c>
      <c r="C22" s="245">
        <v>7.8</v>
      </c>
      <c r="D22" s="246">
        <v>3.7</v>
      </c>
      <c r="E22" s="246">
        <v>3.7</v>
      </c>
      <c r="F22" s="246">
        <v>0.4</v>
      </c>
      <c r="G22" s="246">
        <v>3.3</v>
      </c>
      <c r="H22" s="246"/>
      <c r="I22" s="246"/>
      <c r="J22" s="246"/>
      <c r="K22" s="246">
        <v>4.0999999999999996</v>
      </c>
      <c r="L22" s="642">
        <v>0.4</v>
      </c>
      <c r="M22" s="711">
        <v>3.7</v>
      </c>
      <c r="N22" s="711"/>
      <c r="O22" s="643"/>
      <c r="P22" s="1253"/>
      <c r="Q22" s="246"/>
      <c r="R22" s="1254"/>
      <c r="S22" s="246"/>
      <c r="T22" s="1255"/>
      <c r="U22" s="1255"/>
      <c r="V22" s="1254"/>
      <c r="W22" s="246"/>
      <c r="X22" s="1255"/>
      <c r="Y22" s="1256"/>
      <c r="Z22" s="149"/>
    </row>
    <row r="23" spans="1:26" ht="16.5" customHeight="1">
      <c r="A23" s="1898"/>
      <c r="B23" s="251" t="s">
        <v>570</v>
      </c>
      <c r="C23" s="252"/>
      <c r="D23" s="253"/>
      <c r="E23" s="253"/>
      <c r="F23" s="253"/>
      <c r="G23" s="253"/>
      <c r="H23" s="253"/>
      <c r="I23" s="253"/>
      <c r="J23" s="253"/>
      <c r="K23" s="253"/>
      <c r="L23" s="636"/>
      <c r="M23" s="710"/>
      <c r="N23" s="710"/>
      <c r="O23" s="637"/>
      <c r="P23" s="1257"/>
      <c r="Q23" s="253"/>
      <c r="R23" s="1258"/>
      <c r="S23" s="253"/>
      <c r="T23" s="253"/>
      <c r="U23" s="253"/>
      <c r="V23" s="1258"/>
      <c r="W23" s="253"/>
      <c r="X23" s="1259"/>
      <c r="Y23" s="1260"/>
      <c r="Z23" s="149"/>
    </row>
    <row r="24" spans="1:26" ht="16.5" customHeight="1" thickBot="1">
      <c r="A24" s="1898"/>
      <c r="B24" s="644" t="s">
        <v>571</v>
      </c>
      <c r="C24" s="645">
        <v>5.7</v>
      </c>
      <c r="D24" s="646">
        <v>5.7</v>
      </c>
      <c r="E24" s="646">
        <v>5.7</v>
      </c>
      <c r="F24" s="646"/>
      <c r="G24" s="646">
        <v>5.7</v>
      </c>
      <c r="H24" s="646"/>
      <c r="I24" s="646"/>
      <c r="J24" s="646"/>
      <c r="K24" s="646"/>
      <c r="L24" s="696"/>
      <c r="M24" s="712"/>
      <c r="N24" s="714"/>
      <c r="O24" s="648"/>
      <c r="P24" s="1261"/>
      <c r="Q24" s="646"/>
      <c r="R24" s="1262"/>
      <c r="S24" s="646"/>
      <c r="T24" s="646"/>
      <c r="U24" s="646"/>
      <c r="V24" s="1262"/>
      <c r="W24" s="646"/>
      <c r="X24" s="1263"/>
      <c r="Y24" s="1264"/>
      <c r="Z24" s="149"/>
    </row>
    <row r="25" spans="1:26" ht="16.5" customHeight="1" thickTop="1" thickBot="1">
      <c r="A25" s="1899"/>
      <c r="B25" s="653" t="s">
        <v>572</v>
      </c>
      <c r="C25" s="654">
        <f>SUM(C22:C24)</f>
        <v>13.5</v>
      </c>
      <c r="D25" s="655">
        <f>SUM(D22:D24)</f>
        <v>9.4</v>
      </c>
      <c r="E25" s="655">
        <f>SUM(E22:E24)</f>
        <v>9.4</v>
      </c>
      <c r="F25" s="654">
        <f>SUM(F22:F24)</f>
        <v>0.4</v>
      </c>
      <c r="G25" s="655">
        <f>SUM(G22:G24)</f>
        <v>9</v>
      </c>
      <c r="H25" s="654"/>
      <c r="I25" s="654"/>
      <c r="J25" s="654"/>
      <c r="K25" s="654">
        <f>SUM(K22:K24)</f>
        <v>4.0999999999999996</v>
      </c>
      <c r="L25" s="697">
        <f>SUM(L22:L24)</f>
        <v>0.4</v>
      </c>
      <c r="M25" s="713">
        <f>SUM(M22:M24)</f>
        <v>3.7</v>
      </c>
      <c r="N25" s="704"/>
      <c r="O25" s="654"/>
      <c r="P25" s="656"/>
      <c r="Q25" s="654"/>
      <c r="R25" s="656"/>
      <c r="S25" s="654"/>
      <c r="T25" s="654"/>
      <c r="U25" s="654"/>
      <c r="V25" s="656"/>
      <c r="W25" s="654"/>
      <c r="X25" s="654"/>
      <c r="Y25" s="657"/>
      <c r="Z25" s="149"/>
    </row>
    <row r="26" spans="1:26" ht="16.5" customHeight="1">
      <c r="A26" s="1897" t="s">
        <v>190</v>
      </c>
      <c r="B26" s="251" t="s">
        <v>648</v>
      </c>
      <c r="C26" s="245">
        <v>10.9</v>
      </c>
      <c r="D26" s="246">
        <v>2.9</v>
      </c>
      <c r="E26" s="246">
        <v>2.9</v>
      </c>
      <c r="F26" s="246"/>
      <c r="G26" s="246">
        <v>2.9</v>
      </c>
      <c r="H26" s="246"/>
      <c r="I26" s="246"/>
      <c r="J26" s="246"/>
      <c r="K26" s="246">
        <v>8</v>
      </c>
      <c r="L26" s="642"/>
      <c r="M26" s="711">
        <v>8</v>
      </c>
      <c r="N26" s="711"/>
      <c r="O26" s="1345"/>
      <c r="P26" s="247">
        <v>2</v>
      </c>
      <c r="Q26" s="248">
        <v>10.9</v>
      </c>
      <c r="R26" s="247">
        <v>1</v>
      </c>
      <c r="S26" s="248">
        <f>SUM(T26:U26)</f>
        <v>10.9</v>
      </c>
      <c r="T26" s="249"/>
      <c r="U26" s="249">
        <v>10.9</v>
      </c>
      <c r="V26" s="247"/>
      <c r="W26" s="248"/>
      <c r="X26" s="249"/>
      <c r="Y26" s="250"/>
      <c r="Z26" s="149"/>
    </row>
    <row r="27" spans="1:26" ht="16.5" customHeight="1">
      <c r="A27" s="1898"/>
      <c r="B27" s="251" t="s">
        <v>133</v>
      </c>
      <c r="C27" s="658">
        <v>4.5</v>
      </c>
      <c r="D27" s="659">
        <v>2.6</v>
      </c>
      <c r="E27" s="659">
        <v>2.6</v>
      </c>
      <c r="F27" s="253"/>
      <c r="G27" s="253">
        <v>2.6</v>
      </c>
      <c r="H27" s="253"/>
      <c r="I27" s="253"/>
      <c r="J27" s="253"/>
      <c r="K27" s="253">
        <v>1.9</v>
      </c>
      <c r="L27" s="636"/>
      <c r="M27" s="714">
        <v>1.9</v>
      </c>
      <c r="N27" s="714"/>
      <c r="O27" s="1346"/>
      <c r="P27" s="254">
        <v>1</v>
      </c>
      <c r="Q27" s="255">
        <v>1.4</v>
      </c>
      <c r="R27" s="254">
        <v>2</v>
      </c>
      <c r="S27" s="255">
        <f>SUM(T27:U27)</f>
        <v>4.5</v>
      </c>
      <c r="T27" s="255">
        <v>1.4</v>
      </c>
      <c r="U27" s="255">
        <v>3.1</v>
      </c>
      <c r="V27" s="254"/>
      <c r="W27" s="255"/>
      <c r="X27" s="256"/>
      <c r="Y27" s="257"/>
      <c r="Z27" s="149"/>
    </row>
    <row r="28" spans="1:26" ht="16.5" customHeight="1" thickBot="1">
      <c r="A28" s="1898"/>
      <c r="B28" s="644" t="s">
        <v>136</v>
      </c>
      <c r="C28" s="1347">
        <v>1.1000000000000001</v>
      </c>
      <c r="D28" s="1348">
        <v>1.1000000000000001</v>
      </c>
      <c r="E28" s="1348">
        <v>1.1000000000000001</v>
      </c>
      <c r="F28" s="253"/>
      <c r="G28" s="253">
        <v>1.1000000000000001</v>
      </c>
      <c r="H28" s="253"/>
      <c r="I28" s="253"/>
      <c r="J28" s="253"/>
      <c r="K28" s="253"/>
      <c r="L28" s="636"/>
      <c r="M28" s="715"/>
      <c r="N28" s="722"/>
      <c r="O28" s="253"/>
      <c r="P28" s="254">
        <v>1</v>
      </c>
      <c r="Q28" s="255">
        <v>1.1000000000000001</v>
      </c>
      <c r="R28" s="254">
        <v>1</v>
      </c>
      <c r="S28" s="255">
        <f>SUM(T28:U28)</f>
        <v>1.1000000000000001</v>
      </c>
      <c r="T28" s="255"/>
      <c r="U28" s="255">
        <v>1.1000000000000001</v>
      </c>
      <c r="V28" s="254"/>
      <c r="W28" s="255"/>
      <c r="X28" s="256"/>
      <c r="Y28" s="257"/>
      <c r="Z28" s="149"/>
    </row>
    <row r="29" spans="1:26" ht="16.5" customHeight="1" thickTop="1" thickBot="1">
      <c r="A29" s="1899"/>
      <c r="B29" s="607" t="s">
        <v>647</v>
      </c>
      <c r="C29" s="667">
        <f>SUM(C26:C28)</f>
        <v>16.5</v>
      </c>
      <c r="D29" s="668">
        <f>SUM(D26:D28)</f>
        <v>6.6</v>
      </c>
      <c r="E29" s="668">
        <f>SUM(E26:E28)</f>
        <v>6.6</v>
      </c>
      <c r="F29" s="668"/>
      <c r="G29" s="668">
        <f>SUM(G26:G28)</f>
        <v>6.6</v>
      </c>
      <c r="H29" s="668"/>
      <c r="I29" s="668"/>
      <c r="J29" s="668"/>
      <c r="K29" s="668">
        <f t="shared" ref="K29:U29" si="12">SUM(K26:K28)</f>
        <v>9.9</v>
      </c>
      <c r="L29" s="699"/>
      <c r="M29" s="716">
        <f t="shared" si="12"/>
        <v>9.9</v>
      </c>
      <c r="N29" s="724"/>
      <c r="O29" s="668"/>
      <c r="P29" s="1349">
        <f t="shared" si="12"/>
        <v>4</v>
      </c>
      <c r="Q29" s="668">
        <f t="shared" si="12"/>
        <v>13.4</v>
      </c>
      <c r="R29" s="1349">
        <f t="shared" si="12"/>
        <v>4</v>
      </c>
      <c r="S29" s="668">
        <f>SUM(S26:S28)</f>
        <v>16.5</v>
      </c>
      <c r="T29" s="668">
        <f t="shared" si="12"/>
        <v>1.4</v>
      </c>
      <c r="U29" s="670">
        <f t="shared" si="12"/>
        <v>15.1</v>
      </c>
      <c r="V29" s="1349"/>
      <c r="W29" s="668"/>
      <c r="X29" s="668"/>
      <c r="Y29" s="671"/>
      <c r="Z29" s="149"/>
    </row>
    <row r="30" spans="1:26" ht="16.5" customHeight="1" thickBot="1">
      <c r="A30" s="660" t="s">
        <v>70</v>
      </c>
      <c r="B30" s="661" t="s">
        <v>124</v>
      </c>
      <c r="C30" s="662">
        <v>70.099999999999994</v>
      </c>
      <c r="D30" s="663">
        <v>69.8</v>
      </c>
      <c r="E30" s="663">
        <v>60.3</v>
      </c>
      <c r="F30" s="663">
        <v>3.9</v>
      </c>
      <c r="G30" s="663">
        <v>56.4</v>
      </c>
      <c r="H30" s="663"/>
      <c r="I30" s="663">
        <v>9.5</v>
      </c>
      <c r="J30" s="663"/>
      <c r="K30" s="663">
        <v>0.3</v>
      </c>
      <c r="L30" s="698"/>
      <c r="M30" s="715">
        <v>0.3</v>
      </c>
      <c r="N30" s="722"/>
      <c r="O30" s="659"/>
      <c r="P30" s="664">
        <v>3</v>
      </c>
      <c r="Q30" s="261">
        <v>34.799999999999997</v>
      </c>
      <c r="R30" s="664">
        <v>9</v>
      </c>
      <c r="S30" s="261">
        <v>30.9</v>
      </c>
      <c r="T30" s="665">
        <v>2.4</v>
      </c>
      <c r="U30" s="665">
        <v>28.5</v>
      </c>
      <c r="V30" s="664">
        <v>1</v>
      </c>
      <c r="W30" s="261">
        <v>9.5</v>
      </c>
      <c r="X30" s="665">
        <v>9.5</v>
      </c>
      <c r="Y30" s="666">
        <v>0</v>
      </c>
      <c r="Z30" s="149"/>
    </row>
    <row r="31" spans="1:26" ht="16.5" customHeight="1">
      <c r="A31" s="1897" t="s">
        <v>199</v>
      </c>
      <c r="B31" s="640" t="s">
        <v>111</v>
      </c>
      <c r="C31" s="658">
        <v>12</v>
      </c>
      <c r="D31" s="659">
        <v>1.1000000000000001</v>
      </c>
      <c r="E31" s="659">
        <v>1.1000000000000001</v>
      </c>
      <c r="F31" s="246"/>
      <c r="G31" s="246">
        <v>1.1000000000000001</v>
      </c>
      <c r="H31" s="246"/>
      <c r="I31" s="246"/>
      <c r="J31" s="246"/>
      <c r="K31" s="246">
        <v>10.9</v>
      </c>
      <c r="L31" s="642"/>
      <c r="M31" s="711">
        <v>5.9</v>
      </c>
      <c r="N31" s="723">
        <v>5</v>
      </c>
      <c r="O31" s="246"/>
      <c r="P31" s="247">
        <v>2</v>
      </c>
      <c r="Q31" s="248">
        <v>5</v>
      </c>
      <c r="R31" s="247"/>
      <c r="S31" s="248"/>
      <c r="T31" s="249"/>
      <c r="U31" s="249"/>
      <c r="V31" s="247"/>
      <c r="W31" s="248"/>
      <c r="X31" s="249"/>
      <c r="Y31" s="250"/>
      <c r="Z31" s="149"/>
    </row>
    <row r="32" spans="1:26" ht="16.5" customHeight="1">
      <c r="A32" s="1898"/>
      <c r="B32" s="251" t="s">
        <v>112</v>
      </c>
      <c r="C32" s="252"/>
      <c r="D32" s="253"/>
      <c r="E32" s="253"/>
      <c r="F32" s="253"/>
      <c r="G32" s="253"/>
      <c r="H32" s="253"/>
      <c r="I32" s="253"/>
      <c r="J32" s="253"/>
      <c r="K32" s="253"/>
      <c r="L32" s="636"/>
      <c r="M32" s="710"/>
      <c r="N32" s="634"/>
      <c r="O32" s="253"/>
      <c r="P32" s="254"/>
      <c r="Q32" s="255"/>
      <c r="R32" s="254"/>
      <c r="S32" s="255"/>
      <c r="T32" s="255"/>
      <c r="U32" s="255"/>
      <c r="V32" s="254"/>
      <c r="W32" s="255"/>
      <c r="X32" s="256"/>
      <c r="Y32" s="257"/>
      <c r="Z32" s="149"/>
    </row>
    <row r="33" spans="1:26" ht="16.5" customHeight="1" thickBot="1">
      <c r="A33" s="1898"/>
      <c r="B33" s="262" t="s">
        <v>113</v>
      </c>
      <c r="C33" s="263">
        <v>4.7</v>
      </c>
      <c r="D33" s="264"/>
      <c r="E33" s="264"/>
      <c r="F33" s="253"/>
      <c r="G33" s="253"/>
      <c r="H33" s="253"/>
      <c r="I33" s="253"/>
      <c r="J33" s="253"/>
      <c r="K33" s="253">
        <f>SUM(L33:N33)</f>
        <v>4.7</v>
      </c>
      <c r="L33" s="636"/>
      <c r="M33" s="710"/>
      <c r="N33" s="634">
        <v>4.7</v>
      </c>
      <c r="O33" s="253"/>
      <c r="P33" s="254">
        <v>1</v>
      </c>
      <c r="Q33" s="255">
        <v>4.7</v>
      </c>
      <c r="R33" s="254"/>
      <c r="S33" s="255"/>
      <c r="T33" s="255"/>
      <c r="U33" s="255"/>
      <c r="V33" s="254"/>
      <c r="W33" s="255"/>
      <c r="X33" s="256"/>
      <c r="Y33" s="257"/>
      <c r="Z33" s="149"/>
    </row>
    <row r="34" spans="1:26" ht="16.5" customHeight="1" thickTop="1" thickBot="1">
      <c r="A34" s="1899"/>
      <c r="B34" s="607" t="s">
        <v>572</v>
      </c>
      <c r="C34" s="667">
        <v>16.7</v>
      </c>
      <c r="D34" s="668">
        <v>1.1000000000000001</v>
      </c>
      <c r="E34" s="668">
        <v>1.1000000000000001</v>
      </c>
      <c r="F34" s="667"/>
      <c r="G34" s="668">
        <v>1.1000000000000001</v>
      </c>
      <c r="H34" s="668"/>
      <c r="I34" s="667"/>
      <c r="J34" s="667"/>
      <c r="K34" s="668">
        <f>SUM(K31:K33)</f>
        <v>15.600000000000001</v>
      </c>
      <c r="L34" s="699"/>
      <c r="M34" s="716">
        <v>5.9</v>
      </c>
      <c r="N34" s="724">
        <v>9.6999999999999993</v>
      </c>
      <c r="O34" s="667"/>
      <c r="P34" s="669">
        <v>3</v>
      </c>
      <c r="Q34" s="670">
        <v>9.6999999999999993</v>
      </c>
      <c r="R34" s="669"/>
      <c r="S34" s="667"/>
      <c r="T34" s="667"/>
      <c r="U34" s="667"/>
      <c r="V34" s="669"/>
      <c r="W34" s="667"/>
      <c r="X34" s="667"/>
      <c r="Y34" s="671"/>
      <c r="Z34" s="149"/>
    </row>
    <row r="35" spans="1:26" ht="16.5" customHeight="1">
      <c r="A35" s="1897" t="s">
        <v>200</v>
      </c>
      <c r="B35" s="251" t="s">
        <v>718</v>
      </c>
      <c r="C35" s="852">
        <v>16</v>
      </c>
      <c r="D35" s="1507">
        <v>16</v>
      </c>
      <c r="E35" s="853">
        <v>16</v>
      </c>
      <c r="F35" s="1508"/>
      <c r="G35" s="1509">
        <v>16</v>
      </c>
      <c r="H35" s="1510"/>
      <c r="I35" s="1510"/>
      <c r="J35" s="1510"/>
      <c r="K35" s="853"/>
      <c r="L35" s="1511"/>
      <c r="M35" s="1512"/>
      <c r="N35" s="853"/>
      <c r="O35" s="853"/>
      <c r="P35" s="855">
        <v>1</v>
      </c>
      <c r="Q35" s="856"/>
      <c r="R35" s="855">
        <v>4</v>
      </c>
      <c r="S35" s="856">
        <v>16</v>
      </c>
      <c r="T35" s="857"/>
      <c r="U35" s="857">
        <v>16</v>
      </c>
      <c r="V35" s="855"/>
      <c r="W35" s="856"/>
      <c r="X35" s="857"/>
      <c r="Y35" s="858"/>
      <c r="Z35" s="149"/>
    </row>
    <row r="36" spans="1:26" ht="16.5" customHeight="1">
      <c r="A36" s="1898"/>
      <c r="B36" s="251" t="s">
        <v>114</v>
      </c>
      <c r="C36" s="852">
        <v>1</v>
      </c>
      <c r="D36" s="859">
        <v>1</v>
      </c>
      <c r="E36" s="829">
        <v>1</v>
      </c>
      <c r="F36" s="1513"/>
      <c r="G36" s="1513">
        <v>1</v>
      </c>
      <c r="H36" s="1514"/>
      <c r="I36" s="1514"/>
      <c r="J36" s="1514"/>
      <c r="K36" s="829"/>
      <c r="L36" s="922"/>
      <c r="M36" s="1515"/>
      <c r="N36" s="829"/>
      <c r="O36" s="829"/>
      <c r="P36" s="834"/>
      <c r="Q36" s="833"/>
      <c r="R36" s="834"/>
      <c r="S36" s="833">
        <f>SUM(T36:U36)</f>
        <v>1</v>
      </c>
      <c r="T36" s="833"/>
      <c r="U36" s="833">
        <v>1</v>
      </c>
      <c r="V36" s="834"/>
      <c r="W36" s="833"/>
      <c r="X36" s="835"/>
      <c r="Y36" s="836"/>
      <c r="Z36" s="149"/>
    </row>
    <row r="37" spans="1:26" ht="16.5" customHeight="1">
      <c r="A37" s="1898"/>
      <c r="B37" s="251" t="s">
        <v>115</v>
      </c>
      <c r="C37" s="852">
        <v>3.4</v>
      </c>
      <c r="D37" s="859">
        <v>0.7</v>
      </c>
      <c r="E37" s="829">
        <v>0.7</v>
      </c>
      <c r="F37" s="1513"/>
      <c r="G37" s="1513">
        <v>0.7</v>
      </c>
      <c r="H37" s="1514"/>
      <c r="I37" s="1514"/>
      <c r="J37" s="1514"/>
      <c r="K37" s="829">
        <v>2.7</v>
      </c>
      <c r="L37" s="922">
        <v>2.7</v>
      </c>
      <c r="M37" s="1515"/>
      <c r="N37" s="829"/>
      <c r="O37" s="829"/>
      <c r="P37" s="834"/>
      <c r="Q37" s="833"/>
      <c r="R37" s="834"/>
      <c r="S37" s="833">
        <f>SUM(T37:U37)</f>
        <v>0.7</v>
      </c>
      <c r="T37" s="833"/>
      <c r="U37" s="833">
        <v>0.7</v>
      </c>
      <c r="V37" s="834"/>
      <c r="W37" s="833"/>
      <c r="X37" s="835"/>
      <c r="Y37" s="836"/>
      <c r="Z37" s="149"/>
    </row>
    <row r="38" spans="1:26" ht="16.5" customHeight="1">
      <c r="A38" s="1898"/>
      <c r="B38" s="251" t="s">
        <v>116</v>
      </c>
      <c r="C38" s="1516">
        <v>55.2</v>
      </c>
      <c r="D38" s="1517">
        <v>49.3</v>
      </c>
      <c r="E38" s="1518">
        <v>49.3</v>
      </c>
      <c r="F38" s="1519"/>
      <c r="G38" s="1520">
        <v>49.3</v>
      </c>
      <c r="H38" s="1519"/>
      <c r="I38" s="1519"/>
      <c r="J38" s="1519"/>
      <c r="K38" s="1518">
        <v>5.9</v>
      </c>
      <c r="L38" s="1521"/>
      <c r="M38" s="1522">
        <v>5.9</v>
      </c>
      <c r="N38" s="1518"/>
      <c r="O38" s="1518"/>
      <c r="P38" s="1523">
        <v>1</v>
      </c>
      <c r="Q38" s="1524">
        <v>55.2</v>
      </c>
      <c r="R38" s="1523">
        <v>6</v>
      </c>
      <c r="S38" s="1524">
        <v>55.2</v>
      </c>
      <c r="T38" s="1524"/>
      <c r="U38" s="1524">
        <v>55.2</v>
      </c>
      <c r="V38" s="1523"/>
      <c r="W38" s="1524"/>
      <c r="X38" s="1525"/>
      <c r="Y38" s="1526"/>
      <c r="Z38" s="149"/>
    </row>
    <row r="39" spans="1:26" ht="16.5" customHeight="1">
      <c r="A39" s="1898"/>
      <c r="B39" s="251" t="s">
        <v>117</v>
      </c>
      <c r="C39" s="1516">
        <v>14.7</v>
      </c>
      <c r="D39" s="1517">
        <v>14.7</v>
      </c>
      <c r="E39" s="1518">
        <v>14.7</v>
      </c>
      <c r="F39" s="1519"/>
      <c r="G39" s="1527">
        <v>14.7</v>
      </c>
      <c r="H39" s="1519"/>
      <c r="I39" s="1519"/>
      <c r="J39" s="1519"/>
      <c r="K39" s="1518"/>
      <c r="L39" s="1521"/>
      <c r="M39" s="1522"/>
      <c r="N39" s="1518"/>
      <c r="O39" s="1518"/>
      <c r="P39" s="1523">
        <v>1</v>
      </c>
      <c r="Q39" s="1524">
        <v>14.7</v>
      </c>
      <c r="R39" s="1523">
        <v>1</v>
      </c>
      <c r="S39" s="1524">
        <v>14.7</v>
      </c>
      <c r="T39" s="1524"/>
      <c r="U39" s="1524">
        <v>14.7</v>
      </c>
      <c r="V39" s="1523"/>
      <c r="W39" s="1524"/>
      <c r="X39" s="1525"/>
      <c r="Y39" s="1526"/>
      <c r="Z39" s="149"/>
    </row>
    <row r="40" spans="1:26" ht="16.5" customHeight="1">
      <c r="A40" s="1898"/>
      <c r="B40" s="251" t="s">
        <v>118</v>
      </c>
      <c r="C40" s="1516">
        <v>21.5</v>
      </c>
      <c r="D40" s="1517">
        <v>8.5</v>
      </c>
      <c r="E40" s="1518">
        <v>8.5</v>
      </c>
      <c r="F40" s="1519"/>
      <c r="G40" s="1528">
        <v>8.5</v>
      </c>
      <c r="H40" s="1519"/>
      <c r="I40" s="1519"/>
      <c r="J40" s="1519"/>
      <c r="K40" s="1518">
        <v>13</v>
      </c>
      <c r="L40" s="1521"/>
      <c r="M40" s="1522">
        <v>13</v>
      </c>
      <c r="N40" s="1518"/>
      <c r="O40" s="1518"/>
      <c r="P40" s="1523">
        <v>1</v>
      </c>
      <c r="Q40" s="1524">
        <v>13</v>
      </c>
      <c r="R40" s="1523">
        <v>2</v>
      </c>
      <c r="S40" s="1524">
        <v>21.5</v>
      </c>
      <c r="T40" s="1524"/>
      <c r="U40" s="1524">
        <v>21.5</v>
      </c>
      <c r="V40" s="1523"/>
      <c r="W40" s="1524"/>
      <c r="X40" s="1525"/>
      <c r="Y40" s="1526"/>
      <c r="Z40" s="149"/>
    </row>
    <row r="41" spans="1:26" ht="16.5" customHeight="1">
      <c r="A41" s="1898"/>
      <c r="B41" s="251" t="s">
        <v>119</v>
      </c>
      <c r="C41" s="1516">
        <v>7.3</v>
      </c>
      <c r="D41" s="1517">
        <v>7.3</v>
      </c>
      <c r="E41" s="1518">
        <v>7.3</v>
      </c>
      <c r="F41" s="1519"/>
      <c r="G41" s="1528">
        <v>7.3</v>
      </c>
      <c r="H41" s="1519"/>
      <c r="I41" s="1519"/>
      <c r="J41" s="1519"/>
      <c r="K41" s="1518"/>
      <c r="L41" s="1521"/>
      <c r="M41" s="1522"/>
      <c r="N41" s="1518"/>
      <c r="O41" s="1518"/>
      <c r="P41" s="1523"/>
      <c r="Q41" s="1524"/>
      <c r="R41" s="1523">
        <v>2</v>
      </c>
      <c r="S41" s="1524">
        <v>7.3</v>
      </c>
      <c r="T41" s="1524"/>
      <c r="U41" s="1524">
        <v>7.3</v>
      </c>
      <c r="V41" s="1523"/>
      <c r="W41" s="1524"/>
      <c r="X41" s="1525"/>
      <c r="Y41" s="1526"/>
      <c r="Z41" s="149"/>
    </row>
    <row r="42" spans="1:26" ht="16.5" customHeight="1" thickBot="1">
      <c r="A42" s="1898"/>
      <c r="B42" s="1529" t="s">
        <v>120</v>
      </c>
      <c r="C42" s="860">
        <v>0.3</v>
      </c>
      <c r="D42" s="1530">
        <v>0.3</v>
      </c>
      <c r="E42" s="1531">
        <v>0.3</v>
      </c>
      <c r="F42" s="1532"/>
      <c r="G42" s="1533">
        <v>0.3</v>
      </c>
      <c r="H42" s="1532"/>
      <c r="I42" s="1532"/>
      <c r="J42" s="1532"/>
      <c r="K42" s="861"/>
      <c r="L42" s="1534"/>
      <c r="M42" s="1535"/>
      <c r="N42" s="861"/>
      <c r="O42" s="861"/>
      <c r="P42" s="1536"/>
      <c r="Q42" s="1537"/>
      <c r="R42" s="1536"/>
      <c r="S42" s="1537">
        <v>0.3</v>
      </c>
      <c r="T42" s="1537"/>
      <c r="U42" s="1537">
        <v>0.3</v>
      </c>
      <c r="V42" s="1536"/>
      <c r="W42" s="1537"/>
      <c r="X42" s="1538"/>
      <c r="Y42" s="1539"/>
      <c r="Z42" s="149"/>
    </row>
    <row r="43" spans="1:26" ht="16.5" customHeight="1" thickTop="1" thickBot="1">
      <c r="A43" s="2143"/>
      <c r="B43" s="1540" t="s">
        <v>719</v>
      </c>
      <c r="C43" s="1541">
        <f t="shared" ref="C43:U43" si="13">SUM(C35:C42)</f>
        <v>119.39999999999999</v>
      </c>
      <c r="D43" s="1542">
        <f t="shared" si="13"/>
        <v>97.8</v>
      </c>
      <c r="E43" s="1542">
        <f t="shared" si="13"/>
        <v>97.8</v>
      </c>
      <c r="F43" s="1543"/>
      <c r="G43" s="1544">
        <f t="shared" si="13"/>
        <v>97.8</v>
      </c>
      <c r="H43" s="1543"/>
      <c r="I43" s="1544"/>
      <c r="J43" s="1543"/>
      <c r="K43" s="1543">
        <f t="shared" si="13"/>
        <v>21.6</v>
      </c>
      <c r="L43" s="1545">
        <f t="shared" si="13"/>
        <v>2.7</v>
      </c>
      <c r="M43" s="1546">
        <f t="shared" si="13"/>
        <v>18.899999999999999</v>
      </c>
      <c r="N43" s="1543"/>
      <c r="O43" s="1543"/>
      <c r="P43" s="1547">
        <f t="shared" si="13"/>
        <v>4</v>
      </c>
      <c r="Q43" s="1548">
        <f t="shared" si="13"/>
        <v>82.9</v>
      </c>
      <c r="R43" s="1547">
        <f t="shared" si="13"/>
        <v>15</v>
      </c>
      <c r="S43" s="1548">
        <f t="shared" si="13"/>
        <v>116.7</v>
      </c>
      <c r="T43" s="1548"/>
      <c r="U43" s="1548">
        <f t="shared" si="13"/>
        <v>116.7</v>
      </c>
      <c r="V43" s="1547"/>
      <c r="W43" s="1548"/>
      <c r="X43" s="1543"/>
      <c r="Y43" s="1549"/>
      <c r="Z43" s="149"/>
    </row>
    <row r="44" spans="1:26" ht="30" customHeight="1" thickBot="1">
      <c r="A44" s="923" t="s">
        <v>294</v>
      </c>
      <c r="C44" s="1174"/>
      <c r="D44" s="1174"/>
      <c r="E44" s="1174"/>
      <c r="F44" s="1174"/>
      <c r="G44" s="1174"/>
      <c r="H44" s="1174"/>
      <c r="I44" s="1174"/>
      <c r="J44" s="1174"/>
      <c r="K44" s="1174"/>
      <c r="L44" s="1174"/>
      <c r="M44" s="1174"/>
      <c r="N44" s="1174"/>
      <c r="O44" s="1174"/>
      <c r="P44" s="1175"/>
      <c r="Q44" s="1176"/>
      <c r="R44" s="1175"/>
      <c r="S44" s="1176"/>
      <c r="T44" s="1176"/>
      <c r="U44" s="1176"/>
      <c r="V44" s="1175"/>
      <c r="W44" s="1176"/>
      <c r="X44" s="1177"/>
      <c r="Y44" s="1177"/>
      <c r="Z44" s="149"/>
    </row>
    <row r="45" spans="1:26" ht="16.5" customHeight="1">
      <c r="A45" s="1946" t="s">
        <v>191</v>
      </c>
      <c r="B45" s="672" t="s">
        <v>573</v>
      </c>
      <c r="C45" s="673">
        <v>37.5</v>
      </c>
      <c r="D45" s="626">
        <f>E45+I45</f>
        <v>28.1</v>
      </c>
      <c r="E45" s="626">
        <f>F45+G45</f>
        <v>28.1</v>
      </c>
      <c r="F45" s="626">
        <v>7.92</v>
      </c>
      <c r="G45" s="626">
        <v>20.18</v>
      </c>
      <c r="H45" s="626"/>
      <c r="I45" s="626"/>
      <c r="J45" s="626"/>
      <c r="K45" s="626">
        <f>L45+M45+N45</f>
        <v>9.4700000000000006</v>
      </c>
      <c r="L45" s="628">
        <v>0.8</v>
      </c>
      <c r="M45" s="709">
        <v>8.67</v>
      </c>
      <c r="N45" s="627"/>
      <c r="O45" s="626"/>
      <c r="P45" s="630">
        <v>7</v>
      </c>
      <c r="Q45" s="629">
        <f>C45</f>
        <v>37.5</v>
      </c>
      <c r="R45" s="630">
        <v>7</v>
      </c>
      <c r="S45" s="626">
        <f>T45+U45</f>
        <v>28.85</v>
      </c>
      <c r="T45" s="674">
        <v>14.64</v>
      </c>
      <c r="U45" s="674">
        <v>14.21</v>
      </c>
      <c r="V45" s="630"/>
      <c r="W45" s="629"/>
      <c r="X45" s="631"/>
      <c r="Y45" s="632"/>
      <c r="Z45" s="149"/>
    </row>
    <row r="46" spans="1:26" ht="16.5" customHeight="1">
      <c r="A46" s="1898"/>
      <c r="B46" s="244" t="s">
        <v>574</v>
      </c>
      <c r="C46" s="252">
        <v>100.38</v>
      </c>
      <c r="D46" s="253">
        <v>44</v>
      </c>
      <c r="E46" s="253">
        <f>F46+G46</f>
        <v>44</v>
      </c>
      <c r="F46" s="253"/>
      <c r="G46" s="253">
        <v>44</v>
      </c>
      <c r="H46" s="253"/>
      <c r="I46" s="253"/>
      <c r="J46" s="253"/>
      <c r="K46" s="253">
        <f>L46+M46+N46</f>
        <v>56.379999999999995</v>
      </c>
      <c r="L46" s="636"/>
      <c r="M46" s="710">
        <v>51.08</v>
      </c>
      <c r="N46" s="635">
        <v>5.3</v>
      </c>
      <c r="O46" s="253"/>
      <c r="P46" s="254">
        <v>4</v>
      </c>
      <c r="Q46" s="255">
        <f>C46</f>
        <v>100.38</v>
      </c>
      <c r="R46" s="254">
        <v>3</v>
      </c>
      <c r="S46" s="253">
        <f>SUM(T46:U46)</f>
        <v>95.080000000000013</v>
      </c>
      <c r="T46" s="253">
        <v>2.4</v>
      </c>
      <c r="U46" s="253">
        <v>92.68</v>
      </c>
      <c r="V46" s="254"/>
      <c r="W46" s="255"/>
      <c r="X46" s="256"/>
      <c r="Y46" s="257"/>
      <c r="Z46" s="149"/>
    </row>
    <row r="47" spans="1:26" ht="16.5" customHeight="1">
      <c r="A47" s="1898"/>
      <c r="B47" s="251" t="s">
        <v>575</v>
      </c>
      <c r="C47" s="252"/>
      <c r="D47" s="253"/>
      <c r="E47" s="253"/>
      <c r="F47" s="253"/>
      <c r="G47" s="253"/>
      <c r="H47" s="253"/>
      <c r="I47" s="253"/>
      <c r="J47" s="253"/>
      <c r="K47" s="253"/>
      <c r="L47" s="636"/>
      <c r="M47" s="710"/>
      <c r="N47" s="635"/>
      <c r="O47" s="253"/>
      <c r="P47" s="254"/>
      <c r="Q47" s="255"/>
      <c r="R47" s="254"/>
      <c r="S47" s="253"/>
      <c r="T47" s="253"/>
      <c r="U47" s="253"/>
      <c r="V47" s="254"/>
      <c r="W47" s="255"/>
      <c r="X47" s="256"/>
      <c r="Y47" s="257"/>
      <c r="Z47" s="149"/>
    </row>
    <row r="48" spans="1:26" ht="16.5" customHeight="1">
      <c r="A48" s="1898"/>
      <c r="B48" s="251" t="s">
        <v>576</v>
      </c>
      <c r="C48" s="252"/>
      <c r="D48" s="253"/>
      <c r="E48" s="253"/>
      <c r="F48" s="253"/>
      <c r="G48" s="253"/>
      <c r="H48" s="253"/>
      <c r="I48" s="253"/>
      <c r="J48" s="253"/>
      <c r="K48" s="253"/>
      <c r="L48" s="636"/>
      <c r="M48" s="710"/>
      <c r="N48" s="635"/>
      <c r="O48" s="253"/>
      <c r="P48" s="254"/>
      <c r="Q48" s="255"/>
      <c r="R48" s="254"/>
      <c r="S48" s="253"/>
      <c r="T48" s="253"/>
      <c r="U48" s="253"/>
      <c r="V48" s="254"/>
      <c r="W48" s="255"/>
      <c r="X48" s="256"/>
      <c r="Y48" s="257"/>
      <c r="Z48" s="149"/>
    </row>
    <row r="49" spans="1:26" ht="16.5" customHeight="1">
      <c r="A49" s="1898"/>
      <c r="B49" s="251" t="s">
        <v>577</v>
      </c>
      <c r="C49" s="252"/>
      <c r="D49" s="253"/>
      <c r="E49" s="253"/>
      <c r="F49" s="253"/>
      <c r="G49" s="253"/>
      <c r="H49" s="253"/>
      <c r="I49" s="253"/>
      <c r="J49" s="253"/>
      <c r="K49" s="253"/>
      <c r="L49" s="636"/>
      <c r="M49" s="710"/>
      <c r="N49" s="635"/>
      <c r="O49" s="253"/>
      <c r="P49" s="254">
        <v>1</v>
      </c>
      <c r="Q49" s="255"/>
      <c r="R49" s="254">
        <v>1</v>
      </c>
      <c r="S49" s="253"/>
      <c r="T49" s="253"/>
      <c r="U49" s="253"/>
      <c r="V49" s="254"/>
      <c r="W49" s="255"/>
      <c r="X49" s="256"/>
      <c r="Y49" s="257"/>
      <c r="Z49" s="149"/>
    </row>
    <row r="50" spans="1:26" ht="16.5" customHeight="1">
      <c r="A50" s="1898"/>
      <c r="B50" s="251" t="s">
        <v>578</v>
      </c>
      <c r="C50" s="252">
        <v>4.83</v>
      </c>
      <c r="D50" s="253">
        <v>4.83</v>
      </c>
      <c r="E50" s="253">
        <f>SUM(F50:H50)</f>
        <v>4.83</v>
      </c>
      <c r="F50" s="253"/>
      <c r="G50" s="253">
        <v>4.83</v>
      </c>
      <c r="H50" s="253"/>
      <c r="I50" s="253"/>
      <c r="J50" s="253"/>
      <c r="K50" s="253"/>
      <c r="L50" s="636"/>
      <c r="M50" s="710"/>
      <c r="N50" s="635"/>
      <c r="O50" s="253"/>
      <c r="P50" s="254">
        <v>2</v>
      </c>
      <c r="Q50" s="255">
        <f>C50</f>
        <v>4.83</v>
      </c>
      <c r="R50" s="254">
        <v>3</v>
      </c>
      <c r="S50" s="253">
        <f>C50</f>
        <v>4.83</v>
      </c>
      <c r="T50" s="253">
        <f>C50</f>
        <v>4.83</v>
      </c>
      <c r="U50" s="253"/>
      <c r="V50" s="254"/>
      <c r="W50" s="255"/>
      <c r="X50" s="256"/>
      <c r="Y50" s="257"/>
      <c r="Z50" s="149"/>
    </row>
    <row r="51" spans="1:26" ht="16.5" customHeight="1">
      <c r="A51" s="1898"/>
      <c r="B51" s="251" t="s">
        <v>579</v>
      </c>
      <c r="C51" s="252">
        <v>0.93</v>
      </c>
      <c r="D51" s="253">
        <v>0.93</v>
      </c>
      <c r="E51" s="253">
        <f t="shared" ref="E51:E52" si="14">SUM(F51:H51)</f>
        <v>0.93</v>
      </c>
      <c r="F51" s="253"/>
      <c r="G51" s="253">
        <v>0.93</v>
      </c>
      <c r="H51" s="253"/>
      <c r="I51" s="253"/>
      <c r="J51" s="253"/>
      <c r="K51" s="253"/>
      <c r="L51" s="636"/>
      <c r="M51" s="710"/>
      <c r="N51" s="635"/>
      <c r="O51" s="253"/>
      <c r="P51" s="254"/>
      <c r="Q51" s="255"/>
      <c r="R51" s="254"/>
      <c r="S51" s="253">
        <v>0.93</v>
      </c>
      <c r="T51" s="253">
        <v>0.93</v>
      </c>
      <c r="U51" s="253"/>
      <c r="V51" s="254"/>
      <c r="W51" s="255"/>
      <c r="X51" s="256"/>
      <c r="Y51" s="257"/>
      <c r="Z51" s="149"/>
    </row>
    <row r="52" spans="1:26" ht="16.5" customHeight="1">
      <c r="A52" s="1898"/>
      <c r="B52" s="251" t="s">
        <v>580</v>
      </c>
      <c r="C52" s="252">
        <v>3.03</v>
      </c>
      <c r="D52" s="253">
        <v>3.03</v>
      </c>
      <c r="E52" s="253">
        <f t="shared" si="14"/>
        <v>3.03</v>
      </c>
      <c r="F52" s="253"/>
      <c r="G52" s="253">
        <v>3.03</v>
      </c>
      <c r="H52" s="253"/>
      <c r="I52" s="253"/>
      <c r="J52" s="253"/>
      <c r="K52" s="253"/>
      <c r="L52" s="636"/>
      <c r="M52" s="710"/>
      <c r="N52" s="635"/>
      <c r="O52" s="253"/>
      <c r="P52" s="254"/>
      <c r="Q52" s="255"/>
      <c r="R52" s="254">
        <v>2</v>
      </c>
      <c r="S52" s="253">
        <v>3.03</v>
      </c>
      <c r="T52" s="253">
        <v>3.03</v>
      </c>
      <c r="U52" s="253"/>
      <c r="V52" s="254"/>
      <c r="W52" s="255"/>
      <c r="X52" s="256"/>
      <c r="Y52" s="257"/>
      <c r="Z52" s="149"/>
    </row>
    <row r="53" spans="1:26" ht="16.5" customHeight="1" thickBot="1">
      <c r="A53" s="1898"/>
      <c r="B53" s="251" t="s">
        <v>581</v>
      </c>
      <c r="C53" s="645">
        <v>2.2599999999999998</v>
      </c>
      <c r="D53" s="646"/>
      <c r="E53" s="646"/>
      <c r="F53" s="646"/>
      <c r="G53" s="646"/>
      <c r="H53" s="646"/>
      <c r="I53" s="646"/>
      <c r="J53" s="646"/>
      <c r="K53" s="646">
        <v>2.2599999999999998</v>
      </c>
      <c r="L53" s="696"/>
      <c r="M53" s="712">
        <v>2.2599999999999998</v>
      </c>
      <c r="N53" s="647"/>
      <c r="O53" s="646"/>
      <c r="P53" s="650"/>
      <c r="Q53" s="649"/>
      <c r="R53" s="650">
        <v>1</v>
      </c>
      <c r="S53" s="646">
        <v>2.2599999999999998</v>
      </c>
      <c r="T53" s="646">
        <v>2.2599999999999998</v>
      </c>
      <c r="U53" s="646"/>
      <c r="V53" s="650"/>
      <c r="W53" s="649"/>
      <c r="X53" s="651"/>
      <c r="Y53" s="652"/>
      <c r="Z53" s="149"/>
    </row>
    <row r="54" spans="1:26" ht="16.5" customHeight="1" thickTop="1" thickBot="1">
      <c r="A54" s="2143"/>
      <c r="B54" s="653" t="s">
        <v>572</v>
      </c>
      <c r="C54" s="662">
        <f>SUM(C45:C53)</f>
        <v>148.93</v>
      </c>
      <c r="D54" s="675">
        <f t="shared" ref="D54:N54" si="15">SUM(D45:D53)</f>
        <v>80.89</v>
      </c>
      <c r="E54" s="675">
        <f>SUM(E45:E53)</f>
        <v>80.89</v>
      </c>
      <c r="F54" s="675">
        <f t="shared" si="15"/>
        <v>7.92</v>
      </c>
      <c r="G54" s="675">
        <f t="shared" si="15"/>
        <v>72.970000000000013</v>
      </c>
      <c r="H54" s="675"/>
      <c r="I54" s="675"/>
      <c r="J54" s="675"/>
      <c r="K54" s="675">
        <f t="shared" si="15"/>
        <v>68.11</v>
      </c>
      <c r="L54" s="700">
        <f t="shared" si="15"/>
        <v>0.8</v>
      </c>
      <c r="M54" s="717">
        <f>SUM(M45:M53)</f>
        <v>62.01</v>
      </c>
      <c r="N54" s="703">
        <f t="shared" si="15"/>
        <v>5.3</v>
      </c>
      <c r="O54" s="675"/>
      <c r="P54" s="676">
        <f>SUM(P45:P53)</f>
        <v>14</v>
      </c>
      <c r="Q54" s="677">
        <f>SUM(Q45:Q53)</f>
        <v>142.71</v>
      </c>
      <c r="R54" s="676">
        <f>SUM(R45:R53)</f>
        <v>17</v>
      </c>
      <c r="S54" s="677">
        <f t="shared" ref="S54:U54" si="16">SUM(S45:S53)</f>
        <v>134.98000000000002</v>
      </c>
      <c r="T54" s="675">
        <f t="shared" si="16"/>
        <v>28.089999999999996</v>
      </c>
      <c r="U54" s="677">
        <f t="shared" si="16"/>
        <v>106.89000000000001</v>
      </c>
      <c r="V54" s="678"/>
      <c r="W54" s="675"/>
      <c r="X54" s="675"/>
      <c r="Y54" s="679"/>
      <c r="Z54" s="149"/>
    </row>
    <row r="55" spans="1:26" ht="16.5" customHeight="1">
      <c r="A55" s="1946" t="s">
        <v>192</v>
      </c>
      <c r="B55" s="680" t="s">
        <v>582</v>
      </c>
      <c r="C55" s="870">
        <v>27.5</v>
      </c>
      <c r="D55" s="853">
        <v>27.5</v>
      </c>
      <c r="E55" s="853">
        <f>SUM(F55:H55)</f>
        <v>27.500000000000004</v>
      </c>
      <c r="F55" s="853">
        <v>3.1</v>
      </c>
      <c r="G55" s="853">
        <v>24.1</v>
      </c>
      <c r="H55" s="853">
        <v>0.3</v>
      </c>
      <c r="I55" s="853"/>
      <c r="J55" s="853"/>
      <c r="K55" s="853"/>
      <c r="L55" s="854"/>
      <c r="M55" s="854"/>
      <c r="N55" s="853"/>
      <c r="O55" s="853"/>
      <c r="P55" s="855">
        <v>11</v>
      </c>
      <c r="Q55" s="856">
        <v>31.8</v>
      </c>
      <c r="R55" s="855">
        <v>8</v>
      </c>
      <c r="S55" s="856">
        <v>24.4</v>
      </c>
      <c r="T55" s="857">
        <v>0.8</v>
      </c>
      <c r="U55" s="857">
        <v>23.6</v>
      </c>
      <c r="V55" s="855"/>
      <c r="W55" s="856"/>
      <c r="X55" s="857"/>
      <c r="Y55" s="858"/>
      <c r="Z55" s="149"/>
    </row>
    <row r="56" spans="1:26" ht="16.5" customHeight="1">
      <c r="A56" s="1898"/>
      <c r="B56" s="251" t="s">
        <v>583</v>
      </c>
      <c r="C56" s="852"/>
      <c r="D56" s="829"/>
      <c r="E56" s="829"/>
      <c r="F56" s="829"/>
      <c r="G56" s="829"/>
      <c r="H56" s="829"/>
      <c r="I56" s="829"/>
      <c r="J56" s="829"/>
      <c r="K56" s="829"/>
      <c r="L56" s="859"/>
      <c r="M56" s="859"/>
      <c r="N56" s="829"/>
      <c r="O56" s="829"/>
      <c r="P56" s="834"/>
      <c r="Q56" s="833"/>
      <c r="R56" s="834"/>
      <c r="S56" s="833"/>
      <c r="T56" s="833"/>
      <c r="U56" s="833"/>
      <c r="V56" s="834"/>
      <c r="W56" s="833"/>
      <c r="X56" s="835"/>
      <c r="Y56" s="836"/>
      <c r="Z56" s="149"/>
    </row>
    <row r="57" spans="1:26" ht="16.5" customHeight="1" thickBot="1">
      <c r="A57" s="1898"/>
      <c r="B57" s="262" t="s">
        <v>584</v>
      </c>
      <c r="C57" s="871">
        <v>4.3</v>
      </c>
      <c r="D57" s="872">
        <v>4.3</v>
      </c>
      <c r="E57" s="872">
        <f t="shared" ref="E57" si="17">SUM(F57:H57)</f>
        <v>4.3</v>
      </c>
      <c r="F57" s="829"/>
      <c r="G57" s="829">
        <v>4.3</v>
      </c>
      <c r="H57" s="829"/>
      <c r="I57" s="829"/>
      <c r="J57" s="829"/>
      <c r="K57" s="829"/>
      <c r="L57" s="859"/>
      <c r="M57" s="859"/>
      <c r="N57" s="829"/>
      <c r="O57" s="829"/>
      <c r="P57" s="834"/>
      <c r="Q57" s="833"/>
      <c r="R57" s="834"/>
      <c r="S57" s="833"/>
      <c r="T57" s="833"/>
      <c r="U57" s="833"/>
      <c r="V57" s="834"/>
      <c r="W57" s="833"/>
      <c r="X57" s="835"/>
      <c r="Y57" s="836"/>
      <c r="Z57" s="149"/>
    </row>
    <row r="58" spans="1:26" ht="16.5" customHeight="1" thickTop="1" thickBot="1">
      <c r="A58" s="2143"/>
      <c r="B58" s="607" t="s">
        <v>572</v>
      </c>
      <c r="C58" s="873">
        <f t="shared" ref="C58:H58" si="18">SUM(C55:C57)</f>
        <v>31.8</v>
      </c>
      <c r="D58" s="873">
        <f>SUM(D55:D57)</f>
        <v>31.8</v>
      </c>
      <c r="E58" s="873">
        <f t="shared" si="18"/>
        <v>31.800000000000004</v>
      </c>
      <c r="F58" s="874">
        <f t="shared" si="18"/>
        <v>3.1</v>
      </c>
      <c r="G58" s="873">
        <f t="shared" si="18"/>
        <v>28.400000000000002</v>
      </c>
      <c r="H58" s="874">
        <f t="shared" si="18"/>
        <v>0.3</v>
      </c>
      <c r="I58" s="874"/>
      <c r="J58" s="874"/>
      <c r="K58" s="874"/>
      <c r="L58" s="873"/>
      <c r="M58" s="873"/>
      <c r="N58" s="874"/>
      <c r="O58" s="874"/>
      <c r="P58" s="875">
        <f t="shared" ref="P58:U58" si="19">SUM(P55:P57)</f>
        <v>11</v>
      </c>
      <c r="Q58" s="874">
        <f t="shared" si="19"/>
        <v>31.8</v>
      </c>
      <c r="R58" s="875">
        <f t="shared" si="19"/>
        <v>8</v>
      </c>
      <c r="S58" s="874">
        <f t="shared" si="19"/>
        <v>24.4</v>
      </c>
      <c r="T58" s="874">
        <f t="shared" si="19"/>
        <v>0.8</v>
      </c>
      <c r="U58" s="874">
        <f t="shared" si="19"/>
        <v>23.6</v>
      </c>
      <c r="V58" s="875"/>
      <c r="W58" s="874"/>
      <c r="X58" s="874"/>
      <c r="Y58" s="905"/>
      <c r="Z58" s="149"/>
    </row>
    <row r="59" spans="1:26" ht="16.5" customHeight="1">
      <c r="A59" s="1946" t="s">
        <v>187</v>
      </c>
      <c r="B59" s="251" t="s">
        <v>585</v>
      </c>
      <c r="C59" s="245">
        <v>35.4</v>
      </c>
      <c r="D59" s="245">
        <v>34.4</v>
      </c>
      <c r="E59" s="245">
        <v>34.4</v>
      </c>
      <c r="F59" s="246"/>
      <c r="G59" s="245">
        <v>34.4</v>
      </c>
      <c r="H59" s="246"/>
      <c r="I59" s="246"/>
      <c r="J59" s="246"/>
      <c r="K59" s="246">
        <v>1</v>
      </c>
      <c r="L59" s="642"/>
      <c r="M59" s="711">
        <v>1</v>
      </c>
      <c r="N59" s="641"/>
      <c r="O59" s="246"/>
      <c r="P59" s="247">
        <v>6</v>
      </c>
      <c r="Q59" s="248">
        <v>35.4</v>
      </c>
      <c r="R59" s="247">
        <v>9</v>
      </c>
      <c r="S59" s="248">
        <v>35.4</v>
      </c>
      <c r="T59" s="249">
        <v>35.4</v>
      </c>
      <c r="U59" s="249"/>
      <c r="V59" s="247"/>
      <c r="W59" s="248"/>
      <c r="X59" s="249"/>
      <c r="Y59" s="250"/>
      <c r="Z59" s="149"/>
    </row>
    <row r="60" spans="1:26" ht="16.5" customHeight="1">
      <c r="A60" s="1898"/>
      <c r="B60" s="244" t="s">
        <v>586</v>
      </c>
      <c r="C60" s="252">
        <v>2.9</v>
      </c>
      <c r="D60" s="253">
        <v>2.9</v>
      </c>
      <c r="E60" s="253">
        <v>2.9</v>
      </c>
      <c r="F60" s="253"/>
      <c r="G60" s="253">
        <v>2.9</v>
      </c>
      <c r="H60" s="253"/>
      <c r="I60" s="253"/>
      <c r="J60" s="253"/>
      <c r="K60" s="253"/>
      <c r="L60" s="636"/>
      <c r="M60" s="710"/>
      <c r="N60" s="635"/>
      <c r="O60" s="253"/>
      <c r="P60" s="254"/>
      <c r="Q60" s="255">
        <v>2.9</v>
      </c>
      <c r="R60" s="254"/>
      <c r="S60" s="255">
        <v>2.9</v>
      </c>
      <c r="T60" s="255">
        <v>2.9</v>
      </c>
      <c r="U60" s="255"/>
      <c r="V60" s="254"/>
      <c r="W60" s="255"/>
      <c r="X60" s="256"/>
      <c r="Y60" s="257"/>
      <c r="Z60" s="149"/>
    </row>
    <row r="61" spans="1:26" ht="16.5" customHeight="1" thickBot="1">
      <c r="A61" s="1898"/>
      <c r="B61" s="644" t="s">
        <v>587</v>
      </c>
      <c r="C61" s="645">
        <v>3.8</v>
      </c>
      <c r="D61" s="645">
        <v>3.8</v>
      </c>
      <c r="E61" s="645">
        <v>3.8</v>
      </c>
      <c r="F61" s="646"/>
      <c r="G61" s="645">
        <v>3.8</v>
      </c>
      <c r="H61" s="646"/>
      <c r="I61" s="646"/>
      <c r="J61" s="646"/>
      <c r="K61" s="646"/>
      <c r="L61" s="696"/>
      <c r="M61" s="712"/>
      <c r="N61" s="647"/>
      <c r="O61" s="646"/>
      <c r="P61" s="650">
        <v>1</v>
      </c>
      <c r="Q61" s="681">
        <v>3.8</v>
      </c>
      <c r="R61" s="650">
        <v>1</v>
      </c>
      <c r="S61" s="649">
        <v>3.8</v>
      </c>
      <c r="T61" s="649">
        <v>3.8</v>
      </c>
      <c r="U61" s="649"/>
      <c r="V61" s="650"/>
      <c r="W61" s="649"/>
      <c r="X61" s="651"/>
      <c r="Y61" s="652"/>
      <c r="Z61" s="149"/>
    </row>
    <row r="62" spans="1:26" ht="16.5" customHeight="1" thickTop="1" thickBot="1">
      <c r="A62" s="2143"/>
      <c r="B62" s="653" t="s">
        <v>572</v>
      </c>
      <c r="C62" s="654">
        <f t="shared" ref="C62:R62" si="20">SUM(C59:C61)</f>
        <v>42.099999999999994</v>
      </c>
      <c r="D62" s="655">
        <f t="shared" si="20"/>
        <v>41.099999999999994</v>
      </c>
      <c r="E62" s="655">
        <f t="shared" si="20"/>
        <v>41.099999999999994</v>
      </c>
      <c r="F62" s="654"/>
      <c r="G62" s="655">
        <f t="shared" si="20"/>
        <v>41.099999999999994</v>
      </c>
      <c r="H62" s="654"/>
      <c r="I62" s="654"/>
      <c r="J62" s="654"/>
      <c r="K62" s="655">
        <f t="shared" si="20"/>
        <v>1</v>
      </c>
      <c r="L62" s="697"/>
      <c r="M62" s="713">
        <f t="shared" si="20"/>
        <v>1</v>
      </c>
      <c r="N62" s="704"/>
      <c r="O62" s="654"/>
      <c r="P62" s="682">
        <f t="shared" si="20"/>
        <v>7</v>
      </c>
      <c r="Q62" s="683">
        <f>SUM(Q59:Q61)</f>
        <v>42.099999999999994</v>
      </c>
      <c r="R62" s="682">
        <f t="shared" si="20"/>
        <v>10</v>
      </c>
      <c r="S62" s="683">
        <f>SUM(S59:S61)</f>
        <v>42.099999999999994</v>
      </c>
      <c r="T62" s="683">
        <f>SUM(T59:T61)</f>
        <v>42.099999999999994</v>
      </c>
      <c r="U62" s="683"/>
      <c r="V62" s="656"/>
      <c r="W62" s="654"/>
      <c r="X62" s="654"/>
      <c r="Y62" s="657"/>
      <c r="Z62" s="149"/>
    </row>
    <row r="63" spans="1:26" ht="16.5" customHeight="1">
      <c r="A63" s="1946" t="s">
        <v>201</v>
      </c>
      <c r="B63" s="680" t="s">
        <v>720</v>
      </c>
      <c r="C63" s="673">
        <v>10.76</v>
      </c>
      <c r="D63" s="626">
        <v>10.76</v>
      </c>
      <c r="E63" s="626">
        <v>10.76</v>
      </c>
      <c r="F63" s="626">
        <v>1.88</v>
      </c>
      <c r="G63" s="626">
        <v>8.8800000000000008</v>
      </c>
      <c r="H63" s="626"/>
      <c r="I63" s="626"/>
      <c r="J63" s="626"/>
      <c r="K63" s="626"/>
      <c r="L63" s="628"/>
      <c r="M63" s="709"/>
      <c r="N63" s="627"/>
      <c r="O63" s="626"/>
      <c r="P63" s="630">
        <v>2</v>
      </c>
      <c r="Q63" s="629">
        <v>7</v>
      </c>
      <c r="R63" s="630">
        <v>2</v>
      </c>
      <c r="S63" s="629">
        <v>7</v>
      </c>
      <c r="T63" s="631"/>
      <c r="U63" s="631">
        <v>7</v>
      </c>
      <c r="V63" s="630"/>
      <c r="W63" s="629"/>
      <c r="X63" s="631"/>
      <c r="Y63" s="632"/>
      <c r="Z63" s="149"/>
    </row>
    <row r="64" spans="1:26" ht="16.5" customHeight="1">
      <c r="A64" s="1898"/>
      <c r="B64" s="251" t="s">
        <v>721</v>
      </c>
      <c r="C64" s="252">
        <v>10.91</v>
      </c>
      <c r="D64" s="253">
        <v>10.91</v>
      </c>
      <c r="E64" s="253">
        <v>10.91</v>
      </c>
      <c r="F64" s="253"/>
      <c r="G64" s="253">
        <v>10.9</v>
      </c>
      <c r="H64" s="253"/>
      <c r="I64" s="253"/>
      <c r="J64" s="253"/>
      <c r="K64" s="253"/>
      <c r="L64" s="636"/>
      <c r="M64" s="710"/>
      <c r="N64" s="635"/>
      <c r="O64" s="253"/>
      <c r="P64" s="254"/>
      <c r="Q64" s="255"/>
      <c r="R64" s="254">
        <v>4</v>
      </c>
      <c r="S64" s="255">
        <v>10</v>
      </c>
      <c r="T64" s="255">
        <v>5</v>
      </c>
      <c r="U64" s="255">
        <v>5</v>
      </c>
      <c r="V64" s="254"/>
      <c r="W64" s="255"/>
      <c r="X64" s="256"/>
      <c r="Y64" s="257"/>
      <c r="Z64" s="149"/>
    </row>
    <row r="65" spans="1:26" ht="16.5" customHeight="1">
      <c r="A65" s="1898"/>
      <c r="B65" s="251" t="s">
        <v>722</v>
      </c>
      <c r="C65" s="252">
        <v>3.7</v>
      </c>
      <c r="D65" s="253">
        <v>3.7</v>
      </c>
      <c r="E65" s="253">
        <v>3.7</v>
      </c>
      <c r="F65" s="253"/>
      <c r="G65" s="253">
        <v>3.7</v>
      </c>
      <c r="H65" s="253"/>
      <c r="I65" s="253"/>
      <c r="J65" s="253"/>
      <c r="K65" s="253"/>
      <c r="L65" s="636"/>
      <c r="M65" s="710"/>
      <c r="N65" s="635"/>
      <c r="O65" s="253"/>
      <c r="P65" s="254">
        <v>1</v>
      </c>
      <c r="Q65" s="255">
        <v>3.7</v>
      </c>
      <c r="R65" s="254">
        <v>1</v>
      </c>
      <c r="S65" s="255">
        <v>3.7</v>
      </c>
      <c r="T65" s="255"/>
      <c r="U65" s="255">
        <v>3.7</v>
      </c>
      <c r="V65" s="254"/>
      <c r="W65" s="255"/>
      <c r="X65" s="256"/>
      <c r="Y65" s="257"/>
      <c r="Z65" s="149"/>
    </row>
    <row r="66" spans="1:26" ht="16.5" customHeight="1">
      <c r="A66" s="1898"/>
      <c r="B66" s="244" t="s">
        <v>723</v>
      </c>
      <c r="C66" s="252"/>
      <c r="D66" s="253"/>
      <c r="E66" s="253"/>
      <c r="F66" s="253"/>
      <c r="G66" s="253"/>
      <c r="H66" s="253"/>
      <c r="I66" s="253"/>
      <c r="J66" s="253"/>
      <c r="K66" s="253"/>
      <c r="L66" s="636"/>
      <c r="M66" s="710"/>
      <c r="N66" s="635"/>
      <c r="O66" s="253"/>
      <c r="P66" s="254"/>
      <c r="Q66" s="255"/>
      <c r="R66" s="254"/>
      <c r="S66" s="255"/>
      <c r="T66" s="255"/>
      <c r="U66" s="255"/>
      <c r="V66" s="254"/>
      <c r="W66" s="255"/>
      <c r="X66" s="256"/>
      <c r="Y66" s="257"/>
      <c r="Z66" s="149"/>
    </row>
    <row r="67" spans="1:26" ht="16.5" customHeight="1">
      <c r="A67" s="1898"/>
      <c r="B67" s="244" t="s">
        <v>724</v>
      </c>
      <c r="C67" s="252"/>
      <c r="D67" s="253"/>
      <c r="E67" s="253"/>
      <c r="F67" s="253"/>
      <c r="G67" s="253"/>
      <c r="H67" s="253"/>
      <c r="I67" s="253"/>
      <c r="J67" s="253"/>
      <c r="K67" s="253"/>
      <c r="L67" s="636"/>
      <c r="M67" s="710"/>
      <c r="N67" s="635"/>
      <c r="O67" s="253"/>
      <c r="P67" s="254"/>
      <c r="Q67" s="255"/>
      <c r="R67" s="254"/>
      <c r="S67" s="255"/>
      <c r="T67" s="255"/>
      <c r="U67" s="255"/>
      <c r="V67" s="254"/>
      <c r="W67" s="255"/>
      <c r="X67" s="256"/>
      <c r="Y67" s="257"/>
      <c r="Z67" s="149"/>
    </row>
    <row r="68" spans="1:26" ht="16.5" customHeight="1">
      <c r="A68" s="1898"/>
      <c r="B68" s="244" t="s">
        <v>725</v>
      </c>
      <c r="C68" s="252">
        <v>0.27</v>
      </c>
      <c r="D68" s="253">
        <v>0.27</v>
      </c>
      <c r="E68" s="253">
        <v>0.27</v>
      </c>
      <c r="F68" s="253"/>
      <c r="G68" s="253">
        <v>0.27</v>
      </c>
      <c r="H68" s="253"/>
      <c r="I68" s="253"/>
      <c r="J68" s="253"/>
      <c r="K68" s="253"/>
      <c r="L68" s="636"/>
      <c r="M68" s="710"/>
      <c r="N68" s="635"/>
      <c r="O68" s="253"/>
      <c r="P68" s="254"/>
      <c r="Q68" s="255"/>
      <c r="R68" s="254"/>
      <c r="S68" s="255"/>
      <c r="T68" s="255"/>
      <c r="U68" s="255"/>
      <c r="V68" s="254"/>
      <c r="W68" s="255"/>
      <c r="X68" s="256"/>
      <c r="Y68" s="257"/>
      <c r="Z68" s="149"/>
    </row>
    <row r="69" spans="1:26" ht="16.5" customHeight="1" thickBot="1">
      <c r="A69" s="1898"/>
      <c r="B69" s="1550" t="s">
        <v>121</v>
      </c>
      <c r="C69" s="645">
        <v>333.67</v>
      </c>
      <c r="D69" s="646">
        <v>333.67</v>
      </c>
      <c r="E69" s="646">
        <v>333.67</v>
      </c>
      <c r="F69" s="646">
        <v>1.54</v>
      </c>
      <c r="G69" s="646">
        <v>332.13</v>
      </c>
      <c r="H69" s="646"/>
      <c r="I69" s="646"/>
      <c r="J69" s="646"/>
      <c r="K69" s="646"/>
      <c r="L69" s="696"/>
      <c r="M69" s="712"/>
      <c r="N69" s="647"/>
      <c r="O69" s="646"/>
      <c r="P69" s="650">
        <v>15</v>
      </c>
      <c r="Q69" s="649">
        <v>214</v>
      </c>
      <c r="R69" s="650">
        <v>21</v>
      </c>
      <c r="S69" s="649">
        <v>332.1</v>
      </c>
      <c r="T69" s="649">
        <v>55.82</v>
      </c>
      <c r="U69" s="649">
        <v>276.31</v>
      </c>
      <c r="V69" s="650"/>
      <c r="W69" s="649"/>
      <c r="X69" s="651"/>
      <c r="Y69" s="652"/>
      <c r="Z69" s="149"/>
    </row>
    <row r="70" spans="1:26" ht="16.5" customHeight="1" thickTop="1" thickBot="1">
      <c r="A70" s="2143"/>
      <c r="B70" s="653" t="s">
        <v>719</v>
      </c>
      <c r="C70" s="654">
        <f t="shared" ref="C70:U70" si="21">SUM(C63:C69)</f>
        <v>359.31</v>
      </c>
      <c r="D70" s="655">
        <f t="shared" si="21"/>
        <v>359.31</v>
      </c>
      <c r="E70" s="655">
        <f t="shared" si="21"/>
        <v>359.31</v>
      </c>
      <c r="F70" s="655">
        <f t="shared" si="21"/>
        <v>3.42</v>
      </c>
      <c r="G70" s="655">
        <f t="shared" si="21"/>
        <v>355.88</v>
      </c>
      <c r="H70" s="655"/>
      <c r="I70" s="655"/>
      <c r="J70" s="655"/>
      <c r="K70" s="655"/>
      <c r="L70" s="697"/>
      <c r="M70" s="713"/>
      <c r="N70" s="704"/>
      <c r="O70" s="655"/>
      <c r="P70" s="682">
        <f t="shared" si="21"/>
        <v>18</v>
      </c>
      <c r="Q70" s="683">
        <f t="shared" si="21"/>
        <v>224.7</v>
      </c>
      <c r="R70" s="682">
        <f t="shared" si="21"/>
        <v>28</v>
      </c>
      <c r="S70" s="683">
        <f t="shared" si="21"/>
        <v>352.8</v>
      </c>
      <c r="T70" s="683">
        <f t="shared" si="21"/>
        <v>60.82</v>
      </c>
      <c r="U70" s="683">
        <f t="shared" si="21"/>
        <v>292.01</v>
      </c>
      <c r="V70" s="1551"/>
      <c r="W70" s="655"/>
      <c r="X70" s="655"/>
      <c r="Y70" s="657"/>
      <c r="Z70" s="149"/>
    </row>
    <row r="71" spans="1:26" ht="16.5" customHeight="1">
      <c r="A71" s="1946" t="s">
        <v>188</v>
      </c>
      <c r="B71" s="251" t="s">
        <v>588</v>
      </c>
      <c r="C71" s="245">
        <f>D71+K71</f>
        <v>0.3</v>
      </c>
      <c r="D71" s="246">
        <f>E71+I71</f>
        <v>0.3</v>
      </c>
      <c r="E71" s="246">
        <v>0.3</v>
      </c>
      <c r="F71" s="246"/>
      <c r="G71" s="246">
        <v>0.3</v>
      </c>
      <c r="H71" s="246"/>
      <c r="I71" s="246"/>
      <c r="J71" s="246"/>
      <c r="K71" s="246"/>
      <c r="L71" s="868"/>
      <c r="M71" s="868"/>
      <c r="N71" s="246"/>
      <c r="O71" s="246"/>
      <c r="P71" s="247"/>
      <c r="Q71" s="248"/>
      <c r="R71" s="247">
        <v>1</v>
      </c>
      <c r="S71" s="248">
        <v>0.3</v>
      </c>
      <c r="T71" s="248"/>
      <c r="U71" s="248">
        <v>0.3</v>
      </c>
      <c r="V71" s="247"/>
      <c r="W71" s="248"/>
      <c r="X71" s="249"/>
      <c r="Y71" s="250"/>
      <c r="Z71" s="149"/>
    </row>
    <row r="72" spans="1:26" ht="16.5" customHeight="1">
      <c r="A72" s="1898"/>
      <c r="B72" s="251" t="s">
        <v>589</v>
      </c>
      <c r="C72" s="252"/>
      <c r="D72" s="253"/>
      <c r="E72" s="253"/>
      <c r="F72" s="253"/>
      <c r="G72" s="253"/>
      <c r="H72" s="253"/>
      <c r="I72" s="253"/>
      <c r="J72" s="253"/>
      <c r="K72" s="253"/>
      <c r="L72" s="869"/>
      <c r="M72" s="869"/>
      <c r="N72" s="253"/>
      <c r="O72" s="253"/>
      <c r="P72" s="254"/>
      <c r="Q72" s="255"/>
      <c r="R72" s="254"/>
      <c r="S72" s="255"/>
      <c r="T72" s="255"/>
      <c r="U72" s="255"/>
      <c r="V72" s="254"/>
      <c r="W72" s="255"/>
      <c r="X72" s="256"/>
      <c r="Y72" s="257"/>
      <c r="Z72" s="149"/>
    </row>
    <row r="73" spans="1:26" ht="16.5" customHeight="1" thickBot="1">
      <c r="A73" s="1898"/>
      <c r="B73" s="244" t="s">
        <v>194</v>
      </c>
      <c r="C73" s="252">
        <f>D73+K73</f>
        <v>13</v>
      </c>
      <c r="D73" s="253">
        <f>E73+I73</f>
        <v>13</v>
      </c>
      <c r="E73" s="253">
        <v>13</v>
      </c>
      <c r="F73" s="253"/>
      <c r="G73" s="253">
        <v>13</v>
      </c>
      <c r="H73" s="253"/>
      <c r="I73" s="253"/>
      <c r="J73" s="253"/>
      <c r="K73" s="253"/>
      <c r="L73" s="869"/>
      <c r="M73" s="869"/>
      <c r="N73" s="253"/>
      <c r="O73" s="253"/>
      <c r="P73" s="254">
        <v>4</v>
      </c>
      <c r="Q73" s="255">
        <v>13</v>
      </c>
      <c r="R73" s="254">
        <v>3</v>
      </c>
      <c r="S73" s="255">
        <v>13</v>
      </c>
      <c r="T73" s="255"/>
      <c r="U73" s="255">
        <v>13</v>
      </c>
      <c r="V73" s="254"/>
      <c r="W73" s="255"/>
      <c r="X73" s="256"/>
      <c r="Y73" s="257"/>
      <c r="Z73" s="149"/>
    </row>
    <row r="74" spans="1:26" ht="16.5" customHeight="1" thickTop="1" thickBot="1">
      <c r="A74" s="2143"/>
      <c r="B74" s="607" t="s">
        <v>572</v>
      </c>
      <c r="C74" s="667">
        <f>SUM(C71:C73)</f>
        <v>13.3</v>
      </c>
      <c r="D74" s="667">
        <f t="shared" ref="D74:U74" si="22">SUM(D71:D73)</f>
        <v>13.3</v>
      </c>
      <c r="E74" s="667">
        <f t="shared" si="22"/>
        <v>13.3</v>
      </c>
      <c r="F74" s="667"/>
      <c r="G74" s="667">
        <f t="shared" si="22"/>
        <v>13.3</v>
      </c>
      <c r="H74" s="667"/>
      <c r="I74" s="667"/>
      <c r="J74" s="667"/>
      <c r="K74" s="667"/>
      <c r="L74" s="667"/>
      <c r="M74" s="667"/>
      <c r="N74" s="667"/>
      <c r="O74" s="667"/>
      <c r="P74" s="1552">
        <f t="shared" si="22"/>
        <v>4</v>
      </c>
      <c r="Q74" s="667">
        <f t="shared" si="22"/>
        <v>13</v>
      </c>
      <c r="R74" s="1552">
        <f t="shared" si="22"/>
        <v>4</v>
      </c>
      <c r="S74" s="667">
        <f t="shared" si="22"/>
        <v>13.3</v>
      </c>
      <c r="T74" s="667"/>
      <c r="U74" s="667">
        <f t="shared" si="22"/>
        <v>13.3</v>
      </c>
      <c r="V74" s="667"/>
      <c r="W74" s="667"/>
      <c r="X74" s="667"/>
      <c r="Y74" s="1725"/>
      <c r="Z74" s="149"/>
    </row>
    <row r="75" spans="1:26" ht="16.5" customHeight="1">
      <c r="A75" s="1946" t="s">
        <v>193</v>
      </c>
      <c r="B75" s="244" t="s">
        <v>590</v>
      </c>
      <c r="C75" s="870">
        <v>30.3</v>
      </c>
      <c r="D75" s="853">
        <v>30.3</v>
      </c>
      <c r="E75" s="853">
        <v>23.3</v>
      </c>
      <c r="F75" s="853"/>
      <c r="G75" s="853">
        <v>23.3</v>
      </c>
      <c r="H75" s="853"/>
      <c r="I75" s="853">
        <v>7</v>
      </c>
      <c r="J75" s="853"/>
      <c r="K75" s="853"/>
      <c r="L75" s="854"/>
      <c r="M75" s="854"/>
      <c r="N75" s="853"/>
      <c r="O75" s="853"/>
      <c r="P75" s="890"/>
      <c r="Q75" s="853"/>
      <c r="R75" s="890">
        <v>1</v>
      </c>
      <c r="S75" s="853">
        <v>1.2</v>
      </c>
      <c r="T75" s="891"/>
      <c r="U75" s="891">
        <v>1.2</v>
      </c>
      <c r="V75" s="890"/>
      <c r="W75" s="853"/>
      <c r="X75" s="891"/>
      <c r="Y75" s="892"/>
      <c r="Z75" s="38"/>
    </row>
    <row r="76" spans="1:26" ht="16.5" customHeight="1">
      <c r="A76" s="1898"/>
      <c r="B76" s="244" t="s">
        <v>195</v>
      </c>
      <c r="C76" s="852">
        <v>22.4</v>
      </c>
      <c r="D76" s="829">
        <v>20.2</v>
      </c>
      <c r="E76" s="829">
        <v>12.8</v>
      </c>
      <c r="F76" s="829">
        <v>3.8</v>
      </c>
      <c r="G76" s="829">
        <v>9</v>
      </c>
      <c r="H76" s="829"/>
      <c r="I76" s="829">
        <v>7.4</v>
      </c>
      <c r="J76" s="829"/>
      <c r="K76" s="829">
        <v>2.2000000000000002</v>
      </c>
      <c r="L76" s="859"/>
      <c r="M76" s="859">
        <v>2.2000000000000002</v>
      </c>
      <c r="N76" s="829"/>
      <c r="O76" s="829"/>
      <c r="P76" s="893"/>
      <c r="Q76" s="829"/>
      <c r="R76" s="893"/>
      <c r="S76" s="829"/>
      <c r="T76" s="829"/>
      <c r="U76" s="829"/>
      <c r="V76" s="893">
        <v>2</v>
      </c>
      <c r="W76" s="829">
        <v>7.4</v>
      </c>
      <c r="X76" s="894">
        <v>0.6</v>
      </c>
      <c r="Y76" s="895">
        <v>6.8</v>
      </c>
      <c r="Z76" s="38"/>
    </row>
    <row r="77" spans="1:26" ht="16.5" customHeight="1">
      <c r="A77" s="1898"/>
      <c r="B77" s="251" t="s">
        <v>591</v>
      </c>
      <c r="C77" s="852">
        <v>7</v>
      </c>
      <c r="D77" s="829">
        <v>7</v>
      </c>
      <c r="E77" s="829">
        <v>7</v>
      </c>
      <c r="F77" s="829"/>
      <c r="G77" s="829">
        <v>7</v>
      </c>
      <c r="H77" s="829"/>
      <c r="I77" s="829"/>
      <c r="J77" s="829"/>
      <c r="K77" s="829"/>
      <c r="L77" s="859"/>
      <c r="M77" s="859"/>
      <c r="N77" s="829"/>
      <c r="O77" s="829"/>
      <c r="P77" s="893">
        <v>1</v>
      </c>
      <c r="Q77" s="829">
        <v>5</v>
      </c>
      <c r="R77" s="893"/>
      <c r="S77" s="829"/>
      <c r="T77" s="829"/>
      <c r="U77" s="829"/>
      <c r="V77" s="893"/>
      <c r="W77" s="829"/>
      <c r="X77" s="896"/>
      <c r="Y77" s="897"/>
      <c r="Z77" s="38"/>
    </row>
    <row r="78" spans="1:26" ht="16.5" customHeight="1" thickBot="1">
      <c r="A78" s="1898"/>
      <c r="B78" s="644" t="s">
        <v>592</v>
      </c>
      <c r="C78" s="860"/>
      <c r="D78" s="861"/>
      <c r="E78" s="861"/>
      <c r="F78" s="829"/>
      <c r="G78" s="829"/>
      <c r="H78" s="829"/>
      <c r="I78" s="829"/>
      <c r="J78" s="829"/>
      <c r="K78" s="861"/>
      <c r="L78" s="859"/>
      <c r="M78" s="859"/>
      <c r="N78" s="829"/>
      <c r="O78" s="829"/>
      <c r="P78" s="893"/>
      <c r="Q78" s="829"/>
      <c r="R78" s="893"/>
      <c r="S78" s="861"/>
      <c r="T78" s="829"/>
      <c r="U78" s="829"/>
      <c r="V78" s="893"/>
      <c r="W78" s="861"/>
      <c r="X78" s="896"/>
      <c r="Y78" s="897"/>
      <c r="Z78" s="38"/>
    </row>
    <row r="79" spans="1:26" ht="16.5" customHeight="1" thickTop="1" thickBot="1">
      <c r="A79" s="2143"/>
      <c r="B79" s="653" t="s">
        <v>572</v>
      </c>
      <c r="C79" s="862">
        <f>SUM(C75:C78)</f>
        <v>59.7</v>
      </c>
      <c r="D79" s="862">
        <f>SUM(D75:D78)</f>
        <v>57.5</v>
      </c>
      <c r="E79" s="862">
        <f t="shared" ref="E79:Y79" si="23">SUM(E75:E78)</f>
        <v>43.1</v>
      </c>
      <c r="F79" s="862">
        <f t="shared" si="23"/>
        <v>3.8</v>
      </c>
      <c r="G79" s="862">
        <f t="shared" si="23"/>
        <v>39.299999999999997</v>
      </c>
      <c r="H79" s="862"/>
      <c r="I79" s="862">
        <f t="shared" si="23"/>
        <v>14.4</v>
      </c>
      <c r="J79" s="862"/>
      <c r="K79" s="862">
        <f>SUM(K75:K78)</f>
        <v>2.2000000000000002</v>
      </c>
      <c r="L79" s="862"/>
      <c r="M79" s="862">
        <f t="shared" si="23"/>
        <v>2.2000000000000002</v>
      </c>
      <c r="N79" s="862"/>
      <c r="O79" s="862"/>
      <c r="P79" s="898">
        <f>SUM(P75:P78)</f>
        <v>1</v>
      </c>
      <c r="Q79" s="862">
        <f t="shared" si="23"/>
        <v>5</v>
      </c>
      <c r="R79" s="898">
        <f t="shared" si="23"/>
        <v>1</v>
      </c>
      <c r="S79" s="862">
        <f t="shared" si="23"/>
        <v>1.2</v>
      </c>
      <c r="T79" s="862"/>
      <c r="U79" s="862">
        <f t="shared" si="23"/>
        <v>1.2</v>
      </c>
      <c r="V79" s="898">
        <f t="shared" si="23"/>
        <v>2</v>
      </c>
      <c r="W79" s="862">
        <f t="shared" si="23"/>
        <v>7.4</v>
      </c>
      <c r="X79" s="862">
        <f t="shared" si="23"/>
        <v>0.6</v>
      </c>
      <c r="Y79" s="899">
        <f t="shared" si="23"/>
        <v>6.8</v>
      </c>
      <c r="Z79" s="38"/>
    </row>
    <row r="80" spans="1:26" ht="16.5" customHeight="1">
      <c r="A80" s="1946" t="s">
        <v>202</v>
      </c>
      <c r="B80" s="244" t="s">
        <v>593</v>
      </c>
      <c r="C80" s="245">
        <f>D80+K80+O80</f>
        <v>8</v>
      </c>
      <c r="D80" s="246">
        <v>8</v>
      </c>
      <c r="E80" s="246">
        <v>8</v>
      </c>
      <c r="F80" s="246"/>
      <c r="G80" s="246">
        <v>8</v>
      </c>
      <c r="H80" s="246"/>
      <c r="I80" s="246"/>
      <c r="J80" s="246"/>
      <c r="K80" s="246"/>
      <c r="L80" s="642"/>
      <c r="M80" s="711"/>
      <c r="N80" s="641"/>
      <c r="O80" s="246"/>
      <c r="P80" s="247"/>
      <c r="Q80" s="248"/>
      <c r="R80" s="247"/>
      <c r="S80" s="248"/>
      <c r="T80" s="249"/>
      <c r="U80" s="249"/>
      <c r="V80" s="247"/>
      <c r="W80" s="248"/>
      <c r="X80" s="249"/>
      <c r="Y80" s="250"/>
      <c r="Z80" s="149"/>
    </row>
    <row r="81" spans="1:27" ht="16.5" customHeight="1">
      <c r="A81" s="1898"/>
      <c r="B81" s="251" t="s">
        <v>594</v>
      </c>
      <c r="C81" s="252"/>
      <c r="D81" s="253"/>
      <c r="E81" s="253"/>
      <c r="F81" s="253"/>
      <c r="G81" s="253"/>
      <c r="H81" s="253"/>
      <c r="I81" s="253"/>
      <c r="J81" s="253"/>
      <c r="K81" s="253"/>
      <c r="L81" s="636"/>
      <c r="M81" s="710"/>
      <c r="N81" s="720"/>
      <c r="O81" s="253"/>
      <c r="P81" s="254"/>
      <c r="Q81" s="255"/>
      <c r="R81" s="254"/>
      <c r="S81" s="255"/>
      <c r="T81" s="255"/>
      <c r="U81" s="255"/>
      <c r="V81" s="254"/>
      <c r="W81" s="255"/>
      <c r="X81" s="256"/>
      <c r="Y81" s="257"/>
      <c r="Z81" s="149"/>
    </row>
    <row r="82" spans="1:27" ht="16.5" customHeight="1">
      <c r="A82" s="1898"/>
      <c r="B82" s="251" t="s">
        <v>595</v>
      </c>
      <c r="C82" s="252"/>
      <c r="D82" s="253"/>
      <c r="E82" s="253"/>
      <c r="F82" s="253"/>
      <c r="G82" s="253"/>
      <c r="H82" s="253"/>
      <c r="I82" s="253"/>
      <c r="J82" s="253"/>
      <c r="K82" s="253"/>
      <c r="L82" s="636"/>
      <c r="M82" s="710"/>
      <c r="N82" s="635"/>
      <c r="O82" s="253"/>
      <c r="P82" s="254"/>
      <c r="Q82" s="255"/>
      <c r="R82" s="254"/>
      <c r="S82" s="255"/>
      <c r="T82" s="255"/>
      <c r="U82" s="255"/>
      <c r="V82" s="254"/>
      <c r="W82" s="255"/>
      <c r="X82" s="256"/>
      <c r="Y82" s="257"/>
      <c r="Z82" s="149"/>
    </row>
    <row r="83" spans="1:27" ht="16.5" customHeight="1">
      <c r="A83" s="1898"/>
      <c r="B83" s="251" t="s">
        <v>596</v>
      </c>
      <c r="C83" s="252">
        <f t="shared" ref="C83" si="24">D83+K83+O83</f>
        <v>2.5</v>
      </c>
      <c r="D83" s="253">
        <v>2.5</v>
      </c>
      <c r="E83" s="253">
        <v>2.5</v>
      </c>
      <c r="F83" s="253"/>
      <c r="G83" s="253">
        <v>2.5</v>
      </c>
      <c r="H83" s="253"/>
      <c r="I83" s="253"/>
      <c r="J83" s="253"/>
      <c r="K83" s="253"/>
      <c r="L83" s="636"/>
      <c r="M83" s="710"/>
      <c r="N83" s="720"/>
      <c r="O83" s="253"/>
      <c r="P83" s="254"/>
      <c r="Q83" s="255"/>
      <c r="R83" s="254"/>
      <c r="S83" s="255"/>
      <c r="T83" s="258"/>
      <c r="U83" s="255"/>
      <c r="V83" s="254"/>
      <c r="W83" s="255"/>
      <c r="X83" s="256"/>
      <c r="Y83" s="257"/>
      <c r="Z83" s="149"/>
    </row>
    <row r="84" spans="1:27" ht="16.5" customHeight="1">
      <c r="A84" s="1898"/>
      <c r="B84" s="251" t="s">
        <v>597</v>
      </c>
      <c r="C84" s="252"/>
      <c r="D84" s="253"/>
      <c r="E84" s="253"/>
      <c r="F84" s="253"/>
      <c r="G84" s="253"/>
      <c r="H84" s="253"/>
      <c r="I84" s="253"/>
      <c r="J84" s="253"/>
      <c r="K84" s="253"/>
      <c r="L84" s="636"/>
      <c r="M84" s="710"/>
      <c r="N84" s="720"/>
      <c r="O84" s="253"/>
      <c r="P84" s="254"/>
      <c r="Q84" s="255"/>
      <c r="R84" s="254"/>
      <c r="S84" s="255"/>
      <c r="T84" s="259"/>
      <c r="U84" s="260"/>
      <c r="V84" s="254"/>
      <c r="W84" s="255"/>
      <c r="X84" s="256"/>
      <c r="Y84" s="257"/>
      <c r="Z84" s="149"/>
    </row>
    <row r="85" spans="1:27" ht="16.5" customHeight="1">
      <c r="A85" s="1898"/>
      <c r="B85" s="251" t="s">
        <v>598</v>
      </c>
      <c r="C85" s="252"/>
      <c r="D85" s="253"/>
      <c r="E85" s="253"/>
      <c r="F85" s="253"/>
      <c r="G85" s="253"/>
      <c r="H85" s="253"/>
      <c r="I85" s="253"/>
      <c r="J85" s="253"/>
      <c r="K85" s="253"/>
      <c r="L85" s="636"/>
      <c r="M85" s="710"/>
      <c r="N85" s="720"/>
      <c r="O85" s="253"/>
      <c r="P85" s="254"/>
      <c r="Q85" s="255"/>
      <c r="R85" s="254"/>
      <c r="S85" s="255"/>
      <c r="T85" s="261"/>
      <c r="U85" s="255"/>
      <c r="V85" s="254"/>
      <c r="W85" s="255"/>
      <c r="X85" s="256"/>
      <c r="Y85" s="257"/>
      <c r="Z85" s="149"/>
    </row>
    <row r="86" spans="1:27" ht="16.5" customHeight="1">
      <c r="A86" s="1898"/>
      <c r="B86" s="251" t="s">
        <v>599</v>
      </c>
      <c r="C86" s="252"/>
      <c r="D86" s="253"/>
      <c r="E86" s="253"/>
      <c r="F86" s="253"/>
      <c r="G86" s="253"/>
      <c r="H86" s="253"/>
      <c r="I86" s="253"/>
      <c r="J86" s="253"/>
      <c r="K86" s="253"/>
      <c r="L86" s="636"/>
      <c r="M86" s="710"/>
      <c r="N86" s="720"/>
      <c r="O86" s="253"/>
      <c r="P86" s="254"/>
      <c r="Q86" s="255"/>
      <c r="R86" s="254"/>
      <c r="S86" s="255"/>
      <c r="T86" s="255"/>
      <c r="U86" s="255"/>
      <c r="V86" s="254"/>
      <c r="W86" s="255"/>
      <c r="X86" s="256"/>
      <c r="Y86" s="257"/>
      <c r="Z86" s="149"/>
    </row>
    <row r="87" spans="1:27" ht="16.5" customHeight="1" thickBot="1">
      <c r="A87" s="1898"/>
      <c r="B87" s="262" t="s">
        <v>600</v>
      </c>
      <c r="C87" s="263"/>
      <c r="D87" s="264"/>
      <c r="E87" s="264"/>
      <c r="F87" s="253"/>
      <c r="G87" s="253"/>
      <c r="H87" s="253"/>
      <c r="I87" s="253"/>
      <c r="J87" s="253"/>
      <c r="K87" s="264"/>
      <c r="L87" s="636"/>
      <c r="M87" s="710"/>
      <c r="N87" s="720"/>
      <c r="O87" s="253"/>
      <c r="P87" s="254"/>
      <c r="Q87" s="255"/>
      <c r="R87" s="254"/>
      <c r="S87" s="258"/>
      <c r="T87" s="255"/>
      <c r="U87" s="255"/>
      <c r="V87" s="254"/>
      <c r="W87" s="258"/>
      <c r="X87" s="256"/>
      <c r="Y87" s="257"/>
      <c r="Z87" s="149"/>
    </row>
    <row r="88" spans="1:27" ht="16.5" customHeight="1" thickTop="1" thickBot="1">
      <c r="A88" s="1898"/>
      <c r="B88" s="608" t="s">
        <v>572</v>
      </c>
      <c r="C88" s="265">
        <f t="shared" ref="C88:G88" si="25">SUM(C80:C87)</f>
        <v>10.5</v>
      </c>
      <c r="D88" s="266">
        <f t="shared" si="25"/>
        <v>10.5</v>
      </c>
      <c r="E88" s="266">
        <f t="shared" si="25"/>
        <v>10.5</v>
      </c>
      <c r="F88" s="266"/>
      <c r="G88" s="266">
        <f t="shared" si="25"/>
        <v>10.5</v>
      </c>
      <c r="H88" s="266"/>
      <c r="I88" s="266"/>
      <c r="J88" s="266"/>
      <c r="K88" s="265"/>
      <c r="L88" s="701"/>
      <c r="M88" s="718"/>
      <c r="N88" s="705"/>
      <c r="O88" s="266"/>
      <c r="P88" s="267"/>
      <c r="Q88" s="268"/>
      <c r="R88" s="267"/>
      <c r="S88" s="268"/>
      <c r="T88" s="268"/>
      <c r="U88" s="268"/>
      <c r="V88" s="267"/>
      <c r="W88" s="268"/>
      <c r="X88" s="269"/>
      <c r="Y88" s="371"/>
      <c r="Z88" s="149"/>
    </row>
    <row r="89" spans="1:27" ht="16.5" customHeight="1" thickBot="1">
      <c r="A89" s="684" t="s">
        <v>601</v>
      </c>
      <c r="B89" s="685" t="s">
        <v>602</v>
      </c>
      <c r="C89" s="686">
        <v>108.9</v>
      </c>
      <c r="D89" s="687">
        <v>102.91</v>
      </c>
      <c r="E89" s="687">
        <v>102.9</v>
      </c>
      <c r="F89" s="687"/>
      <c r="G89" s="687">
        <v>102.9</v>
      </c>
      <c r="H89" s="687"/>
      <c r="I89" s="687"/>
      <c r="J89" s="687"/>
      <c r="K89" s="687">
        <v>6.04</v>
      </c>
      <c r="L89" s="702">
        <v>5.43</v>
      </c>
      <c r="M89" s="719">
        <v>0.61</v>
      </c>
      <c r="N89" s="706"/>
      <c r="O89" s="687"/>
      <c r="P89" s="688">
        <v>9</v>
      </c>
      <c r="Q89" s="689">
        <v>108.9</v>
      </c>
      <c r="R89" s="688">
        <v>10</v>
      </c>
      <c r="S89" s="689">
        <v>103.5</v>
      </c>
      <c r="T89" s="690">
        <v>20</v>
      </c>
      <c r="U89" s="690">
        <v>83.5</v>
      </c>
      <c r="V89" s="688"/>
      <c r="W89" s="689"/>
      <c r="X89" s="690"/>
      <c r="Y89" s="691"/>
      <c r="Z89" s="149"/>
    </row>
    <row r="90" spans="1:27" ht="30" customHeight="1">
      <c r="A90" s="924" t="s">
        <v>294</v>
      </c>
      <c r="B90" s="1178"/>
      <c r="C90" s="1179"/>
      <c r="D90" s="149"/>
      <c r="E90" s="149"/>
      <c r="F90" s="149"/>
      <c r="G90" s="149"/>
      <c r="H90" s="149"/>
      <c r="I90" s="149"/>
      <c r="J90" s="149"/>
      <c r="K90" s="149"/>
      <c r="L90" s="149"/>
      <c r="M90" s="149"/>
      <c r="N90" s="149"/>
      <c r="O90" s="149"/>
      <c r="P90" s="692"/>
      <c r="Q90" s="279"/>
      <c r="R90" s="692"/>
      <c r="S90" s="279"/>
      <c r="T90" s="279"/>
      <c r="U90" s="279"/>
      <c r="V90" s="692"/>
      <c r="W90" s="279"/>
      <c r="X90" s="279"/>
      <c r="Y90" s="279"/>
      <c r="Z90" s="149"/>
      <c r="AA90" s="149"/>
    </row>
    <row r="91" spans="1:27">
      <c r="A91" s="1180"/>
      <c r="B91" s="1180"/>
      <c r="C91" s="693"/>
      <c r="D91" s="149"/>
      <c r="E91" s="149"/>
      <c r="F91" s="149"/>
      <c r="G91" s="149"/>
      <c r="H91" s="149"/>
      <c r="I91" s="149"/>
      <c r="J91" s="149"/>
      <c r="K91" s="149"/>
      <c r="L91" s="149"/>
      <c r="M91" s="149"/>
      <c r="Y91" s="279"/>
      <c r="Z91" s="149"/>
      <c r="AA91" s="149"/>
    </row>
    <row r="92" spans="1:27" ht="16.5" customHeight="1">
      <c r="A92" s="2134"/>
      <c r="B92" s="2135"/>
      <c r="C92" s="2135"/>
      <c r="D92" s="2135"/>
      <c r="E92" s="2135"/>
      <c r="F92" s="2135"/>
      <c r="G92" s="2135"/>
      <c r="H92" s="2135"/>
      <c r="I92" s="2135"/>
      <c r="J92" s="2135"/>
      <c r="K92" s="2135"/>
      <c r="L92" s="2135"/>
      <c r="M92" s="2131"/>
      <c r="N92" s="2131"/>
      <c r="O92" s="2131"/>
      <c r="P92" s="2131"/>
      <c r="Q92" s="2131"/>
      <c r="R92" s="2131"/>
      <c r="S92" s="2131"/>
      <c r="T92" s="2131"/>
      <c r="U92" s="2131"/>
      <c r="V92" s="2131"/>
      <c r="W92" s="2131"/>
      <c r="X92" s="2131"/>
      <c r="Y92" s="2131"/>
      <c r="Z92" s="149"/>
      <c r="AA92" s="149"/>
    </row>
    <row r="93" spans="1:27" ht="16.5" customHeight="1">
      <c r="A93" s="2135"/>
      <c r="B93" s="2135"/>
      <c r="C93" s="2135"/>
      <c r="D93" s="2135"/>
      <c r="E93" s="2135"/>
      <c r="F93" s="2135"/>
      <c r="G93" s="2135"/>
      <c r="H93" s="2135"/>
      <c r="I93" s="2135"/>
      <c r="J93" s="2135"/>
      <c r="K93" s="2135"/>
      <c r="L93" s="2135"/>
      <c r="M93" s="2131"/>
      <c r="N93" s="2131"/>
      <c r="O93" s="2131"/>
      <c r="P93" s="2131"/>
      <c r="Q93" s="2131"/>
      <c r="R93" s="2131"/>
      <c r="S93" s="2131"/>
      <c r="T93" s="2131"/>
      <c r="U93" s="2131"/>
      <c r="V93" s="2131"/>
      <c r="W93" s="2131"/>
      <c r="X93" s="2131"/>
      <c r="Y93" s="2131"/>
      <c r="Z93" s="149"/>
      <c r="AA93" s="149"/>
    </row>
    <row r="94" spans="1:27" ht="16.5" customHeight="1">
      <c r="A94" s="2135"/>
      <c r="B94" s="2135"/>
      <c r="C94" s="2135"/>
      <c r="D94" s="2135"/>
      <c r="E94" s="2135"/>
      <c r="F94" s="2135"/>
      <c r="G94" s="2135"/>
      <c r="H94" s="2135"/>
      <c r="I94" s="2135"/>
      <c r="J94" s="2135"/>
      <c r="K94" s="2135"/>
      <c r="L94" s="2135"/>
      <c r="M94" s="2131"/>
      <c r="N94" s="2131"/>
      <c r="O94" s="2131"/>
      <c r="P94" s="2131"/>
      <c r="Q94" s="2131"/>
      <c r="R94" s="2131"/>
      <c r="S94" s="2131"/>
      <c r="T94" s="2131"/>
      <c r="U94" s="2131"/>
      <c r="V94" s="2131"/>
      <c r="W94" s="2131"/>
      <c r="X94" s="2131"/>
      <c r="Y94" s="2131"/>
      <c r="Z94" s="149"/>
      <c r="AA94" s="149"/>
    </row>
    <row r="95" spans="1:27">
      <c r="A95" s="1180"/>
      <c r="B95" s="1180"/>
      <c r="C95" s="1180"/>
      <c r="D95" s="149"/>
      <c r="E95" s="149"/>
      <c r="F95" s="149"/>
      <c r="G95" s="149"/>
      <c r="H95" s="149"/>
      <c r="I95" s="149"/>
      <c r="J95" s="149"/>
      <c r="K95" s="149"/>
      <c r="L95" s="149"/>
      <c r="M95" s="149"/>
      <c r="N95" s="149"/>
      <c r="O95" s="149"/>
      <c r="P95" s="692"/>
      <c r="Q95" s="279"/>
      <c r="R95" s="692"/>
      <c r="S95" s="279"/>
      <c r="T95" s="279"/>
      <c r="U95" s="279"/>
      <c r="V95" s="692"/>
      <c r="W95" s="279"/>
      <c r="X95" s="279"/>
      <c r="Y95" s="279"/>
      <c r="Z95" s="149"/>
      <c r="AA95" s="149"/>
    </row>
    <row r="96" spans="1:27">
      <c r="A96" s="1180"/>
      <c r="B96" s="1180"/>
      <c r="C96" s="1180"/>
      <c r="D96" s="149"/>
      <c r="E96" s="149"/>
      <c r="F96" s="149"/>
      <c r="G96" s="149"/>
      <c r="H96" s="149"/>
      <c r="I96" s="149"/>
      <c r="J96" s="149"/>
      <c r="K96" s="149"/>
      <c r="L96" s="149"/>
      <c r="M96" s="149"/>
      <c r="N96" s="149"/>
      <c r="O96" s="149"/>
      <c r="P96" s="692"/>
      <c r="Q96" s="279"/>
      <c r="R96" s="692"/>
      <c r="S96" s="279"/>
      <c r="T96" s="279"/>
      <c r="U96" s="279"/>
      <c r="V96" s="692"/>
      <c r="W96" s="279"/>
      <c r="X96" s="279"/>
      <c r="Y96" s="279"/>
      <c r="Z96" s="149"/>
      <c r="AA96" s="149"/>
    </row>
  </sheetData>
  <mergeCells count="29">
    <mergeCell ref="I1:J1"/>
    <mergeCell ref="A1:H1"/>
    <mergeCell ref="D3:J3"/>
    <mergeCell ref="A59:A62"/>
    <mergeCell ref="A63:A70"/>
    <mergeCell ref="A35:A43"/>
    <mergeCell ref="A22:A25"/>
    <mergeCell ref="A10:B10"/>
    <mergeCell ref="A45:A54"/>
    <mergeCell ref="A55:A58"/>
    <mergeCell ref="A11:B11"/>
    <mergeCell ref="A12:A18"/>
    <mergeCell ref="A26:A29"/>
    <mergeCell ref="P3:Y3"/>
    <mergeCell ref="R4:U4"/>
    <mergeCell ref="M3:O3"/>
    <mergeCell ref="M92:Y94"/>
    <mergeCell ref="K3:L3"/>
    <mergeCell ref="A92:L94"/>
    <mergeCell ref="V4:Y4"/>
    <mergeCell ref="A80:A88"/>
    <mergeCell ref="A31:A34"/>
    <mergeCell ref="A19:A21"/>
    <mergeCell ref="P4:Q4"/>
    <mergeCell ref="A3:B7"/>
    <mergeCell ref="A8:B8"/>
    <mergeCell ref="A9:B9"/>
    <mergeCell ref="A71:A74"/>
    <mergeCell ref="A75:A79"/>
  </mergeCells>
  <phoneticPr fontId="5"/>
  <printOptions horizontalCentered="1"/>
  <pageMargins left="0.59055118110236227" right="0.59055118110236227" top="0.59055118110236227" bottom="0.39370078740157483" header="0.51181102362204722" footer="0.31496062992125984"/>
  <pageSetup paperSize="9" scale="95" pageOrder="overThenDown" orientation="portrait" r:id="rId1"/>
  <headerFooter scaleWithDoc="0" alignWithMargins="0">
    <oddHeader>&amp;R&amp;6　　　</oddHeader>
  </headerFooter>
  <rowBreaks count="1" manualBreakCount="1">
    <brk id="44" max="24" man="1"/>
  </rowBreaks>
  <colBreaks count="1" manualBreakCount="1">
    <brk id="12" max="89"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M53"/>
  <sheetViews>
    <sheetView view="pageBreakPreview" zoomScaleNormal="100" zoomScaleSheetLayoutView="100" workbookViewId="0">
      <pane xSplit="2" ySplit="6" topLeftCell="C7" activePane="bottomRight" state="frozen"/>
      <selection activeCell="B23" sqref="B23:C23"/>
      <selection pane="topRight" activeCell="B23" sqref="B23:C23"/>
      <selection pane="bottomLeft" activeCell="B23" sqref="B23:C23"/>
      <selection pane="bottomRight" activeCell="L3" sqref="L3:M18"/>
    </sheetView>
  </sheetViews>
  <sheetFormatPr defaultRowHeight="13.5"/>
  <cols>
    <col min="1" max="1" width="5" style="34" bestFit="1" customWidth="1"/>
    <col min="2" max="2" width="16.375" style="34" bestFit="1" customWidth="1"/>
    <col min="3" max="4" width="14" style="34" customWidth="1"/>
    <col min="5" max="5" width="17.75" style="34" bestFit="1" customWidth="1"/>
    <col min="6" max="6" width="13.875" style="34" bestFit="1" customWidth="1"/>
    <col min="7" max="7" width="15.375" style="34" bestFit="1" customWidth="1"/>
    <col min="8" max="8" width="14.75" style="34" bestFit="1" customWidth="1"/>
    <col min="9" max="9" width="9.625" style="34" bestFit="1" customWidth="1"/>
    <col min="10" max="10" width="14.125" style="34" bestFit="1" customWidth="1"/>
    <col min="11" max="11" width="15.375" style="34" customWidth="1"/>
    <col min="12" max="12" width="12.625" style="34" customWidth="1"/>
    <col min="13" max="14" width="9" style="34"/>
    <col min="15" max="15" width="17" style="34" customWidth="1"/>
    <col min="16" max="16384" width="9" style="34"/>
  </cols>
  <sheetData>
    <row r="1" spans="1:11" ht="17.25">
      <c r="A1" s="2149" t="s">
        <v>757</v>
      </c>
      <c r="B1" s="2149"/>
      <c r="C1" s="2149"/>
      <c r="D1" s="2149"/>
      <c r="E1" s="2149"/>
      <c r="F1" s="2149"/>
      <c r="G1" s="102"/>
      <c r="H1" s="102"/>
    </row>
    <row r="2" spans="1:11" ht="14.25" thickBot="1">
      <c r="E2" s="2078"/>
      <c r="F2" s="2078"/>
    </row>
    <row r="3" spans="1:11">
      <c r="A3" s="1926" t="s">
        <v>72</v>
      </c>
      <c r="B3" s="2154"/>
      <c r="C3" s="1270" t="s">
        <v>603</v>
      </c>
      <c r="D3" s="1270" t="s">
        <v>604</v>
      </c>
      <c r="E3" s="1597"/>
      <c r="F3" s="1271"/>
      <c r="G3" s="1597"/>
      <c r="H3" s="1598"/>
      <c r="I3" s="2150" t="s">
        <v>293</v>
      </c>
      <c r="J3" s="2151"/>
      <c r="K3" s="83"/>
    </row>
    <row r="4" spans="1:11" ht="22.5" customHeight="1">
      <c r="A4" s="1783"/>
      <c r="B4" s="2141"/>
      <c r="C4" s="1265" t="s">
        <v>125</v>
      </c>
      <c r="D4" s="1265" t="s">
        <v>126</v>
      </c>
      <c r="E4" s="2155" t="s">
        <v>128</v>
      </c>
      <c r="F4" s="2155" t="s">
        <v>129</v>
      </c>
      <c r="G4" s="2155" t="s">
        <v>130</v>
      </c>
      <c r="H4" s="2155" t="s">
        <v>131</v>
      </c>
      <c r="I4" s="2152"/>
      <c r="J4" s="2153"/>
      <c r="K4" s="83"/>
    </row>
    <row r="5" spans="1:11" ht="41.25" customHeight="1">
      <c r="A5" s="1783"/>
      <c r="B5" s="2141"/>
      <c r="C5" s="1272"/>
      <c r="D5" s="1272"/>
      <c r="E5" s="2156"/>
      <c r="F5" s="2156"/>
      <c r="G5" s="2157"/>
      <c r="H5" s="2157"/>
      <c r="I5" s="103" t="s">
        <v>43</v>
      </c>
      <c r="J5" s="1654" t="s">
        <v>42</v>
      </c>
      <c r="K5" s="83"/>
    </row>
    <row r="6" spans="1:11" ht="14.25" thickBot="1">
      <c r="A6" s="1784"/>
      <c r="B6" s="2142"/>
      <c r="C6" s="1266" t="s">
        <v>605</v>
      </c>
      <c r="D6" s="1266" t="s">
        <v>605</v>
      </c>
      <c r="E6" s="1273" t="s">
        <v>606</v>
      </c>
      <c r="F6" s="1273" t="s">
        <v>607</v>
      </c>
      <c r="G6" s="1273" t="s">
        <v>608</v>
      </c>
      <c r="H6" s="1273" t="s">
        <v>609</v>
      </c>
      <c r="I6" s="104" t="s">
        <v>45</v>
      </c>
      <c r="J6" s="1655" t="s">
        <v>196</v>
      </c>
      <c r="K6" s="83"/>
    </row>
    <row r="7" spans="1:11" ht="14.25" thickBot="1">
      <c r="A7" s="1783" t="s">
        <v>173</v>
      </c>
      <c r="B7" s="2141"/>
      <c r="C7" s="1275">
        <f>SUM(C8:C10)</f>
        <v>13290.57</v>
      </c>
      <c r="D7" s="1275">
        <f t="shared" ref="D7:H7" si="0">SUM(D8:D10)</f>
        <v>358485.75</v>
      </c>
      <c r="E7" s="1275">
        <f t="shared" si="0"/>
        <v>261991.86</v>
      </c>
      <c r="F7" s="1275"/>
      <c r="G7" s="1275">
        <f t="shared" si="0"/>
        <v>84864.200000000012</v>
      </c>
      <c r="H7" s="1275">
        <f t="shared" si="0"/>
        <v>11629.689999999999</v>
      </c>
      <c r="I7" s="1362">
        <f>SUM(I8:I10)</f>
        <v>10757</v>
      </c>
      <c r="J7" s="1656">
        <f>SUM(J8:J10)</f>
        <v>1970891</v>
      </c>
      <c r="K7" s="105"/>
    </row>
    <row r="8" spans="1:11">
      <c r="A8" s="1780" t="s">
        <v>73</v>
      </c>
      <c r="B8" s="1757"/>
      <c r="C8" s="1276">
        <f>SUM(C11:C13)</f>
        <v>2016</v>
      </c>
      <c r="D8" s="1276">
        <f t="shared" ref="D8:H8" si="1">SUM(D11:D13)</f>
        <v>120161.90000000001</v>
      </c>
      <c r="E8" s="1267">
        <f t="shared" si="1"/>
        <v>92283.400000000009</v>
      </c>
      <c r="F8" s="1276"/>
      <c r="G8" s="1276">
        <f t="shared" si="1"/>
        <v>21412</v>
      </c>
      <c r="H8" s="1267">
        <f t="shared" si="1"/>
        <v>6466.5</v>
      </c>
      <c r="I8" s="1267">
        <f>I11+I12+I13</f>
        <v>4448</v>
      </c>
      <c r="J8" s="1657">
        <f>J11+J12+J13</f>
        <v>780868</v>
      </c>
      <c r="K8" s="105"/>
    </row>
    <row r="9" spans="1:11">
      <c r="A9" s="1781" t="s">
        <v>174</v>
      </c>
      <c r="B9" s="1762"/>
      <c r="C9" s="1277">
        <f>SUM(C14:C15)</f>
        <v>9567.369999999999</v>
      </c>
      <c r="D9" s="1277">
        <f t="shared" ref="D9:H9" si="2">SUM(D14:D15)</f>
        <v>166224.64999999997</v>
      </c>
      <c r="E9" s="1268">
        <f t="shared" si="2"/>
        <v>106451.75999999997</v>
      </c>
      <c r="F9" s="1277"/>
      <c r="G9" s="1277">
        <f t="shared" si="2"/>
        <v>54793.200000000004</v>
      </c>
      <c r="H9" s="1268">
        <f t="shared" si="2"/>
        <v>4979.6899999999996</v>
      </c>
      <c r="I9" s="1268">
        <f>I14+I15</f>
        <v>3959</v>
      </c>
      <c r="J9" s="1658">
        <f>J14+J15</f>
        <v>829786</v>
      </c>
      <c r="K9" s="105"/>
    </row>
    <row r="10" spans="1:11" ht="14.25" thickBot="1">
      <c r="A10" s="1815" t="s">
        <v>74</v>
      </c>
      <c r="B10" s="2148"/>
      <c r="C10" s="1278">
        <f>SUM(C16:C17)</f>
        <v>1707.2</v>
      </c>
      <c r="D10" s="1278">
        <f t="shared" ref="D10:H10" si="3">SUM(D16:D17)</f>
        <v>72099.199999999997</v>
      </c>
      <c r="E10" s="1269">
        <f t="shared" si="3"/>
        <v>63256.7</v>
      </c>
      <c r="F10" s="1278"/>
      <c r="G10" s="1278">
        <f t="shared" si="3"/>
        <v>8659</v>
      </c>
      <c r="H10" s="1278">
        <f t="shared" si="3"/>
        <v>183.5</v>
      </c>
      <c r="I10" s="1269">
        <f>SUM(I16:I17)</f>
        <v>2350</v>
      </c>
      <c r="J10" s="1659">
        <f>SUM(J16:J17)</f>
        <v>360237</v>
      </c>
      <c r="K10" s="105"/>
    </row>
    <row r="11" spans="1:11" ht="13.5" customHeight="1">
      <c r="A11" s="1927" t="s">
        <v>127</v>
      </c>
      <c r="B11" s="1599" t="s">
        <v>175</v>
      </c>
      <c r="C11" s="1276">
        <v>786</v>
      </c>
      <c r="D11" s="1276">
        <f>SUM(E11:H11)</f>
        <v>41371.5</v>
      </c>
      <c r="E11" s="1267">
        <v>36155.5</v>
      </c>
      <c r="F11" s="1276"/>
      <c r="G11" s="1276"/>
      <c r="H11" s="1267">
        <v>5216</v>
      </c>
      <c r="I11" s="106">
        <v>441</v>
      </c>
      <c r="J11" s="1660">
        <v>69469</v>
      </c>
      <c r="K11" s="105"/>
    </row>
    <row r="12" spans="1:11">
      <c r="A12" s="1928"/>
      <c r="B12" s="1596" t="s">
        <v>176</v>
      </c>
      <c r="C12" s="1277">
        <v>1012</v>
      </c>
      <c r="D12" s="1277">
        <f t="shared" ref="D12:D17" si="4">SUM(E12:H12)</f>
        <v>63528.100000000006</v>
      </c>
      <c r="E12" s="1268">
        <v>42558.1</v>
      </c>
      <c r="F12" s="1277"/>
      <c r="G12" s="1277">
        <v>20850.7</v>
      </c>
      <c r="H12" s="1268">
        <v>119.3</v>
      </c>
      <c r="I12" s="107">
        <v>1688</v>
      </c>
      <c r="J12" s="1661">
        <v>356144</v>
      </c>
      <c r="K12" s="105"/>
    </row>
    <row r="13" spans="1:11">
      <c r="A13" s="1928"/>
      <c r="B13" s="1596" t="s">
        <v>177</v>
      </c>
      <c r="C13" s="1279">
        <v>218</v>
      </c>
      <c r="D13" s="1279">
        <f t="shared" si="4"/>
        <v>15262.3</v>
      </c>
      <c r="E13" s="1280">
        <v>13569.8</v>
      </c>
      <c r="F13" s="1279"/>
      <c r="G13" s="1279">
        <v>561.29999999999995</v>
      </c>
      <c r="H13" s="1280">
        <v>1131.2</v>
      </c>
      <c r="I13" s="108">
        <v>2319</v>
      </c>
      <c r="J13" s="1662">
        <v>355255</v>
      </c>
      <c r="K13" s="105"/>
    </row>
    <row r="14" spans="1:11">
      <c r="A14" s="1928"/>
      <c r="B14" s="1596" t="s">
        <v>174</v>
      </c>
      <c r="C14" s="1279">
        <v>9567.369999999999</v>
      </c>
      <c r="D14" s="1279">
        <f t="shared" si="4"/>
        <v>164258.04999999996</v>
      </c>
      <c r="E14" s="1279">
        <v>104485.15999999996</v>
      </c>
      <c r="F14" s="1279"/>
      <c r="G14" s="1279">
        <v>54793.200000000004</v>
      </c>
      <c r="H14" s="1279">
        <v>4979.6899999999996</v>
      </c>
      <c r="I14" s="108">
        <v>3758</v>
      </c>
      <c r="J14" s="1662">
        <v>794679</v>
      </c>
      <c r="K14" s="105"/>
    </row>
    <row r="15" spans="1:11">
      <c r="A15" s="1928"/>
      <c r="B15" s="1596" t="s">
        <v>76</v>
      </c>
      <c r="C15" s="1279">
        <v>0</v>
      </c>
      <c r="D15" s="1279">
        <f t="shared" si="4"/>
        <v>1966.6</v>
      </c>
      <c r="E15" s="1280">
        <v>1966.6</v>
      </c>
      <c r="F15" s="1279"/>
      <c r="G15" s="1279"/>
      <c r="H15" s="1280"/>
      <c r="I15" s="108">
        <v>201</v>
      </c>
      <c r="J15" s="1662">
        <v>35107</v>
      </c>
      <c r="K15" s="105"/>
    </row>
    <row r="16" spans="1:11">
      <c r="A16" s="1928"/>
      <c r="B16" s="1596" t="s">
        <v>178</v>
      </c>
      <c r="C16" s="1279">
        <v>1534.2</v>
      </c>
      <c r="D16" s="1279">
        <f t="shared" si="4"/>
        <v>71372.2</v>
      </c>
      <c r="E16" s="1280">
        <v>62658.2</v>
      </c>
      <c r="F16" s="1279"/>
      <c r="G16" s="1279">
        <v>8659</v>
      </c>
      <c r="H16" s="1279">
        <v>55</v>
      </c>
      <c r="I16" s="108">
        <v>2103</v>
      </c>
      <c r="J16" s="1662">
        <v>306364</v>
      </c>
      <c r="K16" s="105"/>
    </row>
    <row r="17" spans="1:13" ht="14.25" thickBot="1">
      <c r="A17" s="1929"/>
      <c r="B17" s="1274" t="s">
        <v>610</v>
      </c>
      <c r="C17" s="1281">
        <v>173</v>
      </c>
      <c r="D17" s="1281">
        <f t="shared" si="4"/>
        <v>727</v>
      </c>
      <c r="E17" s="1282">
        <v>598.5</v>
      </c>
      <c r="F17" s="1281"/>
      <c r="G17" s="1281"/>
      <c r="H17" s="1282">
        <v>128.5</v>
      </c>
      <c r="I17" s="109">
        <v>247</v>
      </c>
      <c r="J17" s="1663">
        <v>53873</v>
      </c>
      <c r="K17" s="105"/>
    </row>
    <row r="18" spans="1:13" s="113" customFormat="1" ht="200.25" customHeight="1" thickBot="1">
      <c r="A18" s="83"/>
      <c r="B18" s="110"/>
      <c r="C18" s="111"/>
      <c r="D18" s="111"/>
      <c r="E18" s="111"/>
      <c r="F18" s="111"/>
      <c r="G18" s="112"/>
      <c r="H18" s="112"/>
      <c r="I18" s="112"/>
      <c r="J18" s="171"/>
      <c r="K18" s="112"/>
      <c r="L18" s="34"/>
      <c r="M18" s="34"/>
    </row>
    <row r="19" spans="1:13">
      <c r="J19" s="169"/>
    </row>
    <row r="20" spans="1:13">
      <c r="C20" s="114"/>
      <c r="D20" s="114"/>
      <c r="E20" s="114"/>
      <c r="F20" s="114"/>
      <c r="G20" s="114"/>
      <c r="H20" s="114"/>
      <c r="I20" s="114"/>
      <c r="J20" s="170"/>
      <c r="K20" s="114"/>
    </row>
    <row r="21" spans="1:13">
      <c r="A21" s="114"/>
      <c r="B21" s="114"/>
      <c r="C21" s="114"/>
      <c r="D21" s="114"/>
      <c r="E21" s="114"/>
      <c r="F21" s="114"/>
      <c r="G21" s="114"/>
      <c r="H21" s="114"/>
      <c r="I21" s="114"/>
      <c r="J21" s="170"/>
      <c r="K21" s="114"/>
    </row>
    <row r="22" spans="1:13">
      <c r="J22" s="113"/>
    </row>
    <row r="23" spans="1:13">
      <c r="J23" s="113"/>
    </row>
    <row r="24" spans="1:13">
      <c r="J24" s="113"/>
    </row>
    <row r="25" spans="1:13">
      <c r="J25" s="113"/>
    </row>
    <row r="26" spans="1:13">
      <c r="J26" s="113"/>
    </row>
    <row r="27" spans="1:13">
      <c r="J27" s="113"/>
    </row>
    <row r="28" spans="1:13">
      <c r="J28" s="113"/>
    </row>
    <row r="29" spans="1:13">
      <c r="J29" s="113"/>
    </row>
    <row r="30" spans="1:13">
      <c r="J30" s="113"/>
    </row>
    <row r="31" spans="1:13">
      <c r="J31" s="113"/>
    </row>
    <row r="32" spans="1:13">
      <c r="J32" s="113"/>
    </row>
    <row r="33" spans="10:10">
      <c r="J33" s="113"/>
    </row>
    <row r="34" spans="10:10">
      <c r="J34" s="113"/>
    </row>
    <row r="35" spans="10:10">
      <c r="J35" s="113"/>
    </row>
    <row r="36" spans="10:10">
      <c r="J36" s="113"/>
    </row>
    <row r="37" spans="10:10">
      <c r="J37" s="113"/>
    </row>
    <row r="38" spans="10:10">
      <c r="J38" s="113"/>
    </row>
    <row r="39" spans="10:10">
      <c r="J39" s="113"/>
    </row>
    <row r="40" spans="10:10">
      <c r="J40" s="113"/>
    </row>
    <row r="41" spans="10:10">
      <c r="J41" s="113"/>
    </row>
    <row r="42" spans="10:10">
      <c r="J42" s="113"/>
    </row>
    <row r="43" spans="10:10">
      <c r="J43" s="113"/>
    </row>
    <row r="44" spans="10:10">
      <c r="J44" s="113"/>
    </row>
    <row r="45" spans="10:10">
      <c r="J45" s="113"/>
    </row>
    <row r="46" spans="10:10">
      <c r="J46" s="113"/>
    </row>
    <row r="47" spans="10:10">
      <c r="J47" s="113"/>
    </row>
    <row r="48" spans="10:10">
      <c r="J48" s="113"/>
    </row>
    <row r="49" spans="10:10">
      <c r="J49" s="113"/>
    </row>
    <row r="50" spans="10:10">
      <c r="J50" s="113"/>
    </row>
    <row r="51" spans="10:10">
      <c r="J51" s="113"/>
    </row>
    <row r="52" spans="10:10">
      <c r="J52" s="113"/>
    </row>
    <row r="53" spans="10:10">
      <c r="J53" s="113"/>
    </row>
  </sheetData>
  <mergeCells count="13">
    <mergeCell ref="A11:A17"/>
    <mergeCell ref="A1:F1"/>
    <mergeCell ref="E2:F2"/>
    <mergeCell ref="I3:J4"/>
    <mergeCell ref="A3:B6"/>
    <mergeCell ref="A9:B9"/>
    <mergeCell ref="A10:B10"/>
    <mergeCell ref="A7:B7"/>
    <mergeCell ref="F4:F5"/>
    <mergeCell ref="E4:E5"/>
    <mergeCell ref="G4:G5"/>
    <mergeCell ref="H4:H5"/>
    <mergeCell ref="A8:B8"/>
  </mergeCells>
  <phoneticPr fontId="8"/>
  <printOptions horizontalCentered="1"/>
  <pageMargins left="0.59055118110236227" right="0.59055118110236227" top="0.59055118110236227" bottom="0.39370078740157483" header="0.51181102362204722" footer="0.31496062992125984"/>
  <pageSetup paperSize="9" pageOrder="overThenDown" orientation="portrait" r:id="rId1"/>
  <headerFooter scaleWithDoc="0"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K121"/>
  <sheetViews>
    <sheetView view="pageBreakPreview" zoomScaleNormal="75" zoomScaleSheetLayoutView="75" workbookViewId="0">
      <pane ySplit="4" topLeftCell="A5" activePane="bottomLeft" state="frozen"/>
      <selection activeCell="B23" sqref="B23:C23"/>
      <selection pane="bottomLeft" activeCell="R47" sqref="R47"/>
    </sheetView>
  </sheetViews>
  <sheetFormatPr defaultRowHeight="13.5"/>
  <cols>
    <col min="1" max="1" width="4.25" style="304" bestFit="1" customWidth="1"/>
    <col min="2" max="2" width="12.75" style="304" bestFit="1" customWidth="1"/>
    <col min="3" max="3" width="8.5" style="304" customWidth="1"/>
    <col min="4" max="4" width="10.625" style="304" bestFit="1" customWidth="1"/>
    <col min="5" max="6" width="7.5" style="304" customWidth="1"/>
    <col min="7" max="9" width="9.5" style="304" customWidth="1"/>
    <col min="10" max="10" width="9.75" style="304" bestFit="1" customWidth="1"/>
    <col min="11" max="16384" width="9" style="304"/>
  </cols>
  <sheetData>
    <row r="1" spans="1:10" ht="20.25" customHeight="1">
      <c r="A1" s="2169" t="s">
        <v>758</v>
      </c>
      <c r="B1" s="2169"/>
      <c r="C1" s="2169"/>
      <c r="D1" s="2169"/>
      <c r="E1" s="2169"/>
      <c r="F1" s="2169"/>
      <c r="G1" s="2170"/>
      <c r="H1" s="2170"/>
      <c r="I1" s="2170"/>
      <c r="J1" s="2170"/>
    </row>
    <row r="2" spans="1:10" ht="19.5" customHeight="1" thickBot="1">
      <c r="A2" s="725"/>
      <c r="B2" s="725"/>
      <c r="C2" s="725"/>
      <c r="D2" s="725"/>
      <c r="E2" s="725"/>
      <c r="F2" s="725"/>
      <c r="G2" s="726"/>
      <c r="H2" s="726"/>
      <c r="I2" s="2096"/>
      <c r="J2" s="2096"/>
    </row>
    <row r="3" spans="1:10" ht="14.25" thickBot="1">
      <c r="A3" s="2186" t="s">
        <v>47</v>
      </c>
      <c r="B3" s="2187"/>
      <c r="C3" s="2179" t="s">
        <v>105</v>
      </c>
      <c r="D3" s="590"/>
      <c r="E3" s="590"/>
      <c r="F3" s="590"/>
      <c r="G3" s="2174" t="s">
        <v>40</v>
      </c>
      <c r="H3" s="2104"/>
      <c r="I3" s="2104"/>
      <c r="J3" s="2175"/>
    </row>
    <row r="4" spans="1:10" ht="60.75" thickBot="1">
      <c r="A4" s="2188"/>
      <c r="B4" s="2100"/>
      <c r="C4" s="2180"/>
      <c r="D4" s="727" t="s">
        <v>233</v>
      </c>
      <c r="E4" s="727" t="s">
        <v>234</v>
      </c>
      <c r="F4" s="728" t="s">
        <v>152</v>
      </c>
      <c r="G4" s="729" t="s">
        <v>215</v>
      </c>
      <c r="H4" s="729" t="s">
        <v>216</v>
      </c>
      <c r="I4" s="729" t="s">
        <v>217</v>
      </c>
      <c r="J4" s="730" t="s">
        <v>41</v>
      </c>
    </row>
    <row r="5" spans="1:10" ht="14.25" thickBot="1">
      <c r="A5" s="2181" t="s">
        <v>167</v>
      </c>
      <c r="B5" s="2182"/>
      <c r="C5" s="731">
        <f t="shared" ref="C5:J5" si="0">SUM(C6:C8)</f>
        <v>1851</v>
      </c>
      <c r="D5" s="732">
        <f t="shared" si="0"/>
        <v>1521</v>
      </c>
      <c r="E5" s="732">
        <f t="shared" si="0"/>
        <v>108</v>
      </c>
      <c r="F5" s="732">
        <f t="shared" si="0"/>
        <v>26</v>
      </c>
      <c r="G5" s="731">
        <f t="shared" si="0"/>
        <v>1239</v>
      </c>
      <c r="H5" s="731">
        <f t="shared" si="0"/>
        <v>476</v>
      </c>
      <c r="I5" s="732">
        <f t="shared" si="0"/>
        <v>88</v>
      </c>
      <c r="J5" s="733">
        <f t="shared" si="0"/>
        <v>48</v>
      </c>
    </row>
    <row r="6" spans="1:10">
      <c r="A6" s="2183" t="s">
        <v>51</v>
      </c>
      <c r="B6" s="2104"/>
      <c r="C6" s="302">
        <f t="shared" ref="C6:J6" si="1">SUM(C9:C11)</f>
        <v>735</v>
      </c>
      <c r="D6" s="301">
        <f t="shared" si="1"/>
        <v>566</v>
      </c>
      <c r="E6" s="301">
        <f>SUM(E9:E11)</f>
        <v>37</v>
      </c>
      <c r="F6" s="301">
        <f>SUM(F9:F11)</f>
        <v>10</v>
      </c>
      <c r="G6" s="302">
        <f t="shared" si="1"/>
        <v>465</v>
      </c>
      <c r="H6" s="302">
        <f t="shared" si="1"/>
        <v>204</v>
      </c>
      <c r="I6" s="301">
        <f t="shared" si="1"/>
        <v>40</v>
      </c>
      <c r="J6" s="303">
        <f t="shared" si="1"/>
        <v>26</v>
      </c>
    </row>
    <row r="7" spans="1:10">
      <c r="A7" s="2184" t="s">
        <v>168</v>
      </c>
      <c r="B7" s="2102"/>
      <c r="C7" s="734">
        <f t="shared" ref="C7:J7" si="2">SUM(C12:C13)</f>
        <v>903</v>
      </c>
      <c r="D7" s="735">
        <f t="shared" si="2"/>
        <v>753</v>
      </c>
      <c r="E7" s="735">
        <f>SUM(E12:E13)</f>
        <v>58</v>
      </c>
      <c r="F7" s="735">
        <f>SUM(F12:F13)</f>
        <v>6</v>
      </c>
      <c r="G7" s="734">
        <f t="shared" si="2"/>
        <v>650</v>
      </c>
      <c r="H7" s="734">
        <f t="shared" si="2"/>
        <v>209</v>
      </c>
      <c r="I7" s="735">
        <f t="shared" si="2"/>
        <v>28</v>
      </c>
      <c r="J7" s="736">
        <f t="shared" si="2"/>
        <v>16</v>
      </c>
    </row>
    <row r="8" spans="1:10" ht="14.25" thickBot="1">
      <c r="A8" s="2185" t="s">
        <v>52</v>
      </c>
      <c r="B8" s="2117"/>
      <c r="C8" s="737">
        <f t="shared" ref="C8:J8" si="3">SUM(C14:C15)</f>
        <v>213</v>
      </c>
      <c r="D8" s="738">
        <f t="shared" si="3"/>
        <v>202</v>
      </c>
      <c r="E8" s="738">
        <f>SUM(E14:E15)</f>
        <v>13</v>
      </c>
      <c r="F8" s="738">
        <f>SUM(F14:F15)</f>
        <v>10</v>
      </c>
      <c r="G8" s="737">
        <f t="shared" si="3"/>
        <v>124</v>
      </c>
      <c r="H8" s="737">
        <f t="shared" si="3"/>
        <v>63</v>
      </c>
      <c r="I8" s="738">
        <f t="shared" si="3"/>
        <v>20</v>
      </c>
      <c r="J8" s="739">
        <f t="shared" si="3"/>
        <v>6</v>
      </c>
    </row>
    <row r="9" spans="1:10">
      <c r="A9" s="2176" t="s">
        <v>54</v>
      </c>
      <c r="B9" s="300" t="s">
        <v>169</v>
      </c>
      <c r="C9" s="1293">
        <f t="shared" ref="C9:J9" si="4">SUM(C18,C22,C26)</f>
        <v>98</v>
      </c>
      <c r="D9" s="1294">
        <f>SUM(D18,D22,D26)</f>
        <v>82</v>
      </c>
      <c r="E9" s="1294">
        <f t="shared" si="4"/>
        <v>8</v>
      </c>
      <c r="F9" s="1294">
        <f t="shared" si="4"/>
        <v>8</v>
      </c>
      <c r="G9" s="1295">
        <f t="shared" si="4"/>
        <v>54</v>
      </c>
      <c r="H9" s="1295">
        <f t="shared" si="4"/>
        <v>28</v>
      </c>
      <c r="I9" s="1294">
        <f t="shared" si="4"/>
        <v>7</v>
      </c>
      <c r="J9" s="1296">
        <f t="shared" si="4"/>
        <v>9</v>
      </c>
    </row>
    <row r="10" spans="1:10">
      <c r="A10" s="2177"/>
      <c r="B10" s="364" t="s">
        <v>170</v>
      </c>
      <c r="C10" s="1297">
        <f>SUM(C27,C31,C40)</f>
        <v>363</v>
      </c>
      <c r="D10" s="1297">
        <f t="shared" ref="D10:J10" si="5">SUM(D27,D31,D40)</f>
        <v>241</v>
      </c>
      <c r="E10" s="1297">
        <f t="shared" si="5"/>
        <v>13</v>
      </c>
      <c r="F10" s="1297">
        <f t="shared" si="5"/>
        <v>1</v>
      </c>
      <c r="G10" s="1297">
        <f t="shared" si="5"/>
        <v>259</v>
      </c>
      <c r="H10" s="1297">
        <f t="shared" si="5"/>
        <v>84</v>
      </c>
      <c r="I10" s="1297">
        <f t="shared" si="5"/>
        <v>13</v>
      </c>
      <c r="J10" s="1298">
        <f t="shared" si="5"/>
        <v>7</v>
      </c>
    </row>
    <row r="11" spans="1:10">
      <c r="A11" s="2177"/>
      <c r="B11" s="365" t="s">
        <v>171</v>
      </c>
      <c r="C11" s="740">
        <f t="shared" ref="C11:J11" si="6">SUM(C50)</f>
        <v>274</v>
      </c>
      <c r="D11" s="735">
        <f t="shared" si="6"/>
        <v>243</v>
      </c>
      <c r="E11" s="735">
        <f>SUM(E50)</f>
        <v>16</v>
      </c>
      <c r="F11" s="735">
        <f>SUM(F50)</f>
        <v>1</v>
      </c>
      <c r="G11" s="734">
        <f t="shared" si="6"/>
        <v>152</v>
      </c>
      <c r="H11" s="734">
        <f t="shared" si="6"/>
        <v>92</v>
      </c>
      <c r="I11" s="735">
        <f t="shared" si="6"/>
        <v>20</v>
      </c>
      <c r="J11" s="736">
        <f t="shared" si="6"/>
        <v>10</v>
      </c>
    </row>
    <row r="12" spans="1:10">
      <c r="A12" s="2177"/>
      <c r="B12" s="365" t="s">
        <v>168</v>
      </c>
      <c r="C12" s="366">
        <f t="shared" ref="C12:J12" si="7">SUM(C54,C58,C66)</f>
        <v>839</v>
      </c>
      <c r="D12" s="367">
        <f t="shared" si="7"/>
        <v>696</v>
      </c>
      <c r="E12" s="367">
        <f t="shared" si="7"/>
        <v>46</v>
      </c>
      <c r="F12" s="367">
        <f t="shared" si="7"/>
        <v>6</v>
      </c>
      <c r="G12" s="368">
        <f t="shared" si="7"/>
        <v>615</v>
      </c>
      <c r="H12" s="368">
        <f t="shared" si="7"/>
        <v>184</v>
      </c>
      <c r="I12" s="367">
        <f t="shared" si="7"/>
        <v>26</v>
      </c>
      <c r="J12" s="369">
        <f t="shared" si="7"/>
        <v>14</v>
      </c>
    </row>
    <row r="13" spans="1:10">
      <c r="A13" s="2177"/>
      <c r="B13" s="365" t="s">
        <v>53</v>
      </c>
      <c r="C13" s="366">
        <f t="shared" ref="C13:J13" si="8">SUM(C70)</f>
        <v>64</v>
      </c>
      <c r="D13" s="367">
        <f t="shared" si="8"/>
        <v>57</v>
      </c>
      <c r="E13" s="367">
        <f>SUM(E70)</f>
        <v>12</v>
      </c>
      <c r="F13" s="367"/>
      <c r="G13" s="368">
        <f t="shared" si="8"/>
        <v>35</v>
      </c>
      <c r="H13" s="368">
        <f t="shared" si="8"/>
        <v>25</v>
      </c>
      <c r="I13" s="367">
        <f t="shared" si="8"/>
        <v>2</v>
      </c>
      <c r="J13" s="369">
        <f t="shared" si="8"/>
        <v>2</v>
      </c>
    </row>
    <row r="14" spans="1:10">
      <c r="A14" s="2177"/>
      <c r="B14" s="365" t="s">
        <v>172</v>
      </c>
      <c r="C14" s="366">
        <f t="shared" ref="C14:J14" si="9">SUM(C75,C84)</f>
        <v>132</v>
      </c>
      <c r="D14" s="367">
        <f t="shared" si="9"/>
        <v>128</v>
      </c>
      <c r="E14" s="367">
        <f>SUM(E75,E84)</f>
        <v>9</v>
      </c>
      <c r="F14" s="367">
        <f>SUM(F75,F84)</f>
        <v>7</v>
      </c>
      <c r="G14" s="368">
        <f t="shared" si="9"/>
        <v>69</v>
      </c>
      <c r="H14" s="368">
        <f t="shared" si="9"/>
        <v>43</v>
      </c>
      <c r="I14" s="367">
        <f t="shared" si="9"/>
        <v>16</v>
      </c>
      <c r="J14" s="369">
        <f t="shared" si="9"/>
        <v>4</v>
      </c>
    </row>
    <row r="15" spans="1:10" ht="14.25" thickBot="1">
      <c r="A15" s="2178"/>
      <c r="B15" s="741" t="s">
        <v>55</v>
      </c>
      <c r="C15" s="742">
        <f t="shared" ref="C15:J15" si="10">SUM(C85)</f>
        <v>81</v>
      </c>
      <c r="D15" s="743">
        <f t="shared" si="10"/>
        <v>74</v>
      </c>
      <c r="E15" s="743">
        <f>SUM(E85)</f>
        <v>4</v>
      </c>
      <c r="F15" s="743">
        <f>SUM(F85)</f>
        <v>3</v>
      </c>
      <c r="G15" s="744">
        <f t="shared" si="10"/>
        <v>55</v>
      </c>
      <c r="H15" s="744">
        <f t="shared" si="10"/>
        <v>20</v>
      </c>
      <c r="I15" s="743">
        <f t="shared" si="10"/>
        <v>4</v>
      </c>
      <c r="J15" s="745">
        <f t="shared" si="10"/>
        <v>2</v>
      </c>
    </row>
    <row r="16" spans="1:10" ht="13.5" customHeight="1">
      <c r="A16" s="2158" t="s">
        <v>198</v>
      </c>
      <c r="B16" s="746" t="s">
        <v>611</v>
      </c>
      <c r="C16" s="837">
        <v>24</v>
      </c>
      <c r="D16" s="838">
        <v>22</v>
      </c>
      <c r="E16" s="838">
        <v>2</v>
      </c>
      <c r="F16" s="838"/>
      <c r="G16" s="838">
        <v>13</v>
      </c>
      <c r="H16" s="838">
        <v>8</v>
      </c>
      <c r="I16" s="838">
        <v>2</v>
      </c>
      <c r="J16" s="839">
        <v>1</v>
      </c>
    </row>
    <row r="17" spans="1:11" ht="14.25" thickBot="1">
      <c r="A17" s="2159"/>
      <c r="B17" s="748" t="s">
        <v>612</v>
      </c>
      <c r="C17" s="840"/>
      <c r="D17" s="841"/>
      <c r="E17" s="841"/>
      <c r="F17" s="841"/>
      <c r="G17" s="841"/>
      <c r="H17" s="841"/>
      <c r="I17" s="841"/>
      <c r="J17" s="842"/>
    </row>
    <row r="18" spans="1:11" ht="15" thickTop="1" thickBot="1">
      <c r="A18" s="2161"/>
      <c r="B18" s="598" t="s">
        <v>5</v>
      </c>
      <c r="C18" s="752">
        <f t="shared" ref="C18:J18" si="11">SUM(C16:C17)</f>
        <v>24</v>
      </c>
      <c r="D18" s="753">
        <v>23</v>
      </c>
      <c r="E18" s="753">
        <f t="shared" si="11"/>
        <v>2</v>
      </c>
      <c r="F18" s="753"/>
      <c r="G18" s="753">
        <f t="shared" si="11"/>
        <v>13</v>
      </c>
      <c r="H18" s="753">
        <f t="shared" si="11"/>
        <v>8</v>
      </c>
      <c r="I18" s="753">
        <f t="shared" si="11"/>
        <v>2</v>
      </c>
      <c r="J18" s="754">
        <f t="shared" si="11"/>
        <v>1</v>
      </c>
      <c r="K18" s="304" t="s">
        <v>765</v>
      </c>
    </row>
    <row r="19" spans="1:11" ht="13.5" customHeight="1">
      <c r="A19" s="2158" t="s">
        <v>160</v>
      </c>
      <c r="B19" s="748" t="s">
        <v>132</v>
      </c>
      <c r="C19" s="747">
        <v>9</v>
      </c>
      <c r="D19" s="755">
        <v>7</v>
      </c>
      <c r="E19" s="755"/>
      <c r="F19" s="755"/>
      <c r="G19" s="755">
        <v>6</v>
      </c>
      <c r="H19" s="755">
        <v>2</v>
      </c>
      <c r="I19" s="755"/>
      <c r="J19" s="756">
        <v>1</v>
      </c>
    </row>
    <row r="20" spans="1:11">
      <c r="A20" s="2159"/>
      <c r="B20" s="748" t="s">
        <v>613</v>
      </c>
      <c r="C20" s="749">
        <v>4</v>
      </c>
      <c r="D20" s="750">
        <v>3</v>
      </c>
      <c r="E20" s="750">
        <v>1</v>
      </c>
      <c r="F20" s="750"/>
      <c r="G20" s="750"/>
      <c r="H20" s="750">
        <v>3</v>
      </c>
      <c r="I20" s="750"/>
      <c r="J20" s="751">
        <v>1</v>
      </c>
    </row>
    <row r="21" spans="1:11" ht="14.25" thickBot="1">
      <c r="A21" s="2159"/>
      <c r="B21" s="748" t="s">
        <v>614</v>
      </c>
      <c r="C21" s="749">
        <v>7</v>
      </c>
      <c r="D21" s="750">
        <v>7</v>
      </c>
      <c r="E21" s="750">
        <v>2</v>
      </c>
      <c r="F21" s="750"/>
      <c r="G21" s="750">
        <v>3</v>
      </c>
      <c r="H21" s="750">
        <v>2</v>
      </c>
      <c r="I21" s="750">
        <v>1</v>
      </c>
      <c r="J21" s="751">
        <v>1</v>
      </c>
    </row>
    <row r="22" spans="1:11" ht="15" thickTop="1" thickBot="1">
      <c r="A22" s="2161"/>
      <c r="B22" s="598" t="s">
        <v>5</v>
      </c>
      <c r="C22" s="757">
        <f t="shared" ref="C22:E22" si="12">SUM(C19:C21)</f>
        <v>20</v>
      </c>
      <c r="D22" s="758">
        <f t="shared" si="12"/>
        <v>17</v>
      </c>
      <c r="E22" s="759">
        <f t="shared" si="12"/>
        <v>3</v>
      </c>
      <c r="F22" s="752"/>
      <c r="G22" s="760">
        <f>SUM(G19:G21)</f>
        <v>9</v>
      </c>
      <c r="H22" s="760">
        <f>SUM(H19:H21)</f>
        <v>7</v>
      </c>
      <c r="I22" s="760">
        <f>SUM(I19:I21)</f>
        <v>1</v>
      </c>
      <c r="J22" s="761">
        <f>SUM(J19:J21)</f>
        <v>3</v>
      </c>
    </row>
    <row r="23" spans="1:11" ht="13.5" customHeight="1">
      <c r="A23" s="2158" t="s">
        <v>161</v>
      </c>
      <c r="B23" s="746" t="s">
        <v>645</v>
      </c>
      <c r="C23" s="762">
        <v>18</v>
      </c>
      <c r="D23" s="1350">
        <v>9</v>
      </c>
      <c r="E23" s="1351"/>
      <c r="F23" s="763">
        <v>7</v>
      </c>
      <c r="G23" s="763">
        <v>10</v>
      </c>
      <c r="H23" s="763">
        <v>2</v>
      </c>
      <c r="I23" s="763">
        <v>4</v>
      </c>
      <c r="J23" s="764">
        <v>2</v>
      </c>
    </row>
    <row r="24" spans="1:11">
      <c r="A24" s="2159"/>
      <c r="B24" s="1352" t="s">
        <v>133</v>
      </c>
      <c r="C24" s="749">
        <v>18</v>
      </c>
      <c r="D24" s="750">
        <v>17</v>
      </c>
      <c r="E24" s="750">
        <v>1</v>
      </c>
      <c r="F24" s="750"/>
      <c r="G24" s="750">
        <v>14</v>
      </c>
      <c r="H24" s="1353">
        <v>3</v>
      </c>
      <c r="I24" s="1353"/>
      <c r="J24" s="751">
        <v>1</v>
      </c>
    </row>
    <row r="25" spans="1:11" ht="14.25" thickBot="1">
      <c r="A25" s="2159"/>
      <c r="B25" s="748" t="s">
        <v>134</v>
      </c>
      <c r="C25" s="749">
        <v>18</v>
      </c>
      <c r="D25" s="750">
        <v>16</v>
      </c>
      <c r="E25" s="750">
        <v>2</v>
      </c>
      <c r="F25" s="750">
        <v>1</v>
      </c>
      <c r="G25" s="750">
        <v>8</v>
      </c>
      <c r="H25" s="750">
        <v>8</v>
      </c>
      <c r="I25" s="750"/>
      <c r="J25" s="751">
        <v>2</v>
      </c>
    </row>
    <row r="26" spans="1:11" ht="15" thickTop="1" thickBot="1">
      <c r="A26" s="2161"/>
      <c r="B26" s="598" t="s">
        <v>5</v>
      </c>
      <c r="C26" s="752">
        <f>SUM(C23:C25)</f>
        <v>54</v>
      </c>
      <c r="D26" s="753">
        <f>SUM(D23:D25)</f>
        <v>42</v>
      </c>
      <c r="E26" s="753">
        <f t="shared" ref="E26:J26" si="13">SUM(E23:E25)</f>
        <v>3</v>
      </c>
      <c r="F26" s="753">
        <f t="shared" si="13"/>
        <v>8</v>
      </c>
      <c r="G26" s="753">
        <f t="shared" si="13"/>
        <v>32</v>
      </c>
      <c r="H26" s="753">
        <f t="shared" si="13"/>
        <v>13</v>
      </c>
      <c r="I26" s="753">
        <f t="shared" si="13"/>
        <v>4</v>
      </c>
      <c r="J26" s="754">
        <f t="shared" si="13"/>
        <v>5</v>
      </c>
    </row>
    <row r="27" spans="1:11" ht="14.25" customHeight="1" thickBot="1">
      <c r="A27" s="1283" t="s">
        <v>209</v>
      </c>
      <c r="B27" s="1286" t="s">
        <v>124</v>
      </c>
      <c r="C27" s="1284">
        <v>217</v>
      </c>
      <c r="D27" s="1285">
        <v>116</v>
      </c>
      <c r="E27" s="755">
        <v>6</v>
      </c>
      <c r="F27" s="755"/>
      <c r="G27" s="755">
        <v>155</v>
      </c>
      <c r="H27" s="755">
        <v>50</v>
      </c>
      <c r="I27" s="755">
        <v>8</v>
      </c>
      <c r="J27" s="756">
        <v>4</v>
      </c>
    </row>
    <row r="28" spans="1:11" ht="13.5" customHeight="1">
      <c r="A28" s="2171" t="s">
        <v>199</v>
      </c>
      <c r="B28" s="769" t="s">
        <v>111</v>
      </c>
      <c r="C28" s="770">
        <v>15</v>
      </c>
      <c r="D28" s="771">
        <v>23</v>
      </c>
      <c r="E28" s="771">
        <v>1</v>
      </c>
      <c r="F28" s="771">
        <v>1</v>
      </c>
      <c r="G28" s="771">
        <v>10</v>
      </c>
      <c r="H28" s="771">
        <v>4</v>
      </c>
      <c r="I28" s="771"/>
      <c r="J28" s="772">
        <v>1</v>
      </c>
    </row>
    <row r="29" spans="1:11">
      <c r="A29" s="2172"/>
      <c r="B29" s="769" t="s">
        <v>112</v>
      </c>
      <c r="C29" s="773"/>
      <c r="D29" s="774"/>
      <c r="E29" s="774"/>
      <c r="F29" s="774"/>
      <c r="G29" s="774"/>
      <c r="H29" s="774"/>
      <c r="I29" s="774"/>
      <c r="J29" s="775"/>
    </row>
    <row r="30" spans="1:11" ht="14.25" thickBot="1">
      <c r="A30" s="2172"/>
      <c r="B30" s="769" t="s">
        <v>113</v>
      </c>
      <c r="C30" s="773">
        <v>5</v>
      </c>
      <c r="D30" s="774">
        <v>2</v>
      </c>
      <c r="E30" s="774"/>
      <c r="F30" s="774"/>
      <c r="G30" s="774">
        <v>5</v>
      </c>
      <c r="H30" s="774"/>
      <c r="I30" s="774"/>
      <c r="J30" s="775"/>
    </row>
    <row r="31" spans="1:11" ht="15" thickTop="1" thickBot="1">
      <c r="A31" s="2173"/>
      <c r="B31" s="653" t="s">
        <v>5</v>
      </c>
      <c r="C31" s="776">
        <f t="shared" ref="C31:J31" si="14">SUM(C28:C30)</f>
        <v>20</v>
      </c>
      <c r="D31" s="777">
        <f t="shared" si="14"/>
        <v>25</v>
      </c>
      <c r="E31" s="778">
        <f t="shared" si="14"/>
        <v>1</v>
      </c>
      <c r="F31" s="778">
        <f t="shared" si="14"/>
        <v>1</v>
      </c>
      <c r="G31" s="779">
        <f t="shared" si="14"/>
        <v>15</v>
      </c>
      <c r="H31" s="777">
        <f t="shared" si="14"/>
        <v>4</v>
      </c>
      <c r="I31" s="779"/>
      <c r="J31" s="780">
        <f t="shared" si="14"/>
        <v>1</v>
      </c>
    </row>
    <row r="32" spans="1:11" ht="13.5" customHeight="1">
      <c r="A32" s="2166" t="s">
        <v>200</v>
      </c>
      <c r="B32" s="748" t="s">
        <v>741</v>
      </c>
      <c r="C32" s="837">
        <v>58</v>
      </c>
      <c r="D32" s="1621">
        <v>48</v>
      </c>
      <c r="E32" s="1621">
        <v>3</v>
      </c>
      <c r="F32" s="1621"/>
      <c r="G32" s="1621">
        <v>38</v>
      </c>
      <c r="H32" s="1621">
        <v>15</v>
      </c>
      <c r="I32" s="1621">
        <v>3</v>
      </c>
      <c r="J32" s="1622">
        <v>2</v>
      </c>
    </row>
    <row r="33" spans="1:10">
      <c r="A33" s="2167"/>
      <c r="B33" s="748" t="s">
        <v>114</v>
      </c>
      <c r="C33" s="840">
        <v>30</v>
      </c>
      <c r="D33" s="841">
        <v>24</v>
      </c>
      <c r="E33" s="841">
        <v>1</v>
      </c>
      <c r="F33" s="841"/>
      <c r="G33" s="841">
        <v>23</v>
      </c>
      <c r="H33" s="841">
        <v>5</v>
      </c>
      <c r="I33" s="841">
        <v>2</v>
      </c>
      <c r="J33" s="842"/>
    </row>
    <row r="34" spans="1:10">
      <c r="A34" s="2167"/>
      <c r="B34" s="748" t="s">
        <v>115</v>
      </c>
      <c r="C34" s="840">
        <v>20</v>
      </c>
      <c r="D34" s="841">
        <v>14</v>
      </c>
      <c r="E34" s="841"/>
      <c r="F34" s="841"/>
      <c r="G34" s="841">
        <v>13</v>
      </c>
      <c r="H34" s="841">
        <v>7</v>
      </c>
      <c r="I34" s="841"/>
      <c r="J34" s="842"/>
    </row>
    <row r="35" spans="1:10">
      <c r="A35" s="2167"/>
      <c r="B35" s="748" t="s">
        <v>116</v>
      </c>
      <c r="C35" s="840">
        <v>3</v>
      </c>
      <c r="D35" s="841">
        <v>2</v>
      </c>
      <c r="E35" s="841"/>
      <c r="F35" s="841"/>
      <c r="G35" s="841">
        <v>3</v>
      </c>
      <c r="H35" s="841"/>
      <c r="I35" s="841"/>
      <c r="J35" s="842"/>
    </row>
    <row r="36" spans="1:10">
      <c r="A36" s="2167"/>
      <c r="B36" s="748" t="s">
        <v>117</v>
      </c>
      <c r="C36" s="840">
        <v>2</v>
      </c>
      <c r="D36" s="841">
        <v>1</v>
      </c>
      <c r="E36" s="841"/>
      <c r="F36" s="841"/>
      <c r="G36" s="841">
        <v>2</v>
      </c>
      <c r="H36" s="841"/>
      <c r="I36" s="841"/>
      <c r="J36" s="842"/>
    </row>
    <row r="37" spans="1:10">
      <c r="A37" s="2167"/>
      <c r="B37" s="748" t="s">
        <v>118</v>
      </c>
      <c r="C37" s="840">
        <v>4</v>
      </c>
      <c r="D37" s="841">
        <v>3</v>
      </c>
      <c r="E37" s="841">
        <v>1</v>
      </c>
      <c r="F37" s="841"/>
      <c r="G37" s="841">
        <v>3</v>
      </c>
      <c r="H37" s="841">
        <v>1</v>
      </c>
      <c r="I37" s="841"/>
      <c r="J37" s="842"/>
    </row>
    <row r="38" spans="1:10">
      <c r="A38" s="2167"/>
      <c r="B38" s="748" t="s">
        <v>119</v>
      </c>
      <c r="C38" s="840">
        <v>7</v>
      </c>
      <c r="D38" s="841">
        <v>6</v>
      </c>
      <c r="E38" s="841"/>
      <c r="F38" s="841"/>
      <c r="G38" s="841">
        <v>6</v>
      </c>
      <c r="H38" s="841">
        <v>1</v>
      </c>
      <c r="I38" s="841"/>
      <c r="J38" s="842"/>
    </row>
    <row r="39" spans="1:10" ht="14.25" thickBot="1">
      <c r="A39" s="2167"/>
      <c r="B39" s="748" t="s">
        <v>120</v>
      </c>
      <c r="C39" s="840">
        <v>2</v>
      </c>
      <c r="D39" s="841">
        <v>2</v>
      </c>
      <c r="E39" s="841">
        <v>1</v>
      </c>
      <c r="F39" s="841"/>
      <c r="G39" s="841">
        <v>1</v>
      </c>
      <c r="H39" s="841">
        <v>1</v>
      </c>
      <c r="I39" s="841"/>
      <c r="J39" s="842"/>
    </row>
    <row r="40" spans="1:10" ht="15" thickTop="1" thickBot="1">
      <c r="A40" s="2168"/>
      <c r="B40" s="598" t="s">
        <v>5</v>
      </c>
      <c r="C40" s="1623">
        <f t="shared" ref="C40:J40" si="15">SUM(C32:C39)</f>
        <v>126</v>
      </c>
      <c r="D40" s="1624">
        <f t="shared" si="15"/>
        <v>100</v>
      </c>
      <c r="E40" s="1624">
        <f>SUM(E32:E39)</f>
        <v>6</v>
      </c>
      <c r="F40" s="1624"/>
      <c r="G40" s="1624">
        <f t="shared" si="15"/>
        <v>89</v>
      </c>
      <c r="H40" s="1624">
        <f t="shared" si="15"/>
        <v>30</v>
      </c>
      <c r="I40" s="1624">
        <f t="shared" si="15"/>
        <v>5</v>
      </c>
      <c r="J40" s="1625">
        <f t="shared" si="15"/>
        <v>2</v>
      </c>
    </row>
    <row r="41" spans="1:10" ht="13.5" customHeight="1">
      <c r="A41" s="2158" t="s">
        <v>162</v>
      </c>
      <c r="B41" s="599" t="s">
        <v>615</v>
      </c>
      <c r="C41" s="765">
        <v>118</v>
      </c>
      <c r="D41" s="755">
        <v>105</v>
      </c>
      <c r="E41" s="755">
        <v>6</v>
      </c>
      <c r="F41" s="755">
        <v>1</v>
      </c>
      <c r="G41" s="755">
        <v>65</v>
      </c>
      <c r="H41" s="755">
        <v>42</v>
      </c>
      <c r="I41" s="755">
        <v>7</v>
      </c>
      <c r="J41" s="756">
        <v>4</v>
      </c>
    </row>
    <row r="42" spans="1:10">
      <c r="A42" s="2159"/>
      <c r="B42" s="781" t="s">
        <v>616</v>
      </c>
      <c r="C42" s="749">
        <v>45</v>
      </c>
      <c r="D42" s="750">
        <v>42</v>
      </c>
      <c r="E42" s="750">
        <v>5</v>
      </c>
      <c r="F42" s="750"/>
      <c r="G42" s="750">
        <v>24</v>
      </c>
      <c r="H42" s="750">
        <v>16</v>
      </c>
      <c r="I42" s="750">
        <v>1</v>
      </c>
      <c r="J42" s="751">
        <v>4</v>
      </c>
    </row>
    <row r="43" spans="1:10">
      <c r="A43" s="2159"/>
      <c r="B43" s="748" t="s">
        <v>617</v>
      </c>
      <c r="C43" s="749">
        <v>15</v>
      </c>
      <c r="D43" s="750">
        <v>8</v>
      </c>
      <c r="E43" s="750">
        <v>1</v>
      </c>
      <c r="F43" s="750"/>
      <c r="G43" s="750">
        <v>8</v>
      </c>
      <c r="H43" s="750">
        <v>6</v>
      </c>
      <c r="I43" s="750"/>
      <c r="J43" s="751">
        <v>1</v>
      </c>
    </row>
    <row r="44" spans="1:10">
      <c r="A44" s="2159"/>
      <c r="B44" s="748" t="s">
        <v>618</v>
      </c>
      <c r="C44" s="749">
        <v>16</v>
      </c>
      <c r="D44" s="750">
        <v>16</v>
      </c>
      <c r="E44" s="750"/>
      <c r="F44" s="750"/>
      <c r="G44" s="750">
        <v>8</v>
      </c>
      <c r="H44" s="750">
        <v>7</v>
      </c>
      <c r="I44" s="750">
        <v>1</v>
      </c>
      <c r="J44" s="751"/>
    </row>
    <row r="45" spans="1:10">
      <c r="A45" s="2159"/>
      <c r="B45" s="748" t="s">
        <v>619</v>
      </c>
      <c r="C45" s="749">
        <v>33</v>
      </c>
      <c r="D45" s="750">
        <v>26</v>
      </c>
      <c r="E45" s="750"/>
      <c r="F45" s="750"/>
      <c r="G45" s="750">
        <v>24</v>
      </c>
      <c r="H45" s="750">
        <v>8</v>
      </c>
      <c r="I45" s="750">
        <v>1</v>
      </c>
      <c r="J45" s="751"/>
    </row>
    <row r="46" spans="1:10">
      <c r="A46" s="2159"/>
      <c r="B46" s="748" t="s">
        <v>620</v>
      </c>
      <c r="C46" s="749">
        <v>23</v>
      </c>
      <c r="D46" s="750">
        <v>22</v>
      </c>
      <c r="E46" s="750"/>
      <c r="F46" s="750"/>
      <c r="G46" s="750">
        <v>13</v>
      </c>
      <c r="H46" s="750">
        <v>8</v>
      </c>
      <c r="I46" s="750">
        <v>2</v>
      </c>
      <c r="J46" s="751"/>
    </row>
    <row r="47" spans="1:10">
      <c r="A47" s="2159"/>
      <c r="B47" s="748" t="s">
        <v>621</v>
      </c>
      <c r="C47" s="749">
        <v>7</v>
      </c>
      <c r="D47" s="750">
        <v>7</v>
      </c>
      <c r="E47" s="750">
        <v>2</v>
      </c>
      <c r="F47" s="750"/>
      <c r="G47" s="750">
        <v>3</v>
      </c>
      <c r="H47" s="750">
        <v>2</v>
      </c>
      <c r="I47" s="750">
        <v>2</v>
      </c>
      <c r="J47" s="751"/>
    </row>
    <row r="48" spans="1:10">
      <c r="A48" s="2159"/>
      <c r="B48" s="748" t="s">
        <v>622</v>
      </c>
      <c r="C48" s="749">
        <v>7</v>
      </c>
      <c r="D48" s="750">
        <v>7</v>
      </c>
      <c r="E48" s="750">
        <v>1</v>
      </c>
      <c r="F48" s="750"/>
      <c r="G48" s="750">
        <v>3</v>
      </c>
      <c r="H48" s="750"/>
      <c r="I48" s="750">
        <v>3</v>
      </c>
      <c r="J48" s="751">
        <v>1</v>
      </c>
    </row>
    <row r="49" spans="1:10" ht="14.25" thickBot="1">
      <c r="A49" s="2159"/>
      <c r="B49" s="748" t="s">
        <v>623</v>
      </c>
      <c r="C49" s="766">
        <v>10</v>
      </c>
      <c r="D49" s="767">
        <v>10</v>
      </c>
      <c r="E49" s="767">
        <v>1</v>
      </c>
      <c r="F49" s="767"/>
      <c r="G49" s="767">
        <v>4</v>
      </c>
      <c r="H49" s="767">
        <v>3</v>
      </c>
      <c r="I49" s="767">
        <v>3</v>
      </c>
      <c r="J49" s="768">
        <v>0</v>
      </c>
    </row>
    <row r="50" spans="1:10" ht="15" thickTop="1" thickBot="1">
      <c r="A50" s="2161"/>
      <c r="B50" s="598" t="s">
        <v>5</v>
      </c>
      <c r="C50" s="752">
        <f>SUM(C41,C42:C49)</f>
        <v>274</v>
      </c>
      <c r="D50" s="753">
        <f>SUM(D41,D42:D49)</f>
        <v>243</v>
      </c>
      <c r="E50" s="753">
        <f>SUM(E41,E42:E49)</f>
        <v>16</v>
      </c>
      <c r="F50" s="753">
        <f t="shared" ref="F50" si="16">SUM(F41,F42:F49)</f>
        <v>1</v>
      </c>
      <c r="G50" s="753">
        <f>SUM(G41,G42:G49)</f>
        <v>152</v>
      </c>
      <c r="H50" s="753">
        <f>SUM(H41,H42:H49)</f>
        <v>92</v>
      </c>
      <c r="I50" s="753">
        <f>SUM(I41,I42:I49)</f>
        <v>20</v>
      </c>
      <c r="J50" s="754">
        <f>SUM(J41,J42:J49)</f>
        <v>10</v>
      </c>
    </row>
    <row r="51" spans="1:10" ht="13.5" customHeight="1">
      <c r="A51" s="2158" t="s">
        <v>192</v>
      </c>
      <c r="B51" s="599" t="s">
        <v>624</v>
      </c>
      <c r="C51" s="1287">
        <f>SUM(G51:J51)</f>
        <v>168</v>
      </c>
      <c r="D51" s="771">
        <v>166</v>
      </c>
      <c r="E51" s="771">
        <v>10</v>
      </c>
      <c r="F51" s="771"/>
      <c r="G51" s="1288">
        <v>123</v>
      </c>
      <c r="H51" s="1288">
        <v>36</v>
      </c>
      <c r="I51" s="1288">
        <v>6</v>
      </c>
      <c r="J51" s="1289">
        <v>3</v>
      </c>
    </row>
    <row r="52" spans="1:10">
      <c r="A52" s="2159"/>
      <c r="B52" s="748" t="s">
        <v>625</v>
      </c>
      <c r="C52" s="773">
        <v>15</v>
      </c>
      <c r="D52" s="774">
        <v>8</v>
      </c>
      <c r="E52" s="774"/>
      <c r="F52" s="774">
        <v>3</v>
      </c>
      <c r="G52" s="774">
        <v>8</v>
      </c>
      <c r="H52" s="774">
        <v>7</v>
      </c>
      <c r="I52" s="774"/>
      <c r="J52" s="775"/>
    </row>
    <row r="53" spans="1:10" ht="14.25" thickBot="1">
      <c r="A53" s="2159"/>
      <c r="B53" s="748" t="s">
        <v>626</v>
      </c>
      <c r="C53" s="773">
        <v>144</v>
      </c>
      <c r="D53" s="774">
        <v>111</v>
      </c>
      <c r="E53" s="774">
        <v>6</v>
      </c>
      <c r="F53" s="774">
        <v>1</v>
      </c>
      <c r="G53" s="774">
        <v>102</v>
      </c>
      <c r="H53" s="774">
        <v>36</v>
      </c>
      <c r="I53" s="774">
        <v>4</v>
      </c>
      <c r="J53" s="775">
        <v>2</v>
      </c>
    </row>
    <row r="54" spans="1:10" ht="15" thickTop="1" thickBot="1">
      <c r="A54" s="2161"/>
      <c r="B54" s="598" t="s">
        <v>5</v>
      </c>
      <c r="C54" s="777">
        <f>SUM(C51:C53)</f>
        <v>327</v>
      </c>
      <c r="D54" s="1290">
        <f t="shared" ref="D54:J54" si="17">SUM(D51:D53)</f>
        <v>285</v>
      </c>
      <c r="E54" s="1290">
        <f t="shared" si="17"/>
        <v>16</v>
      </c>
      <c r="F54" s="1290">
        <f t="shared" si="17"/>
        <v>4</v>
      </c>
      <c r="G54" s="1290">
        <f t="shared" si="17"/>
        <v>233</v>
      </c>
      <c r="H54" s="1290">
        <f t="shared" si="17"/>
        <v>79</v>
      </c>
      <c r="I54" s="1290">
        <f t="shared" si="17"/>
        <v>10</v>
      </c>
      <c r="J54" s="1291">
        <f t="shared" si="17"/>
        <v>5</v>
      </c>
    </row>
    <row r="55" spans="1:10" ht="13.5" customHeight="1">
      <c r="A55" s="2162" t="s">
        <v>163</v>
      </c>
      <c r="B55" s="748" t="s">
        <v>627</v>
      </c>
      <c r="C55" s="747">
        <v>197</v>
      </c>
      <c r="D55" s="755">
        <v>163</v>
      </c>
      <c r="E55" s="755">
        <v>11</v>
      </c>
      <c r="F55" s="755">
        <v>1</v>
      </c>
      <c r="G55" s="755">
        <v>153</v>
      </c>
      <c r="H55" s="755">
        <v>39</v>
      </c>
      <c r="I55" s="755">
        <v>5</v>
      </c>
      <c r="J55" s="756"/>
    </row>
    <row r="56" spans="1:10">
      <c r="A56" s="2163"/>
      <c r="B56" s="781" t="s">
        <v>628</v>
      </c>
      <c r="C56" s="773">
        <v>6</v>
      </c>
      <c r="D56" s="774">
        <v>6</v>
      </c>
      <c r="E56" s="774"/>
      <c r="F56" s="774"/>
      <c r="G56" s="774">
        <v>4</v>
      </c>
      <c r="H56" s="774">
        <v>1</v>
      </c>
      <c r="I56" s="774">
        <v>1</v>
      </c>
      <c r="J56" s="782"/>
    </row>
    <row r="57" spans="1:10" ht="14.25" thickBot="1">
      <c r="A57" s="2163"/>
      <c r="B57" s="748" t="s">
        <v>629</v>
      </c>
      <c r="C57" s="773">
        <v>26</v>
      </c>
      <c r="D57" s="774">
        <v>15</v>
      </c>
      <c r="E57" s="774">
        <v>1</v>
      </c>
      <c r="F57" s="774"/>
      <c r="G57" s="774">
        <v>19</v>
      </c>
      <c r="H57" s="774">
        <v>7</v>
      </c>
      <c r="I57" s="774"/>
      <c r="J57" s="782"/>
    </row>
    <row r="58" spans="1:10" ht="15" thickTop="1" thickBot="1">
      <c r="A58" s="2164"/>
      <c r="B58" s="598" t="s">
        <v>5</v>
      </c>
      <c r="C58" s="752">
        <f t="shared" ref="C58:I58" si="18">SUM(C55:C57)</f>
        <v>229</v>
      </c>
      <c r="D58" s="753">
        <f t="shared" si="18"/>
        <v>184</v>
      </c>
      <c r="E58" s="753">
        <f t="shared" si="18"/>
        <v>12</v>
      </c>
      <c r="F58" s="753">
        <f>SUM(F55:F57)</f>
        <v>1</v>
      </c>
      <c r="G58" s="753">
        <f t="shared" si="18"/>
        <v>176</v>
      </c>
      <c r="H58" s="753">
        <f t="shared" si="18"/>
        <v>47</v>
      </c>
      <c r="I58" s="753">
        <f t="shared" si="18"/>
        <v>6</v>
      </c>
      <c r="J58" s="754"/>
    </row>
    <row r="59" spans="1:10" ht="13.5" customHeight="1">
      <c r="A59" s="2165" t="s">
        <v>165</v>
      </c>
      <c r="B59" s="748" t="s">
        <v>734</v>
      </c>
      <c r="C59" s="1609">
        <v>88</v>
      </c>
      <c r="D59" s="1609">
        <v>82</v>
      </c>
      <c r="E59" s="1609">
        <v>8</v>
      </c>
      <c r="F59" s="1609">
        <v>1</v>
      </c>
      <c r="G59" s="1609">
        <v>57</v>
      </c>
      <c r="H59" s="1609">
        <v>21</v>
      </c>
      <c r="I59" s="1609">
        <v>6</v>
      </c>
      <c r="J59" s="1610">
        <v>4</v>
      </c>
    </row>
    <row r="60" spans="1:10">
      <c r="A60" s="2159"/>
      <c r="B60" s="748" t="s">
        <v>735</v>
      </c>
      <c r="C60" s="1611">
        <v>37</v>
      </c>
      <c r="D60" s="1611">
        <v>32</v>
      </c>
      <c r="E60" s="1611"/>
      <c r="F60" s="1611"/>
      <c r="G60" s="1611">
        <v>30</v>
      </c>
      <c r="H60" s="1611">
        <v>7</v>
      </c>
      <c r="I60" s="1611"/>
      <c r="J60" s="1612"/>
    </row>
    <row r="61" spans="1:10">
      <c r="A61" s="2159"/>
      <c r="B61" s="748" t="s">
        <v>736</v>
      </c>
      <c r="C61" s="1611">
        <v>12</v>
      </c>
      <c r="D61" s="1611">
        <v>11</v>
      </c>
      <c r="E61" s="1611">
        <v>1</v>
      </c>
      <c r="F61" s="1611"/>
      <c r="G61" s="1611">
        <v>10</v>
      </c>
      <c r="H61" s="1611">
        <v>1</v>
      </c>
      <c r="I61" s="1611">
        <v>1</v>
      </c>
      <c r="J61" s="1612"/>
    </row>
    <row r="62" spans="1:10">
      <c r="A62" s="2159"/>
      <c r="B62" s="781" t="s">
        <v>737</v>
      </c>
      <c r="C62" s="1611">
        <v>1</v>
      </c>
      <c r="D62" s="1611">
        <v>1</v>
      </c>
      <c r="E62" s="1611"/>
      <c r="F62" s="1611"/>
      <c r="G62" s="1611">
        <v>1</v>
      </c>
      <c r="H62" s="1611"/>
      <c r="I62" s="1611"/>
      <c r="J62" s="1612"/>
    </row>
    <row r="63" spans="1:10">
      <c r="A63" s="2159"/>
      <c r="B63" s="1613" t="s">
        <v>738</v>
      </c>
      <c r="C63" s="1614">
        <v>2</v>
      </c>
      <c r="D63" s="1614">
        <v>1</v>
      </c>
      <c r="E63" s="1614">
        <v>1</v>
      </c>
      <c r="F63" s="1614"/>
      <c r="G63" s="1614">
        <v>1</v>
      </c>
      <c r="H63" s="1614">
        <v>1</v>
      </c>
      <c r="I63" s="1614"/>
      <c r="J63" s="1615"/>
    </row>
    <row r="64" spans="1:10">
      <c r="A64" s="2159"/>
      <c r="B64" s="781" t="s">
        <v>739</v>
      </c>
      <c r="C64" s="1611">
        <v>2</v>
      </c>
      <c r="D64" s="1611">
        <v>1</v>
      </c>
      <c r="E64" s="1611">
        <v>1</v>
      </c>
      <c r="F64" s="1611"/>
      <c r="G64" s="1611">
        <v>1</v>
      </c>
      <c r="H64" s="1611"/>
      <c r="I64" s="1611"/>
      <c r="J64" s="1612">
        <v>1</v>
      </c>
    </row>
    <row r="65" spans="1:10" ht="14.25" thickBot="1">
      <c r="A65" s="2159"/>
      <c r="B65" s="781" t="s">
        <v>121</v>
      </c>
      <c r="C65" s="1616">
        <v>141</v>
      </c>
      <c r="D65" s="1616">
        <v>99</v>
      </c>
      <c r="E65" s="1616">
        <v>7</v>
      </c>
      <c r="F65" s="1616"/>
      <c r="G65" s="1616">
        <v>106</v>
      </c>
      <c r="H65" s="1616">
        <v>28</v>
      </c>
      <c r="I65" s="1616">
        <v>3</v>
      </c>
      <c r="J65" s="1617">
        <v>4</v>
      </c>
    </row>
    <row r="66" spans="1:10" ht="15" thickTop="1" thickBot="1">
      <c r="A66" s="2160"/>
      <c r="B66" s="598" t="s">
        <v>5</v>
      </c>
      <c r="C66" s="1618">
        <f>SUM(C59:C65)</f>
        <v>283</v>
      </c>
      <c r="D66" s="1619">
        <f t="shared" ref="D66:J66" si="19">SUM(D59:D65)</f>
        <v>227</v>
      </c>
      <c r="E66" s="1619">
        <f t="shared" si="19"/>
        <v>18</v>
      </c>
      <c r="F66" s="1619">
        <f t="shared" si="19"/>
        <v>1</v>
      </c>
      <c r="G66" s="1619">
        <f t="shared" si="19"/>
        <v>206</v>
      </c>
      <c r="H66" s="1619">
        <f t="shared" si="19"/>
        <v>58</v>
      </c>
      <c r="I66" s="1619">
        <f t="shared" si="19"/>
        <v>10</v>
      </c>
      <c r="J66" s="1620">
        <f t="shared" si="19"/>
        <v>9</v>
      </c>
    </row>
    <row r="67" spans="1:10" ht="13.5" customHeight="1">
      <c r="A67" s="2165" t="s">
        <v>164</v>
      </c>
      <c r="B67" s="748" t="s">
        <v>630</v>
      </c>
      <c r="C67" s="747">
        <v>9</v>
      </c>
      <c r="D67" s="755">
        <v>8</v>
      </c>
      <c r="E67" s="755">
        <v>1</v>
      </c>
      <c r="F67" s="755"/>
      <c r="G67" s="755">
        <v>7</v>
      </c>
      <c r="H67" s="755">
        <v>2</v>
      </c>
      <c r="I67" s="755"/>
      <c r="J67" s="756"/>
    </row>
    <row r="68" spans="1:10">
      <c r="A68" s="2159"/>
      <c r="B68" s="748" t="s">
        <v>631</v>
      </c>
      <c r="C68" s="749">
        <v>11</v>
      </c>
      <c r="D68" s="750">
        <v>11</v>
      </c>
      <c r="E68" s="750">
        <v>3</v>
      </c>
      <c r="F68" s="750"/>
      <c r="G68" s="750">
        <v>4</v>
      </c>
      <c r="H68" s="750">
        <v>5</v>
      </c>
      <c r="I68" s="750">
        <v>1</v>
      </c>
      <c r="J68" s="751">
        <v>1</v>
      </c>
    </row>
    <row r="69" spans="1:10" ht="14.25" thickBot="1">
      <c r="A69" s="2159"/>
      <c r="B69" s="781" t="s">
        <v>122</v>
      </c>
      <c r="C69" s="749">
        <v>44</v>
      </c>
      <c r="D69" s="750">
        <v>38</v>
      </c>
      <c r="E69" s="750">
        <v>8</v>
      </c>
      <c r="F69" s="750"/>
      <c r="G69" s="750">
        <v>24</v>
      </c>
      <c r="H69" s="750">
        <v>18</v>
      </c>
      <c r="I69" s="750">
        <v>1</v>
      </c>
      <c r="J69" s="751">
        <v>1</v>
      </c>
    </row>
    <row r="70" spans="1:10" ht="15" thickTop="1" thickBot="1">
      <c r="A70" s="2160"/>
      <c r="B70" s="1292" t="s">
        <v>5</v>
      </c>
      <c r="C70" s="783">
        <f>SUM(C67:C69)</f>
        <v>64</v>
      </c>
      <c r="D70" s="784">
        <f t="shared" ref="D70:J70" si="20">SUM(D67:D69)</f>
        <v>57</v>
      </c>
      <c r="E70" s="784">
        <f>SUM(E67:E69)</f>
        <v>12</v>
      </c>
      <c r="F70" s="784"/>
      <c r="G70" s="784">
        <f t="shared" si="20"/>
        <v>35</v>
      </c>
      <c r="H70" s="784">
        <f t="shared" si="20"/>
        <v>25</v>
      </c>
      <c r="I70" s="784">
        <f t="shared" si="20"/>
        <v>2</v>
      </c>
      <c r="J70" s="785">
        <f t="shared" si="20"/>
        <v>2</v>
      </c>
    </row>
    <row r="71" spans="1:10" ht="13.5" customHeight="1">
      <c r="A71" s="2165" t="s">
        <v>166</v>
      </c>
      <c r="B71" s="786" t="s">
        <v>632</v>
      </c>
      <c r="C71" s="762">
        <v>88</v>
      </c>
      <c r="D71" s="763">
        <v>85</v>
      </c>
      <c r="E71" s="763">
        <v>5</v>
      </c>
      <c r="F71" s="763">
        <v>4</v>
      </c>
      <c r="G71" s="763">
        <v>47</v>
      </c>
      <c r="H71" s="763">
        <v>30</v>
      </c>
      <c r="I71" s="763">
        <v>9</v>
      </c>
      <c r="J71" s="764">
        <v>2</v>
      </c>
    </row>
    <row r="72" spans="1:10">
      <c r="A72" s="2159"/>
      <c r="B72" s="781" t="s">
        <v>123</v>
      </c>
      <c r="C72" s="749">
        <v>5</v>
      </c>
      <c r="D72" s="750">
        <v>5</v>
      </c>
      <c r="E72" s="750">
        <v>3</v>
      </c>
      <c r="F72" s="750">
        <v>2</v>
      </c>
      <c r="G72" s="750">
        <v>3</v>
      </c>
      <c r="H72" s="750"/>
      <c r="I72" s="750">
        <v>2</v>
      </c>
      <c r="J72" s="751"/>
    </row>
    <row r="73" spans="1:10">
      <c r="A73" s="2159"/>
      <c r="B73" s="748" t="s">
        <v>633</v>
      </c>
      <c r="C73" s="749">
        <v>24</v>
      </c>
      <c r="D73" s="750">
        <v>23</v>
      </c>
      <c r="E73" s="750">
        <v>1</v>
      </c>
      <c r="F73" s="750">
        <v>1</v>
      </c>
      <c r="G73" s="750">
        <v>11</v>
      </c>
      <c r="H73" s="750">
        <v>7</v>
      </c>
      <c r="I73" s="750">
        <v>4</v>
      </c>
      <c r="J73" s="751">
        <v>2</v>
      </c>
    </row>
    <row r="74" spans="1:10" ht="14.25" thickBot="1">
      <c r="A74" s="2159"/>
      <c r="B74" s="748" t="s">
        <v>634</v>
      </c>
      <c r="C74" s="749"/>
      <c r="D74" s="750"/>
      <c r="E74" s="750"/>
      <c r="F74" s="750"/>
      <c r="G74" s="750"/>
      <c r="H74" s="750"/>
      <c r="I74" s="750"/>
      <c r="J74" s="751"/>
    </row>
    <row r="75" spans="1:10" ht="15" thickTop="1" thickBot="1">
      <c r="A75" s="2161"/>
      <c r="B75" s="598" t="s">
        <v>5</v>
      </c>
      <c r="C75" s="752">
        <f>SUM(C71:C74)</f>
        <v>117</v>
      </c>
      <c r="D75" s="753">
        <f t="shared" ref="D75:J75" si="21">SUM(D71:D74)</f>
        <v>113</v>
      </c>
      <c r="E75" s="753">
        <f>SUM(E71:E74)</f>
        <v>9</v>
      </c>
      <c r="F75" s="753">
        <f>SUM(F71:F74)</f>
        <v>7</v>
      </c>
      <c r="G75" s="753">
        <f t="shared" si="21"/>
        <v>61</v>
      </c>
      <c r="H75" s="753">
        <f t="shared" si="21"/>
        <v>37</v>
      </c>
      <c r="I75" s="753">
        <f t="shared" si="21"/>
        <v>15</v>
      </c>
      <c r="J75" s="754">
        <f t="shared" si="21"/>
        <v>4</v>
      </c>
    </row>
    <row r="76" spans="1:10" ht="13.5" customHeight="1">
      <c r="A76" s="2158" t="s">
        <v>202</v>
      </c>
      <c r="B76" s="781" t="s">
        <v>635</v>
      </c>
      <c r="C76" s="747">
        <v>8</v>
      </c>
      <c r="D76" s="755">
        <v>8</v>
      </c>
      <c r="E76" s="755"/>
      <c r="F76" s="755"/>
      <c r="G76" s="755">
        <v>3</v>
      </c>
      <c r="H76" s="755">
        <v>4</v>
      </c>
      <c r="I76" s="755">
        <v>1</v>
      </c>
      <c r="J76" s="756"/>
    </row>
    <row r="77" spans="1:10">
      <c r="A77" s="2159"/>
      <c r="B77" s="748" t="s">
        <v>636</v>
      </c>
      <c r="C77" s="749"/>
      <c r="D77" s="750"/>
      <c r="E77" s="750"/>
      <c r="F77" s="750"/>
      <c r="G77" s="750"/>
      <c r="H77" s="787"/>
      <c r="I77" s="750"/>
      <c r="J77" s="751"/>
    </row>
    <row r="78" spans="1:10">
      <c r="A78" s="2159"/>
      <c r="B78" s="748" t="s">
        <v>637</v>
      </c>
      <c r="C78" s="749"/>
      <c r="D78" s="750"/>
      <c r="E78" s="750"/>
      <c r="F78" s="750"/>
      <c r="G78" s="750"/>
      <c r="H78" s="787"/>
      <c r="I78" s="750"/>
      <c r="J78" s="751"/>
    </row>
    <row r="79" spans="1:10">
      <c r="A79" s="2159"/>
      <c r="B79" s="748" t="s">
        <v>638</v>
      </c>
      <c r="C79" s="749">
        <v>7</v>
      </c>
      <c r="D79" s="750">
        <v>7</v>
      </c>
      <c r="E79" s="750"/>
      <c r="F79" s="750"/>
      <c r="G79" s="750">
        <v>5</v>
      </c>
      <c r="H79" s="750">
        <v>2</v>
      </c>
      <c r="I79" s="750"/>
      <c r="J79" s="751"/>
    </row>
    <row r="80" spans="1:10">
      <c r="A80" s="2159"/>
      <c r="B80" s="748" t="s">
        <v>639</v>
      </c>
      <c r="C80" s="749"/>
      <c r="D80" s="750"/>
      <c r="E80" s="750"/>
      <c r="F80" s="750"/>
      <c r="G80" s="750"/>
      <c r="H80" s="750"/>
      <c r="I80" s="750"/>
      <c r="J80" s="751"/>
    </row>
    <row r="81" spans="1:10">
      <c r="A81" s="2159"/>
      <c r="B81" s="748" t="s">
        <v>640</v>
      </c>
      <c r="C81" s="749"/>
      <c r="D81" s="750"/>
      <c r="E81" s="750"/>
      <c r="F81" s="750"/>
      <c r="G81" s="750"/>
      <c r="H81" s="750"/>
      <c r="I81" s="750"/>
      <c r="J81" s="751"/>
    </row>
    <row r="82" spans="1:10">
      <c r="A82" s="2159"/>
      <c r="B82" s="748" t="s">
        <v>641</v>
      </c>
      <c r="C82" s="749"/>
      <c r="D82" s="750"/>
      <c r="E82" s="750"/>
      <c r="F82" s="750"/>
      <c r="G82" s="750"/>
      <c r="H82" s="750"/>
      <c r="I82" s="750"/>
      <c r="J82" s="751"/>
    </row>
    <row r="83" spans="1:10" ht="14.25" thickBot="1">
      <c r="A83" s="2159"/>
      <c r="B83" s="748" t="s">
        <v>642</v>
      </c>
      <c r="C83" s="749"/>
      <c r="D83" s="750"/>
      <c r="E83" s="750"/>
      <c r="F83" s="750"/>
      <c r="G83" s="750"/>
      <c r="H83" s="750"/>
      <c r="I83" s="750"/>
      <c r="J83" s="751"/>
    </row>
    <row r="84" spans="1:10" ht="15" thickTop="1" thickBot="1">
      <c r="A84" s="2160"/>
      <c r="B84" s="598" t="s">
        <v>5</v>
      </c>
      <c r="C84" s="752">
        <f t="shared" ref="C84:I84" si="22">SUM(C76:C83)</f>
        <v>15</v>
      </c>
      <c r="D84" s="753">
        <f t="shared" si="22"/>
        <v>15</v>
      </c>
      <c r="E84" s="753"/>
      <c r="F84" s="753"/>
      <c r="G84" s="753">
        <f t="shared" si="22"/>
        <v>8</v>
      </c>
      <c r="H84" s="753">
        <f t="shared" si="22"/>
        <v>6</v>
      </c>
      <c r="I84" s="753">
        <f t="shared" si="22"/>
        <v>1</v>
      </c>
      <c r="J84" s="754"/>
    </row>
    <row r="85" spans="1:10" ht="14.25" thickBot="1">
      <c r="A85" s="1299" t="s">
        <v>643</v>
      </c>
      <c r="B85" s="1300" t="s">
        <v>644</v>
      </c>
      <c r="C85" s="1301">
        <v>81</v>
      </c>
      <c r="D85" s="1302">
        <v>74</v>
      </c>
      <c r="E85" s="1302">
        <v>4</v>
      </c>
      <c r="F85" s="1302">
        <v>3</v>
      </c>
      <c r="G85" s="1302">
        <v>55</v>
      </c>
      <c r="H85" s="1302">
        <v>20</v>
      </c>
      <c r="I85" s="1302">
        <v>4</v>
      </c>
      <c r="J85" s="1303">
        <v>2</v>
      </c>
    </row>
    <row r="86" spans="1:10">
      <c r="A86" s="790" t="s">
        <v>272</v>
      </c>
      <c r="B86" s="788"/>
      <c r="C86" s="788"/>
      <c r="D86" s="788"/>
      <c r="E86" s="788"/>
      <c r="F86" s="788"/>
      <c r="G86" s="788"/>
      <c r="H86" s="788"/>
      <c r="I86" s="788"/>
      <c r="J86" s="788"/>
    </row>
    <row r="87" spans="1:10">
      <c r="A87" s="790" t="s">
        <v>273</v>
      </c>
      <c r="B87" s="726"/>
      <c r="C87" s="726"/>
      <c r="D87" s="726"/>
      <c r="E87" s="726"/>
      <c r="F87" s="726"/>
      <c r="G87" s="726"/>
      <c r="H87" s="726"/>
      <c r="I87" s="726"/>
      <c r="J87" s="726"/>
    </row>
    <row r="88" spans="1:10">
      <c r="A88" s="726"/>
      <c r="B88" s="726"/>
      <c r="C88" s="726"/>
      <c r="D88" s="726"/>
      <c r="E88" s="726"/>
      <c r="F88" s="726"/>
      <c r="G88" s="726"/>
      <c r="H88" s="726"/>
      <c r="I88" s="726"/>
      <c r="J88" s="726"/>
    </row>
    <row r="89" spans="1:10">
      <c r="A89" s="726"/>
      <c r="B89" s="726"/>
      <c r="C89" s="726"/>
      <c r="D89" s="726"/>
      <c r="E89" s="726"/>
      <c r="F89" s="726"/>
      <c r="G89" s="726"/>
      <c r="H89" s="726"/>
      <c r="I89" s="726"/>
      <c r="J89" s="726"/>
    </row>
    <row r="90" spans="1:10">
      <c r="A90" s="789"/>
      <c r="B90" s="789"/>
      <c r="C90" s="789"/>
      <c r="D90" s="789"/>
      <c r="E90" s="789"/>
      <c r="F90" s="789"/>
      <c r="G90" s="789"/>
      <c r="H90" s="789"/>
      <c r="I90" s="789"/>
      <c r="J90" s="789"/>
    </row>
    <row r="91" spans="1:10">
      <c r="A91" s="789"/>
      <c r="B91" s="789"/>
      <c r="C91" s="789"/>
      <c r="D91" s="789"/>
      <c r="E91" s="789"/>
      <c r="F91" s="789"/>
      <c r="G91" s="789"/>
      <c r="H91" s="789"/>
      <c r="I91" s="789"/>
      <c r="J91" s="789"/>
    </row>
    <row r="92" spans="1:10">
      <c r="A92" s="789"/>
      <c r="B92" s="789"/>
      <c r="C92" s="789"/>
      <c r="D92" s="789"/>
      <c r="E92" s="789"/>
      <c r="F92" s="789"/>
      <c r="G92" s="789"/>
      <c r="H92" s="789"/>
      <c r="I92" s="789"/>
      <c r="J92" s="789"/>
    </row>
    <row r="93" spans="1:10">
      <c r="A93" s="789"/>
      <c r="B93" s="789"/>
      <c r="C93" s="789"/>
      <c r="D93" s="789"/>
      <c r="E93" s="789"/>
      <c r="F93" s="789"/>
      <c r="G93" s="789"/>
      <c r="H93" s="789"/>
      <c r="I93" s="789"/>
      <c r="J93" s="789"/>
    </row>
    <row r="94" spans="1:10">
      <c r="A94" s="789"/>
      <c r="B94" s="789"/>
      <c r="C94" s="789"/>
      <c r="D94" s="789"/>
      <c r="E94" s="789"/>
      <c r="F94" s="789"/>
      <c r="G94" s="789"/>
      <c r="H94" s="789"/>
      <c r="I94" s="789"/>
      <c r="J94" s="789"/>
    </row>
    <row r="95" spans="1:10">
      <c r="A95" s="789"/>
      <c r="B95" s="789"/>
      <c r="C95" s="789"/>
      <c r="D95" s="789"/>
      <c r="E95" s="789"/>
      <c r="F95" s="789"/>
      <c r="G95" s="789"/>
      <c r="H95" s="789"/>
      <c r="I95" s="789"/>
      <c r="J95" s="789"/>
    </row>
    <row r="96" spans="1:10">
      <c r="A96" s="789"/>
      <c r="B96" s="789"/>
      <c r="C96" s="789"/>
      <c r="D96" s="789"/>
      <c r="E96" s="789"/>
      <c r="F96" s="789"/>
      <c r="G96" s="789"/>
      <c r="H96" s="789"/>
      <c r="I96" s="789"/>
      <c r="J96" s="789"/>
    </row>
    <row r="97" spans="1:10">
      <c r="A97" s="789"/>
      <c r="B97" s="789"/>
      <c r="C97" s="789"/>
      <c r="D97" s="789"/>
      <c r="E97" s="789"/>
      <c r="F97" s="789"/>
      <c r="G97" s="789"/>
      <c r="H97" s="789"/>
      <c r="I97" s="789"/>
      <c r="J97" s="789"/>
    </row>
    <row r="98" spans="1:10">
      <c r="A98" s="789"/>
      <c r="B98" s="789"/>
      <c r="C98" s="789"/>
      <c r="D98" s="789"/>
      <c r="E98" s="789"/>
      <c r="F98" s="789"/>
      <c r="G98" s="789"/>
      <c r="H98" s="789"/>
      <c r="I98" s="789"/>
      <c r="J98" s="789"/>
    </row>
    <row r="99" spans="1:10">
      <c r="A99" s="789"/>
      <c r="B99" s="789"/>
      <c r="C99" s="789"/>
      <c r="D99" s="789"/>
      <c r="E99" s="789"/>
      <c r="F99" s="789"/>
      <c r="G99" s="789"/>
      <c r="H99" s="789"/>
      <c r="I99" s="789"/>
      <c r="J99" s="789"/>
    </row>
    <row r="100" spans="1:10">
      <c r="A100" s="789"/>
      <c r="B100" s="789"/>
      <c r="C100" s="789"/>
      <c r="D100" s="789"/>
      <c r="E100" s="789"/>
      <c r="F100" s="789"/>
      <c r="G100" s="789"/>
      <c r="H100" s="789"/>
      <c r="I100" s="789"/>
      <c r="J100" s="789"/>
    </row>
    <row r="101" spans="1:10">
      <c r="A101" s="789"/>
      <c r="B101" s="789"/>
      <c r="C101" s="789"/>
      <c r="D101" s="789"/>
      <c r="E101" s="789"/>
      <c r="F101" s="789"/>
      <c r="G101" s="789"/>
      <c r="H101" s="789"/>
      <c r="I101" s="789"/>
      <c r="J101" s="789"/>
    </row>
    <row r="102" spans="1:10">
      <c r="A102" s="789"/>
      <c r="B102" s="789"/>
      <c r="C102" s="789"/>
      <c r="D102" s="789"/>
      <c r="E102" s="789"/>
      <c r="F102" s="789"/>
      <c r="G102" s="789"/>
      <c r="H102" s="789"/>
      <c r="I102" s="789"/>
      <c r="J102" s="789"/>
    </row>
    <row r="103" spans="1:10">
      <c r="A103" s="789"/>
      <c r="B103" s="789"/>
      <c r="C103" s="789"/>
      <c r="D103" s="789"/>
      <c r="E103" s="789"/>
      <c r="F103" s="789"/>
      <c r="G103" s="789"/>
      <c r="H103" s="789"/>
      <c r="I103" s="789"/>
      <c r="J103" s="789"/>
    </row>
    <row r="104" spans="1:10">
      <c r="A104" s="789"/>
      <c r="B104" s="789"/>
      <c r="C104" s="789"/>
      <c r="D104" s="789"/>
      <c r="E104" s="789"/>
      <c r="F104" s="789"/>
      <c r="G104" s="789"/>
      <c r="H104" s="789"/>
      <c r="I104" s="789"/>
      <c r="J104" s="789"/>
    </row>
    <row r="105" spans="1:10">
      <c r="A105" s="789"/>
      <c r="B105" s="789"/>
      <c r="C105" s="789"/>
      <c r="D105" s="789"/>
      <c r="E105" s="789"/>
      <c r="F105" s="789"/>
      <c r="G105" s="789"/>
      <c r="H105" s="789"/>
      <c r="I105" s="789"/>
      <c r="J105" s="789"/>
    </row>
    <row r="106" spans="1:10">
      <c r="A106" s="789"/>
      <c r="B106" s="789"/>
      <c r="C106" s="789"/>
      <c r="D106" s="789"/>
      <c r="E106" s="789"/>
      <c r="F106" s="789"/>
      <c r="G106" s="789"/>
      <c r="H106" s="789"/>
      <c r="I106" s="789"/>
      <c r="J106" s="789"/>
    </row>
    <row r="107" spans="1:10">
      <c r="A107" s="789"/>
      <c r="B107" s="789"/>
      <c r="C107" s="789"/>
      <c r="D107" s="789"/>
      <c r="E107" s="789"/>
      <c r="F107" s="789"/>
      <c r="G107" s="789"/>
      <c r="H107" s="789"/>
      <c r="I107" s="789"/>
      <c r="J107" s="789"/>
    </row>
    <row r="108" spans="1:10">
      <c r="A108" s="789"/>
      <c r="B108" s="789"/>
      <c r="C108" s="789"/>
      <c r="D108" s="789"/>
      <c r="E108" s="789"/>
      <c r="F108" s="789"/>
      <c r="G108" s="789"/>
      <c r="H108" s="789"/>
      <c r="I108" s="789"/>
      <c r="J108" s="789"/>
    </row>
    <row r="109" spans="1:10">
      <c r="A109" s="789"/>
      <c r="B109" s="789"/>
      <c r="C109" s="789"/>
      <c r="D109" s="789"/>
      <c r="E109" s="789"/>
      <c r="F109" s="789"/>
      <c r="G109" s="789"/>
      <c r="H109" s="789"/>
      <c r="I109" s="789"/>
      <c r="J109" s="789"/>
    </row>
    <row r="110" spans="1:10">
      <c r="A110" s="789"/>
      <c r="B110" s="789"/>
      <c r="C110" s="789"/>
      <c r="D110" s="789"/>
      <c r="E110" s="789"/>
      <c r="F110" s="789"/>
      <c r="G110" s="789"/>
      <c r="H110" s="789"/>
      <c r="I110" s="789"/>
      <c r="J110" s="789"/>
    </row>
    <row r="111" spans="1:10">
      <c r="A111" s="789"/>
      <c r="B111" s="789"/>
      <c r="C111" s="789"/>
      <c r="D111" s="789"/>
      <c r="E111" s="789"/>
      <c r="F111" s="789"/>
      <c r="G111" s="789"/>
      <c r="H111" s="789"/>
      <c r="I111" s="789"/>
      <c r="J111" s="789"/>
    </row>
    <row r="112" spans="1:10">
      <c r="A112" s="789"/>
      <c r="B112" s="789"/>
      <c r="C112" s="789"/>
      <c r="D112" s="789"/>
      <c r="E112" s="789"/>
      <c r="F112" s="789"/>
      <c r="G112" s="789"/>
      <c r="H112" s="789"/>
      <c r="I112" s="789"/>
      <c r="J112" s="789"/>
    </row>
    <row r="113" spans="1:10">
      <c r="A113" s="789"/>
      <c r="B113" s="789"/>
      <c r="C113" s="789"/>
      <c r="D113" s="789"/>
      <c r="E113" s="789"/>
      <c r="F113" s="789"/>
      <c r="G113" s="789"/>
      <c r="H113" s="789"/>
      <c r="I113" s="789"/>
      <c r="J113" s="789"/>
    </row>
    <row r="114" spans="1:10">
      <c r="A114" s="789"/>
      <c r="B114" s="789"/>
      <c r="C114" s="789"/>
      <c r="D114" s="789"/>
      <c r="E114" s="789"/>
      <c r="F114" s="789"/>
      <c r="G114" s="789"/>
      <c r="H114" s="789"/>
      <c r="I114" s="789"/>
      <c r="J114" s="789"/>
    </row>
    <row r="115" spans="1:10">
      <c r="A115" s="789"/>
      <c r="B115" s="789"/>
      <c r="C115" s="789"/>
      <c r="D115" s="789"/>
      <c r="E115" s="789"/>
      <c r="F115" s="789"/>
      <c r="G115" s="789"/>
      <c r="H115" s="789"/>
      <c r="I115" s="789"/>
      <c r="J115" s="789"/>
    </row>
    <row r="116" spans="1:10">
      <c r="A116" s="789"/>
      <c r="B116" s="789"/>
      <c r="C116" s="789"/>
      <c r="D116" s="789"/>
      <c r="E116" s="789"/>
      <c r="F116" s="789"/>
      <c r="G116" s="789"/>
      <c r="H116" s="789"/>
      <c r="I116" s="789"/>
      <c r="J116" s="789"/>
    </row>
    <row r="117" spans="1:10">
      <c r="A117" s="789"/>
      <c r="B117" s="789"/>
      <c r="C117" s="789"/>
      <c r="D117" s="789"/>
      <c r="E117" s="789"/>
      <c r="F117" s="789"/>
      <c r="G117" s="789"/>
      <c r="H117" s="789"/>
      <c r="I117" s="789"/>
      <c r="J117" s="789"/>
    </row>
    <row r="118" spans="1:10">
      <c r="A118" s="789"/>
      <c r="B118" s="789"/>
      <c r="C118" s="789"/>
      <c r="D118" s="789"/>
      <c r="E118" s="789"/>
      <c r="F118" s="789"/>
      <c r="G118" s="789"/>
      <c r="H118" s="789"/>
      <c r="I118" s="789"/>
      <c r="J118" s="789"/>
    </row>
    <row r="119" spans="1:10">
      <c r="A119" s="789"/>
      <c r="B119" s="789"/>
      <c r="C119" s="789"/>
      <c r="D119" s="789"/>
      <c r="E119" s="789"/>
      <c r="F119" s="789"/>
      <c r="G119" s="789"/>
      <c r="H119" s="789"/>
      <c r="I119" s="789"/>
      <c r="J119" s="789"/>
    </row>
    <row r="120" spans="1:10">
      <c r="A120" s="789"/>
      <c r="B120" s="789"/>
      <c r="C120" s="789"/>
      <c r="D120" s="789"/>
      <c r="E120" s="789"/>
      <c r="F120" s="789"/>
      <c r="G120" s="789"/>
      <c r="H120" s="789"/>
      <c r="I120" s="789"/>
      <c r="J120" s="789"/>
    </row>
    <row r="121" spans="1:10">
      <c r="A121" s="789"/>
      <c r="B121" s="789"/>
      <c r="C121" s="789"/>
      <c r="D121" s="789"/>
      <c r="E121" s="789"/>
      <c r="F121" s="789"/>
      <c r="G121" s="789"/>
      <c r="H121" s="789"/>
      <c r="I121" s="789"/>
      <c r="J121" s="789"/>
    </row>
  </sheetData>
  <mergeCells count="22">
    <mergeCell ref="A1:J1"/>
    <mergeCell ref="I2:J2"/>
    <mergeCell ref="A28:A31"/>
    <mergeCell ref="G3:J3"/>
    <mergeCell ref="A9:A15"/>
    <mergeCell ref="C3:C4"/>
    <mergeCell ref="A5:B5"/>
    <mergeCell ref="A6:B6"/>
    <mergeCell ref="A7:B7"/>
    <mergeCell ref="A8:B8"/>
    <mergeCell ref="A3:B4"/>
    <mergeCell ref="A19:A22"/>
    <mergeCell ref="A41:A50"/>
    <mergeCell ref="A16:A18"/>
    <mergeCell ref="A32:A40"/>
    <mergeCell ref="A23:A26"/>
    <mergeCell ref="A71:A75"/>
    <mergeCell ref="A76:A84"/>
    <mergeCell ref="A51:A54"/>
    <mergeCell ref="A55:A58"/>
    <mergeCell ref="A59:A66"/>
    <mergeCell ref="A67:A70"/>
  </mergeCells>
  <phoneticPr fontId="8"/>
  <printOptions horizontalCentered="1"/>
  <pageMargins left="0.78740157480314965" right="0.78740157480314965" top="0.78740157480314965" bottom="0.39370078740157483" header="0.59055118110236227" footer="0.51181102362204722"/>
  <pageSetup paperSize="9" scale="96" pageOrder="overThenDown" orientation="portrait" r:id="rId1"/>
  <headerFooter alignWithMargins="0"/>
  <rowBreaks count="1" manualBreakCount="1">
    <brk id="50"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view="pageBreakPreview" zoomScaleNormal="100" zoomScaleSheetLayoutView="100" workbookViewId="0">
      <pane xSplit="3" ySplit="5" topLeftCell="D6" activePane="bottomRight" state="frozen"/>
      <selection activeCell="B23" sqref="B23:C23"/>
      <selection pane="topRight" activeCell="B23" sqref="B23:C23"/>
      <selection pane="bottomLeft" activeCell="B23" sqref="B23:C23"/>
      <selection pane="bottomRight" activeCell="O1" sqref="O1:O1048576"/>
    </sheetView>
  </sheetViews>
  <sheetFormatPr defaultRowHeight="13.5"/>
  <cols>
    <col min="1" max="1" width="2.625" style="134" bestFit="1" customWidth="1"/>
    <col min="2" max="2" width="10.25" style="134" bestFit="1" customWidth="1"/>
    <col min="3" max="3" width="26.75" style="134" bestFit="1" customWidth="1"/>
    <col min="4" max="4" width="6.625" style="134" customWidth="1"/>
    <col min="5" max="5" width="6.625" style="182" customWidth="1"/>
    <col min="6" max="6" width="21.875" style="134" bestFit="1" customWidth="1"/>
    <col min="7" max="7" width="25.75" style="134" bestFit="1" customWidth="1"/>
    <col min="8" max="12" width="8.5" style="134" bestFit="1" customWidth="1"/>
    <col min="13" max="13" width="9.5" style="134" bestFit="1" customWidth="1"/>
    <col min="14" max="24" width="28" style="134" customWidth="1"/>
    <col min="25" max="16384" width="9" style="134"/>
  </cols>
  <sheetData>
    <row r="1" spans="1:13" ht="17.25">
      <c r="A1" s="2201" t="s">
        <v>759</v>
      </c>
      <c r="B1" s="2201"/>
      <c r="C1" s="2201"/>
      <c r="D1" s="2201"/>
      <c r="E1" s="2201"/>
      <c r="F1" s="2201"/>
      <c r="G1" s="2201"/>
    </row>
    <row r="2" spans="1:13" ht="14.25">
      <c r="A2" s="135"/>
      <c r="B2" s="2210" t="s">
        <v>274</v>
      </c>
      <c r="C2" s="2210"/>
      <c r="D2" s="2210"/>
      <c r="E2" s="2210"/>
      <c r="F2" s="2210"/>
      <c r="G2" s="1718"/>
    </row>
    <row r="3" spans="1:13" ht="14.25" thickBot="1"/>
    <row r="4" spans="1:13">
      <c r="A4" s="2202" t="s">
        <v>236</v>
      </c>
      <c r="B4" s="2203"/>
      <c r="C4" s="2206" t="s">
        <v>237</v>
      </c>
      <c r="D4" s="2207" t="s">
        <v>238</v>
      </c>
      <c r="E4" s="2208"/>
      <c r="F4" s="2209" t="s">
        <v>239</v>
      </c>
      <c r="G4" s="2206" t="s">
        <v>252</v>
      </c>
      <c r="H4" s="2196" t="s">
        <v>240</v>
      </c>
      <c r="I4" s="2198" t="s">
        <v>241</v>
      </c>
      <c r="J4" s="2199"/>
      <c r="K4" s="2199"/>
      <c r="L4" s="2200"/>
      <c r="M4" s="2194" t="s">
        <v>242</v>
      </c>
    </row>
    <row r="5" spans="1:13" ht="68.25" customHeight="1" thickBot="1">
      <c r="A5" s="2204"/>
      <c r="B5" s="2205"/>
      <c r="C5" s="2197"/>
      <c r="D5" s="137" t="s">
        <v>243</v>
      </c>
      <c r="E5" s="183" t="s">
        <v>244</v>
      </c>
      <c r="F5" s="2197"/>
      <c r="G5" s="2197"/>
      <c r="H5" s="2197"/>
      <c r="I5" s="138" t="s">
        <v>245</v>
      </c>
      <c r="J5" s="136" t="s">
        <v>246</v>
      </c>
      <c r="K5" s="139" t="s">
        <v>247</v>
      </c>
      <c r="L5" s="139" t="s">
        <v>248</v>
      </c>
      <c r="M5" s="2195"/>
    </row>
    <row r="6" spans="1:13" ht="24" customHeight="1">
      <c r="A6" s="2189" t="s">
        <v>654</v>
      </c>
      <c r="B6" s="1378" t="s">
        <v>660</v>
      </c>
      <c r="C6" s="1380" t="s">
        <v>760</v>
      </c>
      <c r="D6" s="1364">
        <v>1</v>
      </c>
      <c r="E6" s="1381">
        <v>15.1</v>
      </c>
      <c r="F6" s="1382" t="s">
        <v>662</v>
      </c>
      <c r="G6" s="1379" t="s">
        <v>663</v>
      </c>
      <c r="H6" s="1383">
        <f>SUM(I6:L6)</f>
        <v>2878</v>
      </c>
      <c r="I6" s="1365">
        <v>723</v>
      </c>
      <c r="J6" s="1365">
        <v>533</v>
      </c>
      <c r="K6" s="1366"/>
      <c r="L6" s="1366">
        <v>1622</v>
      </c>
      <c r="M6" s="145" t="s">
        <v>682</v>
      </c>
    </row>
    <row r="7" spans="1:13" ht="24" customHeight="1" thickBot="1">
      <c r="A7" s="2190"/>
      <c r="B7" s="1384" t="s">
        <v>661</v>
      </c>
      <c r="C7" s="1379" t="s">
        <v>761</v>
      </c>
      <c r="D7" s="1364">
        <v>5</v>
      </c>
      <c r="E7" s="1381">
        <v>15</v>
      </c>
      <c r="F7" s="1382" t="s">
        <v>662</v>
      </c>
      <c r="G7" s="1379" t="s">
        <v>663</v>
      </c>
      <c r="H7" s="1383">
        <f>SUM(I7:L7)</f>
        <v>3703</v>
      </c>
      <c r="I7" s="1365">
        <v>1004</v>
      </c>
      <c r="J7" s="1365">
        <v>740</v>
      </c>
      <c r="K7" s="1366"/>
      <c r="L7" s="1366">
        <v>1959</v>
      </c>
      <c r="M7" s="146" t="s">
        <v>683</v>
      </c>
    </row>
    <row r="8" spans="1:13" ht="15" thickTop="1" thickBot="1">
      <c r="A8" s="2191"/>
      <c r="B8" s="2192" t="s">
        <v>253</v>
      </c>
      <c r="C8" s="2193"/>
      <c r="D8" s="142">
        <f>SUM(D6:D7)</f>
        <v>6</v>
      </c>
      <c r="E8" s="184">
        <f>SUM(E6:E7)</f>
        <v>30.1</v>
      </c>
      <c r="F8" s="143"/>
      <c r="G8" s="144"/>
      <c r="H8" s="1385">
        <f>SUM(H6:H7)</f>
        <v>6581</v>
      </c>
      <c r="I8" s="1385">
        <f>SUM(I6:I7)</f>
        <v>1727</v>
      </c>
      <c r="J8" s="1385">
        <f>SUM(J6:J7)</f>
        <v>1273</v>
      </c>
      <c r="K8" s="1385"/>
      <c r="L8" s="1385">
        <f>SUM(L6:L7)</f>
        <v>3581</v>
      </c>
      <c r="M8" s="1386"/>
    </row>
    <row r="9" spans="1:13" ht="24" customHeight="1">
      <c r="A9" s="2189" t="s">
        <v>655</v>
      </c>
      <c r="B9" s="1387" t="s">
        <v>664</v>
      </c>
      <c r="C9" s="1388" t="s">
        <v>762</v>
      </c>
      <c r="D9" s="1389">
        <v>13</v>
      </c>
      <c r="E9" s="1381">
        <v>17.5</v>
      </c>
      <c r="F9" s="1388" t="s">
        <v>666</v>
      </c>
      <c r="G9" s="1388" t="s">
        <v>668</v>
      </c>
      <c r="H9" s="1383">
        <f>SUM(I9:L9)</f>
        <v>3451</v>
      </c>
      <c r="I9" s="1390">
        <v>936</v>
      </c>
      <c r="J9" s="1390">
        <v>345</v>
      </c>
      <c r="K9" s="1391"/>
      <c r="L9" s="1391">
        <v>2170</v>
      </c>
      <c r="M9" s="140" t="s">
        <v>683</v>
      </c>
    </row>
    <row r="10" spans="1:13" ht="24" customHeight="1" thickBot="1">
      <c r="A10" s="2190"/>
      <c r="B10" s="1387" t="s">
        <v>665</v>
      </c>
      <c r="C10" s="1388" t="s">
        <v>764</v>
      </c>
      <c r="D10" s="1389">
        <v>17</v>
      </c>
      <c r="E10" s="1381">
        <v>22.3</v>
      </c>
      <c r="F10" s="1388" t="s">
        <v>667</v>
      </c>
      <c r="G10" s="1388" t="s">
        <v>669</v>
      </c>
      <c r="H10" s="1383">
        <f>SUM(I10:L10)</f>
        <v>3208</v>
      </c>
      <c r="I10" s="1390">
        <v>806</v>
      </c>
      <c r="J10" s="1390">
        <v>297</v>
      </c>
      <c r="K10" s="1391"/>
      <c r="L10" s="1391">
        <v>2105</v>
      </c>
      <c r="M10" s="1363" t="s">
        <v>683</v>
      </c>
    </row>
    <row r="11" spans="1:13" ht="15" thickTop="1" thickBot="1">
      <c r="A11" s="2191"/>
      <c r="B11" s="2192" t="s">
        <v>253</v>
      </c>
      <c r="C11" s="2193"/>
      <c r="D11" s="142">
        <f>SUM(D9:D10)</f>
        <v>30</v>
      </c>
      <c r="E11" s="184">
        <f>SUM(E9:E10)</f>
        <v>39.799999999999997</v>
      </c>
      <c r="F11" s="143"/>
      <c r="G11" s="144"/>
      <c r="H11" s="1385">
        <f>SUM(H9:H10)</f>
        <v>6659</v>
      </c>
      <c r="I11" s="1385">
        <f>SUM(I9:I10)</f>
        <v>1742</v>
      </c>
      <c r="J11" s="1385">
        <f>SUM(J9:J10)</f>
        <v>642</v>
      </c>
      <c r="K11" s="1385"/>
      <c r="L11" s="1385">
        <f>SUM(L9:L10)</f>
        <v>4275</v>
      </c>
      <c r="M11" s="1386"/>
    </row>
    <row r="12" spans="1:13" ht="24" customHeight="1">
      <c r="A12" s="2189" t="s">
        <v>656</v>
      </c>
      <c r="B12" s="1387" t="s">
        <v>670</v>
      </c>
      <c r="C12" s="1388" t="s">
        <v>764</v>
      </c>
      <c r="D12" s="1392">
        <v>3</v>
      </c>
      <c r="E12" s="1381">
        <v>14.6</v>
      </c>
      <c r="F12" s="1388" t="s">
        <v>662</v>
      </c>
      <c r="G12" s="1388" t="s">
        <v>663</v>
      </c>
      <c r="H12" s="1414">
        <f>SUM(I12:L12)</f>
        <v>2842</v>
      </c>
      <c r="I12" s="1390">
        <v>713</v>
      </c>
      <c r="J12" s="1390">
        <v>263</v>
      </c>
      <c r="K12" s="1391">
        <v>1866</v>
      </c>
      <c r="L12" s="1391"/>
      <c r="M12" s="140" t="s">
        <v>683</v>
      </c>
    </row>
    <row r="13" spans="1:13" ht="24" customHeight="1" thickBot="1">
      <c r="A13" s="2190"/>
      <c r="B13" s="1387" t="s">
        <v>671</v>
      </c>
      <c r="C13" s="1388" t="s">
        <v>760</v>
      </c>
      <c r="D13" s="1392">
        <v>1</v>
      </c>
      <c r="E13" s="1381">
        <v>8</v>
      </c>
      <c r="F13" s="1388" t="s">
        <v>662</v>
      </c>
      <c r="G13" s="1388" t="s">
        <v>663</v>
      </c>
      <c r="H13" s="1414">
        <f>SUM(I13:L13)</f>
        <v>2638</v>
      </c>
      <c r="I13" s="1390">
        <v>761</v>
      </c>
      <c r="J13" s="1390">
        <v>263</v>
      </c>
      <c r="K13" s="1391">
        <v>1614</v>
      </c>
      <c r="L13" s="1391"/>
      <c r="M13" s="1363" t="s">
        <v>683</v>
      </c>
    </row>
    <row r="14" spans="1:13" ht="15" thickTop="1" thickBot="1">
      <c r="A14" s="2191"/>
      <c r="B14" s="2192" t="s">
        <v>253</v>
      </c>
      <c r="C14" s="2193"/>
      <c r="D14" s="142">
        <f>SUM(D12:D13)</f>
        <v>4</v>
      </c>
      <c r="E14" s="184">
        <f>SUM(E12:E13)</f>
        <v>22.6</v>
      </c>
      <c r="F14" s="143"/>
      <c r="G14" s="144"/>
      <c r="H14" s="1385">
        <f>SUM(H12:H13)</f>
        <v>5480</v>
      </c>
      <c r="I14" s="1385">
        <f>SUM(I12:I13)</f>
        <v>1474</v>
      </c>
      <c r="J14" s="1385">
        <f>SUM(J12:J13)</f>
        <v>526</v>
      </c>
      <c r="K14" s="1385">
        <f>SUM(K12:K13)</f>
        <v>3480</v>
      </c>
      <c r="L14" s="1385"/>
      <c r="M14" s="1386"/>
    </row>
    <row r="15" spans="1:13" ht="24" customHeight="1">
      <c r="A15" s="2189" t="s">
        <v>657</v>
      </c>
      <c r="B15" s="1393" t="s">
        <v>672</v>
      </c>
      <c r="C15" s="1372" t="s">
        <v>760</v>
      </c>
      <c r="D15" s="1394">
        <v>1</v>
      </c>
      <c r="E15" s="1381">
        <v>16.3</v>
      </c>
      <c r="F15" s="1388" t="s">
        <v>667</v>
      </c>
      <c r="G15" s="1388" t="s">
        <v>669</v>
      </c>
      <c r="H15" s="1414">
        <f>SUM(I15:L15)</f>
        <v>2673</v>
      </c>
      <c r="I15" s="1390">
        <v>725</v>
      </c>
      <c r="J15" s="1395"/>
      <c r="K15" s="1396"/>
      <c r="L15" s="1396">
        <v>1948</v>
      </c>
      <c r="M15" s="140" t="s">
        <v>683</v>
      </c>
    </row>
    <row r="16" spans="1:13" ht="24" customHeight="1" thickBot="1">
      <c r="A16" s="2190"/>
      <c r="B16" s="1393" t="s">
        <v>673</v>
      </c>
      <c r="C16" s="1398" t="s">
        <v>760</v>
      </c>
      <c r="D16" s="1394">
        <v>1</v>
      </c>
      <c r="E16" s="1399">
        <v>10</v>
      </c>
      <c r="F16" s="1388" t="s">
        <v>667</v>
      </c>
      <c r="G16" s="1372" t="s">
        <v>681</v>
      </c>
      <c r="H16" s="1414">
        <f>SUM(I16:L16)</f>
        <v>2668</v>
      </c>
      <c r="I16" s="1415">
        <v>670</v>
      </c>
      <c r="J16" s="1368"/>
      <c r="K16" s="1369"/>
      <c r="L16" s="1369">
        <v>1998</v>
      </c>
      <c r="M16" s="1363" t="s">
        <v>683</v>
      </c>
    </row>
    <row r="17" spans="1:14" ht="15" thickTop="1" thickBot="1">
      <c r="A17" s="2191"/>
      <c r="B17" s="2192" t="s">
        <v>253</v>
      </c>
      <c r="C17" s="2193"/>
      <c r="D17" s="142">
        <f>SUM(D15:D16)</f>
        <v>2</v>
      </c>
      <c r="E17" s="184">
        <f>SUM(E15:E16)</f>
        <v>26.3</v>
      </c>
      <c r="F17" s="143"/>
      <c r="G17" s="144"/>
      <c r="H17" s="1385">
        <f>SUM(H15:H16)</f>
        <v>5341</v>
      </c>
      <c r="I17" s="1385">
        <f>SUM(I15:I16)</f>
        <v>1395</v>
      </c>
      <c r="J17" s="1385"/>
      <c r="K17" s="1385"/>
      <c r="L17" s="1385">
        <f>SUM(L15:L16)</f>
        <v>3946</v>
      </c>
      <c r="M17" s="1386"/>
    </row>
    <row r="18" spans="1:14" ht="24" customHeight="1">
      <c r="A18" s="2189" t="s">
        <v>658</v>
      </c>
      <c r="B18" s="1387" t="s">
        <v>674</v>
      </c>
      <c r="C18" s="1398" t="s">
        <v>761</v>
      </c>
      <c r="D18" s="1370">
        <v>15</v>
      </c>
      <c r="E18" s="1400">
        <v>21.2</v>
      </c>
      <c r="F18" s="1388"/>
      <c r="G18" s="1397" t="s">
        <v>680</v>
      </c>
      <c r="H18" s="1414">
        <f>SUM(I18:L18)</f>
        <v>448</v>
      </c>
      <c r="I18" s="1368">
        <v>213</v>
      </c>
      <c r="J18" s="1368">
        <v>235</v>
      </c>
      <c r="K18" s="1369"/>
      <c r="L18" s="1369" t="s">
        <v>197</v>
      </c>
      <c r="M18" s="145" t="s">
        <v>683</v>
      </c>
    </row>
    <row r="19" spans="1:14" ht="24" customHeight="1" thickBot="1">
      <c r="A19" s="2190"/>
      <c r="B19" s="1393" t="s">
        <v>675</v>
      </c>
      <c r="C19" s="1397" t="s">
        <v>763</v>
      </c>
      <c r="D19" s="1371">
        <v>65</v>
      </c>
      <c r="E19" s="1400">
        <v>42</v>
      </c>
      <c r="F19" s="1388" t="s">
        <v>667</v>
      </c>
      <c r="G19" s="1398" t="s">
        <v>676</v>
      </c>
      <c r="H19" s="1414">
        <f>SUM(I19:L19)</f>
        <v>3990</v>
      </c>
      <c r="I19" s="1368">
        <v>1002</v>
      </c>
      <c r="J19" s="1368">
        <v>1108</v>
      </c>
      <c r="K19" s="1369"/>
      <c r="L19" s="1369">
        <v>1880</v>
      </c>
      <c r="M19" s="146" t="s">
        <v>683</v>
      </c>
    </row>
    <row r="20" spans="1:14" ht="15" thickTop="1" thickBot="1">
      <c r="A20" s="2191"/>
      <c r="B20" s="2192" t="s">
        <v>253</v>
      </c>
      <c r="C20" s="2193"/>
      <c r="D20" s="142">
        <f>SUM(D18:D19)</f>
        <v>80</v>
      </c>
      <c r="E20" s="184">
        <f>SUM(E18:E19)</f>
        <v>63.2</v>
      </c>
      <c r="F20" s="143"/>
      <c r="G20" s="144"/>
      <c r="H20" s="1385">
        <f>SUM(H18:H19)</f>
        <v>4438</v>
      </c>
      <c r="I20" s="1385">
        <f>SUM(I18:I19)</f>
        <v>1215</v>
      </c>
      <c r="J20" s="1385">
        <f>SUM(J18:J19)</f>
        <v>1343</v>
      </c>
      <c r="K20" s="1385"/>
      <c r="L20" s="1385">
        <f>SUM(L18:L19)</f>
        <v>1880</v>
      </c>
      <c r="M20" s="1386"/>
    </row>
    <row r="21" spans="1:14" ht="24" customHeight="1" thickBot="1">
      <c r="A21" s="2189" t="s">
        <v>659</v>
      </c>
      <c r="B21" s="1387" t="s">
        <v>677</v>
      </c>
      <c r="C21" s="1388" t="s">
        <v>760</v>
      </c>
      <c r="D21" s="1392">
        <v>1</v>
      </c>
      <c r="E21" s="1400">
        <v>12</v>
      </c>
      <c r="F21" s="1388" t="s">
        <v>667</v>
      </c>
      <c r="G21" s="1388" t="s">
        <v>669</v>
      </c>
      <c r="H21" s="1383">
        <f>SUM(I21:L21)</f>
        <v>2797</v>
      </c>
      <c r="I21" s="1390">
        <v>703</v>
      </c>
      <c r="J21" s="1390">
        <v>703</v>
      </c>
      <c r="K21" s="1391"/>
      <c r="L21" s="1391">
        <v>1391</v>
      </c>
      <c r="M21" s="1367" t="s">
        <v>683</v>
      </c>
    </row>
    <row r="22" spans="1:14" ht="15" thickTop="1" thickBot="1">
      <c r="A22" s="2191"/>
      <c r="B22" s="2192" t="s">
        <v>253</v>
      </c>
      <c r="C22" s="2193"/>
      <c r="D22" s="142">
        <f>SUM(D21)</f>
        <v>1</v>
      </c>
      <c r="E22" s="184">
        <f>SUM(E21)</f>
        <v>12</v>
      </c>
      <c r="F22" s="143"/>
      <c r="G22" s="144"/>
      <c r="H22" s="1385">
        <f>SUM(H21:H21)</f>
        <v>2797</v>
      </c>
      <c r="I22" s="1385">
        <f>SUM(I21:I21)</f>
        <v>703</v>
      </c>
      <c r="J22" s="1385">
        <f>SUM(J21:J21)</f>
        <v>703</v>
      </c>
      <c r="K22" s="1385"/>
      <c r="L22" s="1385">
        <f>SUM(L21:L21)</f>
        <v>1391</v>
      </c>
      <c r="M22" s="1386"/>
    </row>
    <row r="23" spans="1:14" ht="14.25" customHeight="1" thickBot="1">
      <c r="A23" s="2214" t="s">
        <v>249</v>
      </c>
      <c r="B23" s="2215"/>
      <c r="C23" s="2215"/>
      <c r="D23" s="2215"/>
      <c r="E23" s="2215"/>
      <c r="F23" s="2216"/>
      <c r="G23" s="147"/>
      <c r="H23" s="1401">
        <f>SUM(H8,H11,H14,H17,H20,H22)</f>
        <v>31296</v>
      </c>
      <c r="I23" s="1401">
        <f t="shared" ref="I23:L23" si="0">SUM(I8,I11,I14,I17,I20,I22)</f>
        <v>8256</v>
      </c>
      <c r="J23" s="1401">
        <f t="shared" si="0"/>
        <v>4487</v>
      </c>
      <c r="K23" s="1401">
        <f t="shared" si="0"/>
        <v>3480</v>
      </c>
      <c r="L23" s="1401">
        <f t="shared" si="0"/>
        <v>15073</v>
      </c>
      <c r="M23" s="1402"/>
    </row>
    <row r="25" spans="1:14" ht="14.25">
      <c r="B25" s="1373" t="s">
        <v>678</v>
      </c>
      <c r="I25" s="141"/>
    </row>
    <row r="26" spans="1:14" ht="15" thickBot="1">
      <c r="B26" s="1376" t="s">
        <v>684</v>
      </c>
      <c r="C26" s="1374"/>
      <c r="D26" s="1374"/>
      <c r="E26" s="1375"/>
      <c r="F26" s="1374"/>
      <c r="G26" s="1374"/>
      <c r="H26" s="1374"/>
      <c r="I26" s="1374"/>
      <c r="J26" s="1374"/>
      <c r="K26" s="1374"/>
      <c r="L26" s="1374"/>
    </row>
    <row r="27" spans="1:14" ht="38.25" thickBot="1">
      <c r="A27" s="1360" t="s">
        <v>658</v>
      </c>
      <c r="B27" s="1403" t="s">
        <v>674</v>
      </c>
      <c r="C27" s="1404" t="s">
        <v>761</v>
      </c>
      <c r="D27" s="1405">
        <v>15</v>
      </c>
      <c r="E27" s="1406">
        <v>21.2</v>
      </c>
      <c r="F27" s="1653" t="s">
        <v>666</v>
      </c>
      <c r="G27" s="1407" t="s">
        <v>680</v>
      </c>
      <c r="H27" s="1408">
        <f>SUM(I27:L27)</f>
        <v>785</v>
      </c>
      <c r="I27" s="1409">
        <v>213</v>
      </c>
      <c r="J27" s="1409">
        <v>235</v>
      </c>
      <c r="K27" s="1410"/>
      <c r="L27" s="1410">
        <v>337</v>
      </c>
      <c r="M27" s="145" t="s">
        <v>683</v>
      </c>
    </row>
    <row r="28" spans="1:14" ht="14.25" thickBot="1">
      <c r="A28" s="2211" t="s">
        <v>679</v>
      </c>
      <c r="B28" s="2212"/>
      <c r="C28" s="2212"/>
      <c r="D28" s="2212"/>
      <c r="E28" s="2212"/>
      <c r="F28" s="2213"/>
      <c r="G28" s="1411"/>
      <c r="H28" s="1412">
        <f>SUM(H27)</f>
        <v>785</v>
      </c>
      <c r="I28" s="1412">
        <f t="shared" ref="I28:L28" si="1">SUM(I27)</f>
        <v>213</v>
      </c>
      <c r="J28" s="1412">
        <f t="shared" si="1"/>
        <v>235</v>
      </c>
      <c r="K28" s="1412"/>
      <c r="L28" s="1412">
        <f t="shared" si="1"/>
        <v>337</v>
      </c>
      <c r="M28" s="1413"/>
      <c r="N28" s="1377"/>
    </row>
  </sheetData>
  <mergeCells count="24">
    <mergeCell ref="A28:F28"/>
    <mergeCell ref="A23:F23"/>
    <mergeCell ref="A15:A17"/>
    <mergeCell ref="B17:C17"/>
    <mergeCell ref="A18:A20"/>
    <mergeCell ref="B20:C20"/>
    <mergeCell ref="A21:A22"/>
    <mergeCell ref="B22:C22"/>
    <mergeCell ref="A1:G1"/>
    <mergeCell ref="A4:B5"/>
    <mergeCell ref="C4:C5"/>
    <mergeCell ref="D4:E4"/>
    <mergeCell ref="F4:F5"/>
    <mergeCell ref="G4:G5"/>
    <mergeCell ref="B2:F2"/>
    <mergeCell ref="A12:A14"/>
    <mergeCell ref="B14:C14"/>
    <mergeCell ref="M4:M5"/>
    <mergeCell ref="H4:H5"/>
    <mergeCell ref="I4:L4"/>
    <mergeCell ref="A9:A11"/>
    <mergeCell ref="B11:C11"/>
    <mergeCell ref="A6:A8"/>
    <mergeCell ref="B8:C8"/>
  </mergeCells>
  <phoneticPr fontId="8"/>
  <dataValidations count="1">
    <dataValidation imeMode="off" allowBlank="1" showInputMessage="1" showErrorMessage="1" sqref="D6:E7 D9:E10 D12:E13 E15"/>
  </dataValidations>
  <printOptions horizontalCentered="1"/>
  <pageMargins left="0.59055118110236227" right="0.59055118110236227" top="0.59055118110236227" bottom="0.39370078740157483" header="0.51181102362204722" footer="0.31496062992125984"/>
  <pageSetup paperSize="9" orientation="portrait"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1"/>
  <dimension ref="A1:L88"/>
  <sheetViews>
    <sheetView view="pageBreakPreview" zoomScale="90" zoomScaleNormal="100" zoomScaleSheetLayoutView="90" workbookViewId="0">
      <pane xSplit="3" ySplit="6" topLeftCell="D7" activePane="bottomRight" state="frozen"/>
      <selection pane="topRight" activeCell="D1" sqref="D1"/>
      <selection pane="bottomLeft" activeCell="A7" sqref="A7"/>
      <selection pane="bottomRight" activeCell="R20" sqref="R20"/>
    </sheetView>
  </sheetViews>
  <sheetFormatPr defaultColWidth="12.125" defaultRowHeight="17.25"/>
  <cols>
    <col min="1" max="1" width="4.75" style="406" bestFit="1" customWidth="1"/>
    <col min="2" max="2" width="1.75" style="406" customWidth="1"/>
    <col min="3" max="3" width="11.5" style="406" customWidth="1"/>
    <col min="4" max="5" width="8.5" style="152" bestFit="1" customWidth="1"/>
    <col min="6" max="6" width="9.625" style="152" bestFit="1" customWidth="1"/>
    <col min="7" max="8" width="8.5" style="152" bestFit="1" customWidth="1"/>
    <col min="9" max="11" width="8.5" style="152" customWidth="1"/>
    <col min="12" max="12" width="4.625" style="152" customWidth="1"/>
    <col min="13" max="16384" width="12.125" style="152"/>
  </cols>
  <sheetData>
    <row r="1" spans="1:12">
      <c r="A1" s="1747" t="s">
        <v>292</v>
      </c>
      <c r="B1" s="1747"/>
      <c r="C1" s="1747"/>
      <c r="D1" s="1747"/>
      <c r="E1" s="1747"/>
      <c r="F1" s="1747"/>
      <c r="G1" s="1747"/>
      <c r="H1" s="1747"/>
      <c r="I1" s="1747"/>
      <c r="J1" s="1747"/>
      <c r="K1" s="1747"/>
      <c r="L1" s="372"/>
    </row>
    <row r="2" spans="1:12" ht="18" thickBot="1">
      <c r="A2" s="373"/>
      <c r="B2" s="373"/>
      <c r="C2" s="373"/>
      <c r="D2" s="148"/>
      <c r="E2" s="148"/>
      <c r="F2" s="148"/>
      <c r="G2" s="148"/>
      <c r="H2" s="148"/>
      <c r="I2" s="148"/>
      <c r="J2" s="148"/>
      <c r="K2" s="148"/>
      <c r="L2" s="372"/>
    </row>
    <row r="3" spans="1:12" ht="15" customHeight="1" thickBot="1">
      <c r="A3" s="1796" t="s">
        <v>47</v>
      </c>
      <c r="B3" s="1797"/>
      <c r="C3" s="1795"/>
      <c r="D3" s="1803" t="s">
        <v>225</v>
      </c>
      <c r="E3" s="1759" t="s">
        <v>226</v>
      </c>
      <c r="F3" s="1811" t="s">
        <v>227</v>
      </c>
      <c r="G3" s="1775" t="s">
        <v>48</v>
      </c>
      <c r="H3" s="1776"/>
      <c r="I3" s="1776"/>
      <c r="J3" s="1776"/>
      <c r="K3" s="1777"/>
      <c r="L3" s="372"/>
    </row>
    <row r="4" spans="1:12" ht="15" customHeight="1" thickBot="1">
      <c r="A4" s="1798"/>
      <c r="B4" s="1799"/>
      <c r="C4" s="1800"/>
      <c r="D4" s="1804"/>
      <c r="E4" s="1760"/>
      <c r="F4" s="1812"/>
      <c r="G4" s="1769" t="s">
        <v>49</v>
      </c>
      <c r="H4" s="1772" t="s">
        <v>107</v>
      </c>
      <c r="I4" s="1772" t="s">
        <v>108</v>
      </c>
      <c r="J4" s="1772" t="s">
        <v>109</v>
      </c>
      <c r="K4" s="1753" t="s">
        <v>50</v>
      </c>
      <c r="L4" s="372"/>
    </row>
    <row r="5" spans="1:12" ht="15" customHeight="1" thickBot="1">
      <c r="A5" s="1798"/>
      <c r="B5" s="1799"/>
      <c r="C5" s="1800"/>
      <c r="D5" s="1804"/>
      <c r="E5" s="1760"/>
      <c r="F5" s="1812"/>
      <c r="G5" s="1770"/>
      <c r="H5" s="1773"/>
      <c r="I5" s="1773"/>
      <c r="J5" s="1773"/>
      <c r="K5" s="1754"/>
      <c r="L5" s="372"/>
    </row>
    <row r="6" spans="1:12" ht="15" customHeight="1" thickBot="1">
      <c r="A6" s="1801"/>
      <c r="B6" s="1802"/>
      <c r="C6" s="1782"/>
      <c r="D6" s="1804"/>
      <c r="E6" s="1760"/>
      <c r="F6" s="1812"/>
      <c r="G6" s="1771"/>
      <c r="H6" s="1774"/>
      <c r="I6" s="1774"/>
      <c r="J6" s="1774"/>
      <c r="K6" s="1755"/>
      <c r="L6" s="372"/>
    </row>
    <row r="7" spans="1:12" s="153" customFormat="1" ht="18.75" customHeight="1" thickBot="1">
      <c r="A7" s="1793" t="s">
        <v>167</v>
      </c>
      <c r="B7" s="1794"/>
      <c r="C7" s="1795"/>
      <c r="D7" s="1709">
        <v>68200</v>
      </c>
      <c r="E7" s="1700">
        <v>560</v>
      </c>
      <c r="F7" s="1716">
        <v>381900</v>
      </c>
      <c r="G7" s="1714" t="s">
        <v>750</v>
      </c>
      <c r="H7" s="1710" t="s">
        <v>750</v>
      </c>
      <c r="I7" s="1710" t="s">
        <v>750</v>
      </c>
      <c r="J7" s="1710" t="s">
        <v>750</v>
      </c>
      <c r="K7" s="1711" t="s">
        <v>750</v>
      </c>
      <c r="L7" s="296"/>
    </row>
    <row r="8" spans="1:12" s="153" customFormat="1" ht="20.100000000000001" customHeight="1">
      <c r="A8" s="1756" t="s">
        <v>51</v>
      </c>
      <c r="B8" s="1757"/>
      <c r="C8" s="1758"/>
      <c r="D8" s="376">
        <v>38508</v>
      </c>
      <c r="E8" s="377">
        <v>541</v>
      </c>
      <c r="F8" s="379">
        <v>208240</v>
      </c>
      <c r="G8" s="378">
        <v>24256</v>
      </c>
      <c r="H8" s="376">
        <v>8628</v>
      </c>
      <c r="I8" s="376">
        <v>3601</v>
      </c>
      <c r="J8" s="376">
        <v>1918</v>
      </c>
      <c r="K8" s="379">
        <v>105</v>
      </c>
      <c r="L8" s="296"/>
    </row>
    <row r="9" spans="1:12" s="153" customFormat="1" ht="20.100000000000001" customHeight="1">
      <c r="A9" s="1761" t="s">
        <v>168</v>
      </c>
      <c r="B9" s="1762"/>
      <c r="C9" s="1749"/>
      <c r="D9" s="380">
        <v>22790</v>
      </c>
      <c r="E9" s="1688">
        <v>603</v>
      </c>
      <c r="F9" s="1717">
        <v>137466</v>
      </c>
      <c r="G9" s="381">
        <v>16296</v>
      </c>
      <c r="H9" s="380">
        <v>1369.5076923076922</v>
      </c>
      <c r="I9" s="380">
        <v>968.29943019943016</v>
      </c>
      <c r="J9" s="380">
        <v>3923.4665400443178</v>
      </c>
      <c r="K9" s="382">
        <v>232.72633744855966</v>
      </c>
      <c r="L9" s="296"/>
    </row>
    <row r="10" spans="1:12" s="153" customFormat="1" ht="20.100000000000001" customHeight="1" thickBot="1">
      <c r="A10" s="1763" t="s">
        <v>52</v>
      </c>
      <c r="B10" s="1764"/>
      <c r="C10" s="1765"/>
      <c r="D10" s="1712" t="s">
        <v>750</v>
      </c>
      <c r="E10" s="1712" t="s">
        <v>750</v>
      </c>
      <c r="F10" s="1713" t="s">
        <v>750</v>
      </c>
      <c r="G10" s="1715" t="s">
        <v>750</v>
      </c>
      <c r="H10" s="1712" t="s">
        <v>750</v>
      </c>
      <c r="I10" s="1712" t="s">
        <v>750</v>
      </c>
      <c r="J10" s="1712" t="s">
        <v>750</v>
      </c>
      <c r="K10" s="1713" t="s">
        <v>750</v>
      </c>
      <c r="L10" s="296"/>
    </row>
    <row r="11" spans="1:12" s="153" customFormat="1" ht="20.100000000000001" customHeight="1" thickBot="1">
      <c r="A11" s="1750" t="s">
        <v>54</v>
      </c>
      <c r="B11" s="1813" t="s">
        <v>169</v>
      </c>
      <c r="C11" s="1814"/>
      <c r="D11" s="1700">
        <v>8841</v>
      </c>
      <c r="E11" s="1700">
        <v>526</v>
      </c>
      <c r="F11" s="1701">
        <v>46490</v>
      </c>
      <c r="G11" s="1705">
        <v>7667</v>
      </c>
      <c r="H11" s="1700">
        <v>941</v>
      </c>
      <c r="I11" s="1700">
        <v>215</v>
      </c>
      <c r="J11" s="1700">
        <v>16</v>
      </c>
      <c r="K11" s="1701">
        <v>2</v>
      </c>
      <c r="L11" s="296"/>
    </row>
    <row r="12" spans="1:12" s="153" customFormat="1" ht="20.100000000000001" customHeight="1" thickBot="1">
      <c r="A12" s="1751"/>
      <c r="B12" s="1748" t="s">
        <v>170</v>
      </c>
      <c r="C12" s="1749"/>
      <c r="D12" s="385">
        <v>20332</v>
      </c>
      <c r="E12" s="385">
        <v>545</v>
      </c>
      <c r="F12" s="386">
        <v>110820</v>
      </c>
      <c r="G12" s="1706">
        <v>12092</v>
      </c>
      <c r="H12" s="385">
        <v>3719</v>
      </c>
      <c r="I12" s="385">
        <v>2631</v>
      </c>
      <c r="J12" s="385">
        <v>1828</v>
      </c>
      <c r="K12" s="386">
        <v>62</v>
      </c>
      <c r="L12" s="296"/>
    </row>
    <row r="13" spans="1:12" s="153" customFormat="1" ht="20.100000000000001" customHeight="1" thickBot="1">
      <c r="A13" s="1751"/>
      <c r="B13" s="1748" t="s">
        <v>171</v>
      </c>
      <c r="C13" s="1749"/>
      <c r="D13" s="385">
        <v>9335</v>
      </c>
      <c r="E13" s="385">
        <v>546</v>
      </c>
      <c r="F13" s="386">
        <v>50930</v>
      </c>
      <c r="G13" s="1706">
        <v>4497</v>
      </c>
      <c r="H13" s="385">
        <v>3968</v>
      </c>
      <c r="I13" s="385">
        <v>755</v>
      </c>
      <c r="J13" s="385">
        <v>74</v>
      </c>
      <c r="K13" s="386">
        <v>41</v>
      </c>
      <c r="L13" s="296"/>
    </row>
    <row r="14" spans="1:12" s="153" customFormat="1" ht="20.100000000000001" customHeight="1" thickBot="1">
      <c r="A14" s="1751"/>
      <c r="B14" s="1748" t="s">
        <v>168</v>
      </c>
      <c r="C14" s="1749"/>
      <c r="D14" s="385">
        <v>20813</v>
      </c>
      <c r="E14" s="385">
        <v>609</v>
      </c>
      <c r="F14" s="386">
        <v>126656</v>
      </c>
      <c r="G14" s="1706">
        <v>16296</v>
      </c>
      <c r="H14" s="385">
        <v>1222</v>
      </c>
      <c r="I14" s="385">
        <v>427</v>
      </c>
      <c r="J14" s="385">
        <v>2793</v>
      </c>
      <c r="K14" s="386">
        <v>75</v>
      </c>
      <c r="L14" s="296"/>
    </row>
    <row r="15" spans="1:12" s="153" customFormat="1" ht="20.100000000000001" customHeight="1" thickBot="1">
      <c r="A15" s="1751"/>
      <c r="B15" s="1748" t="s">
        <v>53</v>
      </c>
      <c r="C15" s="1749"/>
      <c r="D15" s="385">
        <v>1977</v>
      </c>
      <c r="E15" s="385">
        <v>547</v>
      </c>
      <c r="F15" s="386">
        <v>10810</v>
      </c>
      <c r="G15" s="1706"/>
      <c r="H15" s="385">
        <v>147.50769230769231</v>
      </c>
      <c r="I15" s="385">
        <v>541.29943019943016</v>
      </c>
      <c r="J15" s="385">
        <v>1130.4665400443178</v>
      </c>
      <c r="K15" s="386">
        <v>157.72633744855966</v>
      </c>
      <c r="L15" s="296"/>
    </row>
    <row r="16" spans="1:12" s="153" customFormat="1" ht="20.100000000000001" customHeight="1" thickBot="1">
      <c r="A16" s="1751"/>
      <c r="B16" s="1748" t="s">
        <v>172</v>
      </c>
      <c r="C16" s="1749"/>
      <c r="D16" s="1699" t="s">
        <v>750</v>
      </c>
      <c r="E16" s="1699" t="s">
        <v>750</v>
      </c>
      <c r="F16" s="1702" t="s">
        <v>750</v>
      </c>
      <c r="G16" s="1707" t="s">
        <v>750</v>
      </c>
      <c r="H16" s="1699" t="s">
        <v>750</v>
      </c>
      <c r="I16" s="1699" t="s">
        <v>750</v>
      </c>
      <c r="J16" s="1699" t="s">
        <v>750</v>
      </c>
      <c r="K16" s="1702" t="s">
        <v>750</v>
      </c>
      <c r="L16" s="296"/>
    </row>
    <row r="17" spans="1:12" s="153" customFormat="1" ht="20.100000000000001" customHeight="1" thickBot="1">
      <c r="A17" s="1752"/>
      <c r="B17" s="1768" t="s">
        <v>55</v>
      </c>
      <c r="C17" s="1765"/>
      <c r="D17" s="1703">
        <v>4180</v>
      </c>
      <c r="E17" s="1703">
        <v>524</v>
      </c>
      <c r="F17" s="1704">
        <v>21900</v>
      </c>
      <c r="G17" s="1708">
        <v>3640</v>
      </c>
      <c r="H17" s="1703">
        <v>220</v>
      </c>
      <c r="I17" s="1703">
        <v>263</v>
      </c>
      <c r="J17" s="1703">
        <v>50</v>
      </c>
      <c r="K17" s="1704">
        <v>7</v>
      </c>
      <c r="L17" s="296"/>
    </row>
    <row r="18" spans="1:12" s="153" customFormat="1" ht="20.100000000000001" customHeight="1">
      <c r="A18" s="1766" t="s">
        <v>198</v>
      </c>
      <c r="B18" s="1778" t="s">
        <v>297</v>
      </c>
      <c r="C18" s="1779"/>
      <c r="D18" s="795">
        <v>2290</v>
      </c>
      <c r="E18" s="796">
        <v>508</v>
      </c>
      <c r="F18" s="797">
        <v>11600</v>
      </c>
      <c r="G18" s="796">
        <v>2255</v>
      </c>
      <c r="H18" s="796">
        <v>35</v>
      </c>
      <c r="I18" s="796"/>
      <c r="J18" s="796"/>
      <c r="K18" s="798"/>
    </row>
    <row r="19" spans="1:12" s="153" customFormat="1" ht="20.100000000000001" customHeight="1" thickBot="1">
      <c r="A19" s="1766"/>
      <c r="B19" s="1735" t="s">
        <v>298</v>
      </c>
      <c r="C19" s="1735"/>
      <c r="D19" s="795">
        <v>228</v>
      </c>
      <c r="E19" s="796">
        <v>480</v>
      </c>
      <c r="F19" s="797">
        <v>1090</v>
      </c>
      <c r="G19" s="796">
        <v>198</v>
      </c>
      <c r="H19" s="796">
        <v>30</v>
      </c>
      <c r="I19" s="796"/>
      <c r="J19" s="796"/>
      <c r="K19" s="798"/>
    </row>
    <row r="20" spans="1:12" s="153" customFormat="1" ht="20.100000000000001" customHeight="1" thickTop="1" thickBot="1">
      <c r="A20" s="1767"/>
      <c r="B20" s="1743" t="s">
        <v>299</v>
      </c>
      <c r="C20" s="1744"/>
      <c r="D20" s="389">
        <v>2518</v>
      </c>
      <c r="E20" s="310">
        <v>504</v>
      </c>
      <c r="F20" s="311">
        <v>12690</v>
      </c>
      <c r="G20" s="312">
        <v>2453</v>
      </c>
      <c r="H20" s="312">
        <v>65</v>
      </c>
      <c r="I20" s="312"/>
      <c r="J20" s="312"/>
      <c r="K20" s="313"/>
    </row>
    <row r="21" spans="1:12" ht="20.100000000000001" customHeight="1">
      <c r="A21" s="1805" t="s">
        <v>189</v>
      </c>
      <c r="B21" s="1790" t="s">
        <v>132</v>
      </c>
      <c r="C21" s="1790"/>
      <c r="D21" s="390">
        <v>1140</v>
      </c>
      <c r="E21" s="175">
        <v>522</v>
      </c>
      <c r="F21" s="391">
        <v>5950</v>
      </c>
      <c r="G21" s="175">
        <v>1121</v>
      </c>
      <c r="H21" s="175">
        <v>14</v>
      </c>
      <c r="I21" s="175">
        <v>5</v>
      </c>
      <c r="J21" s="175"/>
      <c r="K21" s="388"/>
    </row>
    <row r="22" spans="1:12" ht="20.100000000000001" customHeight="1">
      <c r="A22" s="1766"/>
      <c r="B22" s="1735" t="s">
        <v>300</v>
      </c>
      <c r="C22" s="1735"/>
      <c r="D22" s="307">
        <v>445</v>
      </c>
      <c r="E22" s="177">
        <v>527</v>
      </c>
      <c r="F22" s="308">
        <v>2350</v>
      </c>
      <c r="G22" s="177">
        <v>445</v>
      </c>
      <c r="H22" s="177"/>
      <c r="I22" s="177"/>
      <c r="J22" s="177"/>
      <c r="K22" s="215"/>
    </row>
    <row r="23" spans="1:12" ht="20.100000000000001" customHeight="1" thickBot="1">
      <c r="A23" s="1766"/>
      <c r="B23" s="1735" t="s">
        <v>301</v>
      </c>
      <c r="C23" s="1735"/>
      <c r="D23" s="307">
        <v>431</v>
      </c>
      <c r="E23" s="177">
        <v>531</v>
      </c>
      <c r="F23" s="308">
        <v>2290</v>
      </c>
      <c r="G23" s="177">
        <v>431</v>
      </c>
      <c r="H23" s="177"/>
      <c r="I23" s="177"/>
      <c r="J23" s="177"/>
      <c r="K23" s="215"/>
    </row>
    <row r="24" spans="1:12" s="153" customFormat="1" ht="20.100000000000001" customHeight="1" thickTop="1" thickBot="1">
      <c r="A24" s="1767"/>
      <c r="B24" s="1743" t="s">
        <v>5</v>
      </c>
      <c r="C24" s="1744"/>
      <c r="D24" s="392">
        <v>2016</v>
      </c>
      <c r="E24" s="310">
        <v>525</v>
      </c>
      <c r="F24" s="393">
        <v>10590</v>
      </c>
      <c r="G24" s="394">
        <v>1997</v>
      </c>
      <c r="H24" s="394">
        <v>14</v>
      </c>
      <c r="I24" s="394">
        <v>5</v>
      </c>
      <c r="J24" s="394"/>
      <c r="K24" s="395"/>
    </row>
    <row r="25" spans="1:12" s="153" customFormat="1" ht="20.100000000000001" customHeight="1">
      <c r="A25" s="1805" t="s">
        <v>190</v>
      </c>
      <c r="B25" s="1786" t="s">
        <v>645</v>
      </c>
      <c r="C25" s="1787"/>
      <c r="D25" s="1304">
        <v>2040</v>
      </c>
      <c r="E25" s="942">
        <v>511</v>
      </c>
      <c r="F25" s="962">
        <v>10400</v>
      </c>
      <c r="G25" s="942">
        <v>1461</v>
      </c>
      <c r="H25" s="942">
        <v>447</v>
      </c>
      <c r="I25" s="942">
        <v>120</v>
      </c>
      <c r="J25" s="942">
        <v>10</v>
      </c>
      <c r="K25" s="963">
        <v>2</v>
      </c>
    </row>
    <row r="26" spans="1:12" ht="20.100000000000001" customHeight="1">
      <c r="A26" s="1766"/>
      <c r="B26" s="1788" t="s">
        <v>133</v>
      </c>
      <c r="C26" s="1789"/>
      <c r="D26" s="1305">
        <v>1320</v>
      </c>
      <c r="E26" s="1306">
        <v>562</v>
      </c>
      <c r="F26" s="1307">
        <v>7420</v>
      </c>
      <c r="G26" s="1306">
        <v>1143</v>
      </c>
      <c r="H26" s="1306">
        <v>177</v>
      </c>
      <c r="I26" s="1306"/>
      <c r="J26" s="1306"/>
      <c r="K26" s="1308"/>
    </row>
    <row r="27" spans="1:12" s="153" customFormat="1" ht="20.100000000000001" customHeight="1" thickBot="1">
      <c r="A27" s="1766"/>
      <c r="B27" s="1735" t="s">
        <v>646</v>
      </c>
      <c r="C27" s="1735"/>
      <c r="D27" s="943">
        <v>947</v>
      </c>
      <c r="E27" s="944">
        <v>569</v>
      </c>
      <c r="F27" s="948">
        <v>5390</v>
      </c>
      <c r="G27" s="944">
        <v>613</v>
      </c>
      <c r="H27" s="944">
        <v>238</v>
      </c>
      <c r="I27" s="944">
        <v>90</v>
      </c>
      <c r="J27" s="944">
        <v>6</v>
      </c>
      <c r="K27" s="949"/>
    </row>
    <row r="28" spans="1:12" s="153" customFormat="1" ht="20.100000000000001" customHeight="1" thickTop="1" thickBot="1">
      <c r="A28" s="1767"/>
      <c r="B28" s="1743" t="s">
        <v>647</v>
      </c>
      <c r="C28" s="1744"/>
      <c r="D28" s="964">
        <v>4307</v>
      </c>
      <c r="E28" s="955">
        <v>539</v>
      </c>
      <c r="F28" s="956">
        <v>23210</v>
      </c>
      <c r="G28" s="1309">
        <v>3217</v>
      </c>
      <c r="H28" s="957">
        <v>862</v>
      </c>
      <c r="I28" s="957">
        <v>210</v>
      </c>
      <c r="J28" s="957">
        <v>16</v>
      </c>
      <c r="K28" s="313">
        <v>2</v>
      </c>
    </row>
    <row r="29" spans="1:12" s="153" customFormat="1" ht="20.100000000000001" customHeight="1" thickBot="1">
      <c r="A29" s="938" t="s">
        <v>302</v>
      </c>
      <c r="B29" s="1791" t="s">
        <v>124</v>
      </c>
      <c r="C29" s="1792"/>
      <c r="D29" s="791">
        <v>8310</v>
      </c>
      <c r="E29" s="792">
        <v>558</v>
      </c>
      <c r="F29" s="793">
        <v>46400</v>
      </c>
      <c r="G29" s="792">
        <v>6312</v>
      </c>
      <c r="H29" s="792">
        <v>776</v>
      </c>
      <c r="I29" s="792">
        <v>295</v>
      </c>
      <c r="J29" s="792">
        <v>927</v>
      </c>
      <c r="K29" s="794"/>
    </row>
    <row r="30" spans="1:12" ht="20.100000000000001" customHeight="1">
      <c r="A30" s="1805" t="s">
        <v>199</v>
      </c>
      <c r="B30" s="1790" t="s">
        <v>111</v>
      </c>
      <c r="C30" s="1790"/>
      <c r="D30" s="174">
        <v>1570</v>
      </c>
      <c r="E30" s="175">
        <v>504</v>
      </c>
      <c r="F30" s="387">
        <v>7910</v>
      </c>
      <c r="G30" s="175"/>
      <c r="H30" s="175">
        <v>69</v>
      </c>
      <c r="I30" s="175">
        <v>1256</v>
      </c>
      <c r="J30" s="175">
        <v>245</v>
      </c>
      <c r="K30" s="388"/>
    </row>
    <row r="31" spans="1:12" ht="20.100000000000001" customHeight="1">
      <c r="A31" s="1766"/>
      <c r="B31" s="1735" t="s">
        <v>112</v>
      </c>
      <c r="C31" s="1735"/>
      <c r="D31" s="176">
        <v>372</v>
      </c>
      <c r="E31" s="177">
        <v>532</v>
      </c>
      <c r="F31" s="214">
        <v>1980</v>
      </c>
      <c r="G31" s="177">
        <v>41</v>
      </c>
      <c r="H31" s="177">
        <v>300</v>
      </c>
      <c r="I31" s="177">
        <v>31</v>
      </c>
      <c r="J31" s="177"/>
      <c r="K31" s="215"/>
    </row>
    <row r="32" spans="1:12" ht="20.100000000000001" customHeight="1" thickBot="1">
      <c r="A32" s="1766"/>
      <c r="B32" s="1735" t="s">
        <v>113</v>
      </c>
      <c r="C32" s="1735"/>
      <c r="D32" s="176">
        <v>532</v>
      </c>
      <c r="E32" s="177">
        <v>517</v>
      </c>
      <c r="F32" s="214">
        <v>2750</v>
      </c>
      <c r="G32" s="177"/>
      <c r="H32" s="177"/>
      <c r="I32" s="177">
        <v>351</v>
      </c>
      <c r="J32" s="177">
        <v>181</v>
      </c>
      <c r="K32" s="215"/>
    </row>
    <row r="33" spans="1:11" ht="20.100000000000001" customHeight="1" thickTop="1" thickBot="1">
      <c r="A33" s="1767"/>
      <c r="B33" s="1743" t="s">
        <v>303</v>
      </c>
      <c r="C33" s="1744"/>
      <c r="D33" s="389">
        <v>2474</v>
      </c>
      <c r="E33" s="310">
        <v>511</v>
      </c>
      <c r="F33" s="311">
        <v>12640</v>
      </c>
      <c r="G33" s="312">
        <v>41</v>
      </c>
      <c r="H33" s="312">
        <v>369</v>
      </c>
      <c r="I33" s="312">
        <v>1638</v>
      </c>
      <c r="J33" s="312">
        <v>426</v>
      </c>
      <c r="K33" s="313"/>
    </row>
    <row r="34" spans="1:11" ht="20.100000000000001" customHeight="1">
      <c r="A34" s="1817" t="s">
        <v>200</v>
      </c>
      <c r="B34" s="1790" t="s">
        <v>711</v>
      </c>
      <c r="C34" s="1790"/>
      <c r="D34" s="1463">
        <v>4920</v>
      </c>
      <c r="E34" s="1464">
        <v>550</v>
      </c>
      <c r="F34" s="1465">
        <v>27100</v>
      </c>
      <c r="G34" s="1466">
        <v>3694</v>
      </c>
      <c r="H34" s="1466">
        <v>1120</v>
      </c>
      <c r="I34" s="1466">
        <v>100</v>
      </c>
      <c r="J34" s="1466">
        <v>6</v>
      </c>
      <c r="K34" s="1467"/>
    </row>
    <row r="35" spans="1:11" ht="20.100000000000001" customHeight="1">
      <c r="A35" s="1818"/>
      <c r="B35" s="1735" t="s">
        <v>114</v>
      </c>
      <c r="C35" s="1735"/>
      <c r="D35" s="1468">
        <v>913</v>
      </c>
      <c r="E35" s="1469">
        <v>549</v>
      </c>
      <c r="F35" s="1470">
        <v>5010</v>
      </c>
      <c r="G35" s="1471">
        <v>913</v>
      </c>
      <c r="H35" s="1471"/>
      <c r="I35" s="1471"/>
      <c r="J35" s="1471"/>
      <c r="K35" s="1472"/>
    </row>
    <row r="36" spans="1:11" ht="20.100000000000001" customHeight="1">
      <c r="A36" s="1818"/>
      <c r="B36" s="1735" t="s">
        <v>115</v>
      </c>
      <c r="C36" s="1735"/>
      <c r="D36" s="1468">
        <v>894</v>
      </c>
      <c r="E36" s="1469">
        <v>535</v>
      </c>
      <c r="F36" s="1470">
        <v>4780</v>
      </c>
      <c r="G36" s="1471">
        <v>341</v>
      </c>
      <c r="H36" s="1471">
        <v>444</v>
      </c>
      <c r="I36" s="1471">
        <v>58</v>
      </c>
      <c r="J36" s="1471"/>
      <c r="K36" s="1472">
        <v>51</v>
      </c>
    </row>
    <row r="37" spans="1:11" ht="20.100000000000001" customHeight="1">
      <c r="A37" s="1818"/>
      <c r="B37" s="1735" t="s">
        <v>116</v>
      </c>
      <c r="C37" s="1735"/>
      <c r="D37" s="1468">
        <v>933</v>
      </c>
      <c r="E37" s="1469">
        <v>529</v>
      </c>
      <c r="F37" s="1470">
        <v>4940</v>
      </c>
      <c r="G37" s="1471">
        <v>358</v>
      </c>
      <c r="H37" s="1471">
        <v>355</v>
      </c>
      <c r="I37" s="1471">
        <v>220</v>
      </c>
      <c r="J37" s="1471"/>
      <c r="K37" s="1472"/>
    </row>
    <row r="38" spans="1:11" ht="20.100000000000001" customHeight="1">
      <c r="A38" s="1818"/>
      <c r="B38" s="1735" t="s">
        <v>117</v>
      </c>
      <c r="C38" s="1735"/>
      <c r="D38" s="1468">
        <v>491</v>
      </c>
      <c r="E38" s="1469">
        <v>518</v>
      </c>
      <c r="F38" s="1470">
        <v>2540</v>
      </c>
      <c r="G38" s="1471">
        <v>305</v>
      </c>
      <c r="H38" s="1471">
        <v>146</v>
      </c>
      <c r="I38" s="1471">
        <v>40</v>
      </c>
      <c r="J38" s="1471"/>
      <c r="K38" s="1472"/>
    </row>
    <row r="39" spans="1:11" ht="20.100000000000001" customHeight="1">
      <c r="A39" s="1818"/>
      <c r="B39" s="1735" t="s">
        <v>118</v>
      </c>
      <c r="C39" s="1735"/>
      <c r="D39" s="1468">
        <v>528</v>
      </c>
      <c r="E39" s="1469">
        <v>529</v>
      </c>
      <c r="F39" s="1470">
        <v>2790</v>
      </c>
      <c r="G39" s="1471"/>
      <c r="H39" s="1471">
        <v>1</v>
      </c>
      <c r="I39" s="1471">
        <v>170</v>
      </c>
      <c r="J39" s="1471">
        <v>357</v>
      </c>
      <c r="K39" s="1472"/>
    </row>
    <row r="40" spans="1:11" ht="20.100000000000001" customHeight="1">
      <c r="A40" s="1818"/>
      <c r="B40" s="1735" t="s">
        <v>119</v>
      </c>
      <c r="C40" s="1735"/>
      <c r="D40" s="1468">
        <v>579</v>
      </c>
      <c r="E40" s="1469">
        <v>542</v>
      </c>
      <c r="F40" s="1470">
        <v>3140</v>
      </c>
      <c r="G40" s="1471">
        <v>123</v>
      </c>
      <c r="H40" s="1471">
        <v>390</v>
      </c>
      <c r="I40" s="1471">
        <v>66</v>
      </c>
      <c r="J40" s="1471"/>
      <c r="K40" s="1472"/>
    </row>
    <row r="41" spans="1:11" ht="20.100000000000001" customHeight="1" thickBot="1">
      <c r="A41" s="1818"/>
      <c r="B41" s="1735" t="s">
        <v>120</v>
      </c>
      <c r="C41" s="1735"/>
      <c r="D41" s="1468">
        <v>290</v>
      </c>
      <c r="E41" s="1469">
        <v>511</v>
      </c>
      <c r="F41" s="1470">
        <v>1480</v>
      </c>
      <c r="G41" s="1471">
        <v>5</v>
      </c>
      <c r="H41" s="1471">
        <v>118</v>
      </c>
      <c r="I41" s="1471">
        <v>44</v>
      </c>
      <c r="J41" s="1471">
        <v>112</v>
      </c>
      <c r="K41" s="1472">
        <v>11</v>
      </c>
    </row>
    <row r="42" spans="1:11" ht="20.100000000000001" customHeight="1" thickTop="1" thickBot="1">
      <c r="A42" s="1819"/>
      <c r="B42" s="1743" t="s">
        <v>712</v>
      </c>
      <c r="C42" s="1744"/>
      <c r="D42" s="1473">
        <v>9548</v>
      </c>
      <c r="E42" s="1474">
        <v>542.3125261834939</v>
      </c>
      <c r="F42" s="1475">
        <v>51780</v>
      </c>
      <c r="G42" s="1476">
        <v>5739</v>
      </c>
      <c r="H42" s="1476">
        <v>2574</v>
      </c>
      <c r="I42" s="1476">
        <v>698</v>
      </c>
      <c r="J42" s="1476">
        <v>475</v>
      </c>
      <c r="K42" s="1477">
        <v>62</v>
      </c>
    </row>
    <row r="43" spans="1:11" ht="20.100000000000001" customHeight="1">
      <c r="A43" s="1805" t="s">
        <v>191</v>
      </c>
      <c r="B43" s="1790" t="s">
        <v>304</v>
      </c>
      <c r="C43" s="1790"/>
      <c r="D43" s="174">
        <v>3620</v>
      </c>
      <c r="E43" s="175">
        <v>550</v>
      </c>
      <c r="F43" s="387">
        <v>19900</v>
      </c>
      <c r="G43" s="175">
        <v>773</v>
      </c>
      <c r="H43" s="175">
        <v>2817</v>
      </c>
      <c r="I43" s="175">
        <v>30</v>
      </c>
      <c r="J43" s="175"/>
      <c r="K43" s="388"/>
    </row>
    <row r="44" spans="1:11" ht="20.100000000000001" customHeight="1">
      <c r="A44" s="1766"/>
      <c r="B44" s="1741" t="s">
        <v>305</v>
      </c>
      <c r="C44" s="1741"/>
      <c r="D44" s="176">
        <v>906</v>
      </c>
      <c r="E44" s="177">
        <v>543</v>
      </c>
      <c r="F44" s="214">
        <v>4920</v>
      </c>
      <c r="G44" s="177"/>
      <c r="H44" s="177">
        <v>402</v>
      </c>
      <c r="I44" s="177">
        <v>500</v>
      </c>
      <c r="J44" s="177">
        <v>4</v>
      </c>
      <c r="K44" s="215"/>
    </row>
    <row r="45" spans="1:11" ht="20.100000000000001" customHeight="1">
      <c r="A45" s="1766"/>
      <c r="B45" s="1735" t="s">
        <v>306</v>
      </c>
      <c r="C45" s="1735"/>
      <c r="D45" s="176">
        <v>686</v>
      </c>
      <c r="E45" s="177">
        <v>555</v>
      </c>
      <c r="F45" s="214">
        <v>3810</v>
      </c>
      <c r="G45" s="177">
        <v>470</v>
      </c>
      <c r="H45" s="177">
        <v>216</v>
      </c>
      <c r="I45" s="177"/>
      <c r="J45" s="177"/>
      <c r="K45" s="215"/>
    </row>
    <row r="46" spans="1:11" ht="20.100000000000001" customHeight="1">
      <c r="A46" s="1766"/>
      <c r="B46" s="1735" t="s">
        <v>307</v>
      </c>
      <c r="C46" s="1735"/>
      <c r="D46" s="176">
        <v>548</v>
      </c>
      <c r="E46" s="177">
        <v>580</v>
      </c>
      <c r="F46" s="214">
        <v>3180</v>
      </c>
      <c r="G46" s="177">
        <v>548</v>
      </c>
      <c r="H46" s="177"/>
      <c r="I46" s="177"/>
      <c r="J46" s="177"/>
      <c r="K46" s="215"/>
    </row>
    <row r="47" spans="1:11" ht="20.100000000000001" customHeight="1">
      <c r="A47" s="1766"/>
      <c r="B47" s="1735" t="s">
        <v>308</v>
      </c>
      <c r="C47" s="1735"/>
      <c r="D47" s="176">
        <v>1330</v>
      </c>
      <c r="E47" s="177">
        <v>568</v>
      </c>
      <c r="F47" s="214">
        <v>7550</v>
      </c>
      <c r="G47" s="177">
        <v>1330</v>
      </c>
      <c r="H47" s="177"/>
      <c r="I47" s="177"/>
      <c r="J47" s="177"/>
      <c r="K47" s="215"/>
    </row>
    <row r="48" spans="1:11" ht="20.100000000000001" customHeight="1">
      <c r="A48" s="1766"/>
      <c r="B48" s="1735" t="s">
        <v>309</v>
      </c>
      <c r="C48" s="1735"/>
      <c r="D48" s="176">
        <v>937</v>
      </c>
      <c r="E48" s="177">
        <v>547</v>
      </c>
      <c r="F48" s="214">
        <v>5130</v>
      </c>
      <c r="G48" s="177">
        <v>449</v>
      </c>
      <c r="H48" s="177">
        <v>487</v>
      </c>
      <c r="I48" s="177">
        <v>1</v>
      </c>
      <c r="J48" s="177"/>
      <c r="K48" s="215"/>
    </row>
    <row r="49" spans="1:11" ht="20.100000000000001" customHeight="1">
      <c r="A49" s="1766"/>
      <c r="B49" s="1735" t="s">
        <v>310</v>
      </c>
      <c r="C49" s="1735"/>
      <c r="D49" s="176">
        <v>371</v>
      </c>
      <c r="E49" s="177">
        <v>496</v>
      </c>
      <c r="F49" s="214">
        <v>1840</v>
      </c>
      <c r="G49" s="177">
        <v>363</v>
      </c>
      <c r="H49" s="177"/>
      <c r="I49" s="177">
        <v>1</v>
      </c>
      <c r="J49" s="177">
        <v>5</v>
      </c>
      <c r="K49" s="215">
        <v>2</v>
      </c>
    </row>
    <row r="50" spans="1:11" ht="20.100000000000001" customHeight="1">
      <c r="A50" s="1766"/>
      <c r="B50" s="1735" t="s">
        <v>311</v>
      </c>
      <c r="C50" s="1735"/>
      <c r="D50" s="176">
        <v>640</v>
      </c>
      <c r="E50" s="177">
        <v>494</v>
      </c>
      <c r="F50" s="214">
        <v>3160</v>
      </c>
      <c r="G50" s="177">
        <v>564</v>
      </c>
      <c r="H50" s="177">
        <v>28</v>
      </c>
      <c r="I50" s="177">
        <v>10</v>
      </c>
      <c r="J50" s="177">
        <v>22</v>
      </c>
      <c r="K50" s="215">
        <v>16</v>
      </c>
    </row>
    <row r="51" spans="1:11" ht="20.100000000000001" customHeight="1" thickBot="1">
      <c r="A51" s="1766"/>
      <c r="B51" s="1735" t="s">
        <v>312</v>
      </c>
      <c r="C51" s="1735"/>
      <c r="D51" s="178">
        <v>297</v>
      </c>
      <c r="E51" s="179">
        <v>485</v>
      </c>
      <c r="F51" s="396">
        <v>1440</v>
      </c>
      <c r="G51" s="179"/>
      <c r="H51" s="179">
        <v>18</v>
      </c>
      <c r="I51" s="179">
        <v>213</v>
      </c>
      <c r="J51" s="179">
        <v>43</v>
      </c>
      <c r="K51" s="397">
        <v>23</v>
      </c>
    </row>
    <row r="52" spans="1:11" ht="20.100000000000001" customHeight="1" thickTop="1" thickBot="1">
      <c r="A52" s="1767"/>
      <c r="B52" s="1743" t="s">
        <v>303</v>
      </c>
      <c r="C52" s="1744"/>
      <c r="D52" s="389">
        <v>9335</v>
      </c>
      <c r="E52" s="310">
        <v>546</v>
      </c>
      <c r="F52" s="311">
        <v>50930</v>
      </c>
      <c r="G52" s="312">
        <v>4497</v>
      </c>
      <c r="H52" s="312">
        <v>3968</v>
      </c>
      <c r="I52" s="312">
        <v>755</v>
      </c>
      <c r="J52" s="312">
        <v>74</v>
      </c>
      <c r="K52" s="313">
        <v>41</v>
      </c>
    </row>
    <row r="53" spans="1:11" ht="20.100000000000001" customHeight="1">
      <c r="A53" s="1805" t="s">
        <v>192</v>
      </c>
      <c r="B53" s="1790" t="s">
        <v>313</v>
      </c>
      <c r="C53" s="1790"/>
      <c r="D53" s="941">
        <v>4640</v>
      </c>
      <c r="E53" s="942">
        <v>617</v>
      </c>
      <c r="F53" s="962">
        <v>28600</v>
      </c>
      <c r="G53" s="942">
        <v>3726</v>
      </c>
      <c r="H53" s="942">
        <v>195</v>
      </c>
      <c r="I53" s="942">
        <v>65</v>
      </c>
      <c r="J53" s="942">
        <v>654</v>
      </c>
      <c r="K53" s="963"/>
    </row>
    <row r="54" spans="1:11" ht="20.100000000000001" customHeight="1">
      <c r="A54" s="1766"/>
      <c r="B54" s="1735" t="s">
        <v>314</v>
      </c>
      <c r="C54" s="1735"/>
      <c r="D54" s="943">
        <v>402</v>
      </c>
      <c r="E54" s="944">
        <v>607</v>
      </c>
      <c r="F54" s="948">
        <v>2440</v>
      </c>
      <c r="G54" s="944">
        <v>182</v>
      </c>
      <c r="H54" s="944">
        <v>119</v>
      </c>
      <c r="I54" s="944">
        <v>101</v>
      </c>
      <c r="J54" s="944"/>
      <c r="K54" s="949"/>
    </row>
    <row r="55" spans="1:11" ht="20.100000000000001" customHeight="1" thickBot="1">
      <c r="A55" s="1766"/>
      <c r="B55" s="1735" t="s">
        <v>315</v>
      </c>
      <c r="C55" s="1735"/>
      <c r="D55" s="943">
        <v>2120</v>
      </c>
      <c r="E55" s="944">
        <v>620</v>
      </c>
      <c r="F55" s="948">
        <v>13100</v>
      </c>
      <c r="G55" s="944"/>
      <c r="H55" s="944"/>
      <c r="I55" s="944"/>
      <c r="J55" s="944">
        <v>2065</v>
      </c>
      <c r="K55" s="949">
        <v>55</v>
      </c>
    </row>
    <row r="56" spans="1:11" ht="20.100000000000001" customHeight="1" thickTop="1" thickBot="1">
      <c r="A56" s="1767"/>
      <c r="B56" s="1743" t="s">
        <v>303</v>
      </c>
      <c r="C56" s="1744"/>
      <c r="D56" s="964">
        <v>7162</v>
      </c>
      <c r="E56" s="955">
        <v>616</v>
      </c>
      <c r="F56" s="956">
        <v>44140</v>
      </c>
      <c r="G56" s="964">
        <v>3908</v>
      </c>
      <c r="H56" s="957">
        <v>314</v>
      </c>
      <c r="I56" s="957">
        <v>166</v>
      </c>
      <c r="J56" s="957">
        <v>2719</v>
      </c>
      <c r="K56" s="965">
        <v>55</v>
      </c>
    </row>
    <row r="57" spans="1:11" ht="19.5" customHeight="1">
      <c r="A57" s="1808" t="s">
        <v>203</v>
      </c>
      <c r="B57" s="1735" t="s">
        <v>316</v>
      </c>
      <c r="C57" s="1735"/>
      <c r="D57" s="943">
        <v>5730</v>
      </c>
      <c r="E57" s="944">
        <v>600</v>
      </c>
      <c r="F57" s="948">
        <v>34400</v>
      </c>
      <c r="G57" s="944">
        <v>5108</v>
      </c>
      <c r="H57" s="944">
        <v>556</v>
      </c>
      <c r="I57" s="944">
        <v>61</v>
      </c>
      <c r="J57" s="944">
        <v>5</v>
      </c>
      <c r="K57" s="949"/>
    </row>
    <row r="58" spans="1:11" ht="20.100000000000001" customHeight="1">
      <c r="A58" s="1809"/>
      <c r="B58" s="1741" t="s">
        <v>317</v>
      </c>
      <c r="C58" s="1741"/>
      <c r="D58" s="943">
        <v>206</v>
      </c>
      <c r="E58" s="944">
        <v>605</v>
      </c>
      <c r="F58" s="948">
        <v>1250</v>
      </c>
      <c r="G58" s="944">
        <v>117</v>
      </c>
      <c r="H58" s="944">
        <v>35</v>
      </c>
      <c r="I58" s="944">
        <v>33</v>
      </c>
      <c r="J58" s="944">
        <v>21</v>
      </c>
      <c r="K58" s="949"/>
    </row>
    <row r="59" spans="1:11" ht="20.100000000000001" customHeight="1" thickBot="1">
      <c r="A59" s="1809"/>
      <c r="B59" s="1735" t="s">
        <v>318</v>
      </c>
      <c r="C59" s="1735"/>
      <c r="D59" s="178">
        <v>669</v>
      </c>
      <c r="E59" s="944">
        <v>538</v>
      </c>
      <c r="F59" s="948">
        <v>3600</v>
      </c>
      <c r="G59" s="944">
        <v>629</v>
      </c>
      <c r="H59" s="944">
        <v>30</v>
      </c>
      <c r="I59" s="944">
        <v>10</v>
      </c>
      <c r="J59" s="944"/>
      <c r="K59" s="949"/>
    </row>
    <row r="60" spans="1:11" ht="20.100000000000001" customHeight="1" thickTop="1" thickBot="1">
      <c r="A60" s="1810"/>
      <c r="B60" s="1743" t="s">
        <v>303</v>
      </c>
      <c r="C60" s="1744"/>
      <c r="D60" s="216">
        <v>6605</v>
      </c>
      <c r="E60" s="955">
        <v>594</v>
      </c>
      <c r="F60" s="956">
        <v>39250</v>
      </c>
      <c r="G60" s="957">
        <v>5854</v>
      </c>
      <c r="H60" s="957">
        <v>621</v>
      </c>
      <c r="I60" s="957">
        <v>104</v>
      </c>
      <c r="J60" s="957">
        <v>26</v>
      </c>
      <c r="K60" s="305"/>
    </row>
    <row r="61" spans="1:11" ht="20.100000000000001" customHeight="1">
      <c r="A61" s="1807" t="s">
        <v>201</v>
      </c>
      <c r="B61" s="1735" t="s">
        <v>742</v>
      </c>
      <c r="C61" s="1735"/>
      <c r="D61" s="210">
        <v>2550</v>
      </c>
      <c r="E61" s="211">
        <v>619</v>
      </c>
      <c r="F61" s="212">
        <v>15800</v>
      </c>
      <c r="G61" s="211">
        <v>2550</v>
      </c>
      <c r="H61" s="211"/>
      <c r="I61" s="211"/>
      <c r="J61" s="211"/>
      <c r="K61" s="213"/>
    </row>
    <row r="62" spans="1:11" ht="20.100000000000001" customHeight="1">
      <c r="A62" s="1766"/>
      <c r="B62" s="1735" t="s">
        <v>743</v>
      </c>
      <c r="C62" s="1735"/>
      <c r="D62" s="943">
        <v>945</v>
      </c>
      <c r="E62" s="944">
        <v>621</v>
      </c>
      <c r="F62" s="948">
        <v>5870</v>
      </c>
      <c r="G62" s="944">
        <v>945</v>
      </c>
      <c r="H62" s="944"/>
      <c r="I62" s="944"/>
      <c r="J62" s="944"/>
      <c r="K62" s="949"/>
    </row>
    <row r="63" spans="1:11" ht="20.100000000000001" customHeight="1">
      <c r="A63" s="1766"/>
      <c r="B63" s="1735" t="s">
        <v>744</v>
      </c>
      <c r="C63" s="1735"/>
      <c r="D63" s="943">
        <v>307</v>
      </c>
      <c r="E63" s="944">
        <v>580</v>
      </c>
      <c r="F63" s="948">
        <v>1780</v>
      </c>
      <c r="G63" s="944">
        <v>189</v>
      </c>
      <c r="H63" s="944">
        <v>72</v>
      </c>
      <c r="I63" s="944">
        <v>33</v>
      </c>
      <c r="J63" s="944">
        <v>5</v>
      </c>
      <c r="K63" s="949">
        <v>8</v>
      </c>
    </row>
    <row r="64" spans="1:11" ht="20.100000000000001" customHeight="1">
      <c r="A64" s="1766"/>
      <c r="B64" s="1741" t="s">
        <v>745</v>
      </c>
      <c r="C64" s="1741"/>
      <c r="D64" s="1664">
        <v>41</v>
      </c>
      <c r="E64" s="1665">
        <v>521</v>
      </c>
      <c r="F64" s="948">
        <v>214</v>
      </c>
      <c r="G64" s="1665">
        <v>20</v>
      </c>
      <c r="H64" s="1665">
        <v>18</v>
      </c>
      <c r="I64" s="1665">
        <v>3</v>
      </c>
      <c r="J64" s="1665"/>
      <c r="K64" s="1666"/>
    </row>
    <row r="65" spans="1:11" ht="20.100000000000001" customHeight="1">
      <c r="A65" s="1766"/>
      <c r="B65" s="1741" t="s">
        <v>746</v>
      </c>
      <c r="C65" s="1741"/>
      <c r="D65" s="1667">
        <v>119</v>
      </c>
      <c r="E65" s="1668">
        <v>548</v>
      </c>
      <c r="F65" s="948">
        <v>652</v>
      </c>
      <c r="G65" s="1668">
        <v>6</v>
      </c>
      <c r="H65" s="1668">
        <v>108</v>
      </c>
      <c r="I65" s="1668">
        <v>5</v>
      </c>
      <c r="J65" s="1668"/>
      <c r="K65" s="1669"/>
    </row>
    <row r="66" spans="1:11" ht="20.100000000000001" customHeight="1">
      <c r="A66" s="1766"/>
      <c r="B66" s="1741" t="s">
        <v>747</v>
      </c>
      <c r="C66" s="1741"/>
      <c r="D66" s="943">
        <v>184</v>
      </c>
      <c r="E66" s="179">
        <v>569</v>
      </c>
      <c r="F66" s="948">
        <v>1050</v>
      </c>
      <c r="G66" s="944"/>
      <c r="H66" s="944">
        <v>13</v>
      </c>
      <c r="I66" s="944">
        <v>116</v>
      </c>
      <c r="J66" s="944">
        <v>43</v>
      </c>
      <c r="K66" s="949">
        <v>12</v>
      </c>
    </row>
    <row r="67" spans="1:11" ht="20.100000000000001" customHeight="1" thickBot="1">
      <c r="A67" s="1766"/>
      <c r="B67" s="1741" t="s">
        <v>121</v>
      </c>
      <c r="C67" s="1741"/>
      <c r="D67" s="1670">
        <v>2900</v>
      </c>
      <c r="E67" s="309">
        <v>616</v>
      </c>
      <c r="F67" s="948">
        <v>17900</v>
      </c>
      <c r="G67" s="944">
        <v>2824</v>
      </c>
      <c r="H67" s="944">
        <v>76</v>
      </c>
      <c r="I67" s="944"/>
      <c r="J67" s="944"/>
      <c r="K67" s="949"/>
    </row>
    <row r="68" spans="1:11" ht="20.100000000000001" customHeight="1" thickTop="1" thickBot="1">
      <c r="A68" s="1806"/>
      <c r="B68" s="1738" t="s">
        <v>748</v>
      </c>
      <c r="C68" s="1739"/>
      <c r="D68" s="216">
        <v>7046</v>
      </c>
      <c r="E68" s="217">
        <v>614</v>
      </c>
      <c r="F68" s="218">
        <v>43266</v>
      </c>
      <c r="G68" s="219">
        <v>6534</v>
      </c>
      <c r="H68" s="219">
        <v>287</v>
      </c>
      <c r="I68" s="219">
        <v>157</v>
      </c>
      <c r="J68" s="219">
        <v>48</v>
      </c>
      <c r="K68" s="305">
        <v>20</v>
      </c>
    </row>
    <row r="69" spans="1:11" ht="20.100000000000001" customHeight="1">
      <c r="A69" s="1807" t="s">
        <v>204</v>
      </c>
      <c r="B69" s="1742" t="s">
        <v>319</v>
      </c>
      <c r="C69" s="1742"/>
      <c r="D69" s="976">
        <v>479</v>
      </c>
      <c r="E69" s="211">
        <v>531</v>
      </c>
      <c r="F69" s="977">
        <v>2540</v>
      </c>
      <c r="G69" s="211"/>
      <c r="H69" s="211"/>
      <c r="I69" s="211">
        <v>115.31481481481481</v>
      </c>
      <c r="J69" s="211">
        <v>344.9588477366255</v>
      </c>
      <c r="K69" s="213">
        <v>18.726337448559672</v>
      </c>
    </row>
    <row r="70" spans="1:11" ht="20.100000000000001" customHeight="1">
      <c r="A70" s="1766"/>
      <c r="B70" s="1735" t="s">
        <v>320</v>
      </c>
      <c r="C70" s="1735"/>
      <c r="D70" s="978">
        <v>408</v>
      </c>
      <c r="E70" s="944">
        <v>550</v>
      </c>
      <c r="F70" s="979">
        <v>2240</v>
      </c>
      <c r="G70" s="944"/>
      <c r="H70" s="944">
        <v>147.50769230769231</v>
      </c>
      <c r="I70" s="944">
        <v>248.98461538461538</v>
      </c>
      <c r="J70" s="944">
        <v>11.507692307692308</v>
      </c>
      <c r="K70" s="949"/>
    </row>
    <row r="71" spans="1:11" ht="20.100000000000001" customHeight="1" thickBot="1">
      <c r="A71" s="1766"/>
      <c r="B71" s="1741" t="s">
        <v>122</v>
      </c>
      <c r="C71" s="1741"/>
      <c r="D71" s="980">
        <v>1090</v>
      </c>
      <c r="E71" s="309">
        <v>553</v>
      </c>
      <c r="F71" s="979">
        <v>6030</v>
      </c>
      <c r="G71" s="944"/>
      <c r="H71" s="944"/>
      <c r="I71" s="944">
        <v>177</v>
      </c>
      <c r="J71" s="944">
        <v>774</v>
      </c>
      <c r="K71" s="949">
        <v>139</v>
      </c>
    </row>
    <row r="72" spans="1:11" ht="20.100000000000001" customHeight="1" thickTop="1" thickBot="1">
      <c r="A72" s="1767"/>
      <c r="B72" s="1743" t="s">
        <v>303</v>
      </c>
      <c r="C72" s="1744"/>
      <c r="D72" s="978">
        <v>1977</v>
      </c>
      <c r="E72" s="955">
        <v>547</v>
      </c>
      <c r="F72" s="981">
        <v>10810</v>
      </c>
      <c r="G72" s="982"/>
      <c r="H72" s="982">
        <v>147.50769230769231</v>
      </c>
      <c r="I72" s="982">
        <v>541.29943019943016</v>
      </c>
      <c r="J72" s="982">
        <v>1130.4665400443178</v>
      </c>
      <c r="K72" s="983">
        <v>157.72633744855966</v>
      </c>
    </row>
    <row r="73" spans="1:11" ht="20.100000000000001" customHeight="1">
      <c r="A73" s="1805" t="s">
        <v>193</v>
      </c>
      <c r="B73" s="1745" t="s">
        <v>321</v>
      </c>
      <c r="C73" s="1745"/>
      <c r="D73" s="941">
        <v>1730</v>
      </c>
      <c r="E73" s="942">
        <v>527</v>
      </c>
      <c r="F73" s="962">
        <v>9120</v>
      </c>
      <c r="G73" s="402">
        <v>1701</v>
      </c>
      <c r="H73" s="398">
        <v>3</v>
      </c>
      <c r="I73" s="398">
        <v>26</v>
      </c>
      <c r="J73" s="398"/>
      <c r="K73" s="399"/>
    </row>
    <row r="74" spans="1:11" ht="20.100000000000001" customHeight="1">
      <c r="A74" s="1766"/>
      <c r="B74" s="1741" t="s">
        <v>123</v>
      </c>
      <c r="C74" s="1741"/>
      <c r="D74" s="943">
        <v>100</v>
      </c>
      <c r="E74" s="309">
        <v>522</v>
      </c>
      <c r="F74" s="948">
        <v>522</v>
      </c>
      <c r="G74" s="403">
        <v>100</v>
      </c>
      <c r="H74" s="400"/>
      <c r="I74" s="400"/>
      <c r="J74" s="400"/>
      <c r="K74" s="401"/>
    </row>
    <row r="75" spans="1:11" ht="20.100000000000001" customHeight="1">
      <c r="A75" s="1766"/>
      <c r="B75" s="1735" t="s">
        <v>322</v>
      </c>
      <c r="C75" s="1746"/>
      <c r="D75" s="943">
        <v>573</v>
      </c>
      <c r="E75" s="944">
        <v>524</v>
      </c>
      <c r="F75" s="948">
        <v>3000</v>
      </c>
      <c r="G75" s="403">
        <v>573</v>
      </c>
      <c r="H75" s="400"/>
      <c r="I75" s="400"/>
      <c r="J75" s="400"/>
      <c r="K75" s="401"/>
    </row>
    <row r="76" spans="1:11" ht="20.100000000000001" customHeight="1" thickBot="1">
      <c r="A76" s="1766"/>
      <c r="B76" s="1735" t="s">
        <v>323</v>
      </c>
      <c r="C76" s="1735"/>
      <c r="D76" s="178">
        <v>1</v>
      </c>
      <c r="E76" s="944">
        <v>471</v>
      </c>
      <c r="F76" s="948">
        <v>6</v>
      </c>
      <c r="G76" s="403"/>
      <c r="H76" s="400"/>
      <c r="I76" s="400">
        <v>1</v>
      </c>
      <c r="J76" s="400"/>
      <c r="K76" s="401"/>
    </row>
    <row r="77" spans="1:11" ht="20.100000000000001" customHeight="1" thickTop="1" thickBot="1">
      <c r="A77" s="1806"/>
      <c r="B77" s="1738" t="s">
        <v>303</v>
      </c>
      <c r="C77" s="1739"/>
      <c r="D77" s="216">
        <v>2404</v>
      </c>
      <c r="E77" s="217">
        <v>526</v>
      </c>
      <c r="F77" s="218">
        <v>12648</v>
      </c>
      <c r="G77" s="219">
        <v>2374</v>
      </c>
      <c r="H77" s="219">
        <v>3</v>
      </c>
      <c r="I77" s="219">
        <v>27</v>
      </c>
      <c r="J77" s="219"/>
      <c r="K77" s="305"/>
    </row>
    <row r="78" spans="1:11" ht="20.100000000000001" customHeight="1">
      <c r="A78" s="1807" t="s">
        <v>202</v>
      </c>
      <c r="B78" s="1740" t="s">
        <v>276</v>
      </c>
      <c r="C78" s="1740"/>
      <c r="D78" s="210">
        <v>154</v>
      </c>
      <c r="E78" s="211">
        <v>528</v>
      </c>
      <c r="F78" s="1690">
        <v>813</v>
      </c>
      <c r="G78" s="1692">
        <v>152</v>
      </c>
      <c r="H78" s="211">
        <v>2</v>
      </c>
      <c r="I78" s="211"/>
      <c r="J78" s="211"/>
      <c r="K78" s="213"/>
    </row>
    <row r="79" spans="1:11" ht="20.100000000000001" customHeight="1">
      <c r="A79" s="1766"/>
      <c r="B79" s="1735" t="s">
        <v>277</v>
      </c>
      <c r="C79" s="1735"/>
      <c r="D79" s="943">
        <v>6</v>
      </c>
      <c r="E79" s="944">
        <v>425</v>
      </c>
      <c r="F79" s="1691">
        <v>27</v>
      </c>
      <c r="G79" s="1693">
        <v>6</v>
      </c>
      <c r="H79" s="944"/>
      <c r="I79" s="944"/>
      <c r="J79" s="944"/>
      <c r="K79" s="949"/>
    </row>
    <row r="80" spans="1:11" ht="20.100000000000001" customHeight="1">
      <c r="A80" s="1766"/>
      <c r="B80" s="1735" t="s">
        <v>278</v>
      </c>
      <c r="C80" s="1735"/>
      <c r="D80" s="1689" t="s">
        <v>750</v>
      </c>
      <c r="E80" s="1689" t="s">
        <v>750</v>
      </c>
      <c r="F80" s="1694" t="s">
        <v>750</v>
      </c>
      <c r="G80" s="1695" t="s">
        <v>750</v>
      </c>
      <c r="H80" s="1689" t="s">
        <v>750</v>
      </c>
      <c r="I80" s="1689" t="s">
        <v>750</v>
      </c>
      <c r="J80" s="1689" t="s">
        <v>750</v>
      </c>
      <c r="K80" s="1694" t="s">
        <v>750</v>
      </c>
    </row>
    <row r="81" spans="1:11" ht="20.100000000000001" customHeight="1">
      <c r="A81" s="1766"/>
      <c r="B81" s="1735" t="s">
        <v>279</v>
      </c>
      <c r="C81" s="1735"/>
      <c r="D81" s="943">
        <v>158</v>
      </c>
      <c r="E81" s="944">
        <v>509</v>
      </c>
      <c r="F81" s="1691">
        <v>804</v>
      </c>
      <c r="G81" s="1693"/>
      <c r="H81" s="944">
        <v>46</v>
      </c>
      <c r="I81" s="944">
        <v>69</v>
      </c>
      <c r="J81" s="944">
        <v>44</v>
      </c>
      <c r="K81" s="949"/>
    </row>
    <row r="82" spans="1:11" ht="20.100000000000001" customHeight="1">
      <c r="A82" s="1766"/>
      <c r="B82" s="1735" t="s">
        <v>280</v>
      </c>
      <c r="C82" s="1735"/>
      <c r="D82" s="943"/>
      <c r="E82" s="944"/>
      <c r="F82" s="1691"/>
      <c r="G82" s="1693"/>
      <c r="H82" s="944"/>
      <c r="I82" s="944"/>
      <c r="J82" s="944"/>
      <c r="K82" s="949"/>
    </row>
    <row r="83" spans="1:11" ht="20.100000000000001" customHeight="1">
      <c r="A83" s="1766"/>
      <c r="B83" s="1735" t="s">
        <v>281</v>
      </c>
      <c r="C83" s="1735"/>
      <c r="D83" s="943"/>
      <c r="E83" s="944"/>
      <c r="F83" s="1691"/>
      <c r="G83" s="1693"/>
      <c r="H83" s="944"/>
      <c r="I83" s="944"/>
      <c r="J83" s="944"/>
      <c r="K83" s="949"/>
    </row>
    <row r="84" spans="1:11" ht="20.100000000000001" customHeight="1">
      <c r="A84" s="1766"/>
      <c r="B84" s="1735" t="s">
        <v>282</v>
      </c>
      <c r="C84" s="1735"/>
      <c r="D84" s="1689" t="s">
        <v>750</v>
      </c>
      <c r="E84" s="1689" t="s">
        <v>750</v>
      </c>
      <c r="F84" s="1694" t="s">
        <v>750</v>
      </c>
      <c r="G84" s="1695" t="s">
        <v>750</v>
      </c>
      <c r="H84" s="1689" t="s">
        <v>750</v>
      </c>
      <c r="I84" s="1689" t="s">
        <v>750</v>
      </c>
      <c r="J84" s="1689" t="s">
        <v>750</v>
      </c>
      <c r="K84" s="1694" t="s">
        <v>750</v>
      </c>
    </row>
    <row r="85" spans="1:11" ht="20.100000000000001" customHeight="1" thickBot="1">
      <c r="A85" s="1766"/>
      <c r="B85" s="1735" t="s">
        <v>283</v>
      </c>
      <c r="C85" s="1735"/>
      <c r="D85" s="178">
        <v>0</v>
      </c>
      <c r="E85" s="944">
        <v>390</v>
      </c>
      <c r="F85" s="1691">
        <v>0</v>
      </c>
      <c r="G85" s="1693">
        <v>0</v>
      </c>
      <c r="H85" s="944"/>
      <c r="I85" s="944"/>
      <c r="J85" s="944">
        <v>0</v>
      </c>
      <c r="K85" s="949"/>
    </row>
    <row r="86" spans="1:11" ht="20.100000000000001" customHeight="1" thickTop="1" thickBot="1">
      <c r="A86" s="1806"/>
      <c r="B86" s="1738" t="s">
        <v>733</v>
      </c>
      <c r="C86" s="1739"/>
      <c r="D86" s="1696" t="s">
        <v>750</v>
      </c>
      <c r="E86" s="1696" t="s">
        <v>750</v>
      </c>
      <c r="F86" s="1697" t="s">
        <v>750</v>
      </c>
      <c r="G86" s="1698" t="s">
        <v>750</v>
      </c>
      <c r="H86" s="1696" t="s">
        <v>750</v>
      </c>
      <c r="I86" s="1696" t="s">
        <v>750</v>
      </c>
      <c r="J86" s="1696" t="s">
        <v>750</v>
      </c>
      <c r="K86" s="1697" t="s">
        <v>750</v>
      </c>
    </row>
    <row r="87" spans="1:11" ht="20.100000000000001" customHeight="1" thickBot="1">
      <c r="A87" s="196" t="s">
        <v>324</v>
      </c>
      <c r="B87" s="1736" t="s">
        <v>205</v>
      </c>
      <c r="C87" s="1737"/>
      <c r="D87" s="197">
        <v>4180</v>
      </c>
      <c r="E87" s="198">
        <v>524</v>
      </c>
      <c r="F87" s="199">
        <v>21900</v>
      </c>
      <c r="G87" s="200">
        <v>3640</v>
      </c>
      <c r="H87" s="200">
        <v>220</v>
      </c>
      <c r="I87" s="200">
        <v>263</v>
      </c>
      <c r="J87" s="200">
        <v>50</v>
      </c>
      <c r="K87" s="306">
        <v>7</v>
      </c>
    </row>
    <row r="88" spans="1:11">
      <c r="A88" s="404"/>
      <c r="B88" s="404"/>
      <c r="C88" s="404"/>
      <c r="D88" s="405"/>
      <c r="E88" s="405"/>
      <c r="F88" s="405"/>
      <c r="G88" s="405"/>
      <c r="H88" s="405"/>
      <c r="I88" s="405"/>
      <c r="J88" s="405"/>
      <c r="K88" s="405"/>
    </row>
  </sheetData>
  <mergeCells count="105">
    <mergeCell ref="A53:A56"/>
    <mergeCell ref="B53:C53"/>
    <mergeCell ref="B54:C54"/>
    <mergeCell ref="B55:C55"/>
    <mergeCell ref="B21:C21"/>
    <mergeCell ref="B22:C22"/>
    <mergeCell ref="A30:A33"/>
    <mergeCell ref="A34:A42"/>
    <mergeCell ref="A43:A52"/>
    <mergeCell ref="B41:C41"/>
    <mergeCell ref="B42:C42"/>
    <mergeCell ref="B43:C43"/>
    <mergeCell ref="B44:C44"/>
    <mergeCell ref="A73:A77"/>
    <mergeCell ref="A78:A86"/>
    <mergeCell ref="A57:A60"/>
    <mergeCell ref="A61:A68"/>
    <mergeCell ref="A69:A72"/>
    <mergeCell ref="B20:C20"/>
    <mergeCell ref="F3:F6"/>
    <mergeCell ref="B15:C15"/>
    <mergeCell ref="A25:A28"/>
    <mergeCell ref="B11:C11"/>
    <mergeCell ref="A21:A24"/>
    <mergeCell ref="B24:C24"/>
    <mergeCell ref="B45:C45"/>
    <mergeCell ref="B46:C46"/>
    <mergeCell ref="B31:C31"/>
    <mergeCell ref="B32:C32"/>
    <mergeCell ref="B33:C33"/>
    <mergeCell ref="B34:C34"/>
    <mergeCell ref="B35:C35"/>
    <mergeCell ref="B36:C36"/>
    <mergeCell ref="B37:C37"/>
    <mergeCell ref="B38:C38"/>
    <mergeCell ref="B39:C39"/>
    <mergeCell ref="B40:C40"/>
    <mergeCell ref="A7:C7"/>
    <mergeCell ref="A3:C6"/>
    <mergeCell ref="D3:D6"/>
    <mergeCell ref="B25:C25"/>
    <mergeCell ref="B27:C27"/>
    <mergeCell ref="B26:C26"/>
    <mergeCell ref="B23:C23"/>
    <mergeCell ref="B30:C30"/>
    <mergeCell ref="B28:C28"/>
    <mergeCell ref="B29:C29"/>
    <mergeCell ref="A1:K1"/>
    <mergeCell ref="B12:C12"/>
    <mergeCell ref="A11:A17"/>
    <mergeCell ref="K4:K6"/>
    <mergeCell ref="A8:C8"/>
    <mergeCell ref="E3:E6"/>
    <mergeCell ref="A9:C9"/>
    <mergeCell ref="A10:C10"/>
    <mergeCell ref="A18:A20"/>
    <mergeCell ref="B17:C17"/>
    <mergeCell ref="B13:C13"/>
    <mergeCell ref="B14:C14"/>
    <mergeCell ref="B16:C16"/>
    <mergeCell ref="G4:G6"/>
    <mergeCell ref="H4:H6"/>
    <mergeCell ref="I4:I6"/>
    <mergeCell ref="J4:J6"/>
    <mergeCell ref="G3:K3"/>
    <mergeCell ref="B18:C18"/>
    <mergeCell ref="B19:C19"/>
    <mergeCell ref="B61:C61"/>
    <mergeCell ref="B62:C62"/>
    <mergeCell ref="B47:C47"/>
    <mergeCell ref="B48:C48"/>
    <mergeCell ref="B49:C49"/>
    <mergeCell ref="B50:C50"/>
    <mergeCell ref="B51:C51"/>
    <mergeCell ref="B52:C52"/>
    <mergeCell ref="B57:C57"/>
    <mergeCell ref="B58:C58"/>
    <mergeCell ref="B59:C59"/>
    <mergeCell ref="B60:C60"/>
    <mergeCell ref="B56:C56"/>
    <mergeCell ref="B77:C77"/>
    <mergeCell ref="B78:C78"/>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79:C79"/>
    <mergeCell ref="B80:C80"/>
    <mergeCell ref="B81:C81"/>
    <mergeCell ref="B82:C82"/>
    <mergeCell ref="B87:C87"/>
    <mergeCell ref="B83:C83"/>
    <mergeCell ref="B84:C84"/>
    <mergeCell ref="B85:C85"/>
    <mergeCell ref="B86:C86"/>
  </mergeCells>
  <phoneticPr fontId="4"/>
  <printOptions horizontalCentered="1"/>
  <pageMargins left="0.59055118110236227" right="0.59055118110236227" top="0.59055118110236227" bottom="0.39370078740157483" header="0.51181102362204722" footer="0.31496062992125984"/>
  <pageSetup paperSize="9" firstPageNumber="6" pageOrder="overThenDown" orientation="portrait" useFirstPageNumber="1" r:id="rId1"/>
  <headerFooter scaleWithDoc="0" alignWithMargins="0"/>
  <rowBreaks count="3" manualBreakCount="3">
    <brk id="28" max="10" man="1"/>
    <brk id="52" max="10" man="1"/>
    <brk id="87"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view="pageBreakPreview" zoomScaleNormal="100" zoomScaleSheetLayoutView="100" workbookViewId="0">
      <selection activeCell="L48" sqref="L48"/>
    </sheetView>
  </sheetViews>
  <sheetFormatPr defaultRowHeight="12"/>
  <cols>
    <col min="1" max="1" width="3.375" style="2" customWidth="1"/>
    <col min="2" max="2" width="18" style="1" bestFit="1" customWidth="1"/>
    <col min="3" max="3" width="6.75" style="1" bestFit="1" customWidth="1"/>
    <col min="4" max="4" width="10.625" style="1" customWidth="1"/>
    <col min="5" max="11" width="8.125" style="1" customWidth="1"/>
    <col min="12" max="16384" width="9" style="1"/>
  </cols>
  <sheetData>
    <row r="1" spans="1:13" ht="17.25">
      <c r="A1" s="1836" t="s">
        <v>732</v>
      </c>
      <c r="B1" s="1836"/>
      <c r="C1" s="1836"/>
      <c r="D1" s="1836"/>
      <c r="E1" s="1836"/>
      <c r="F1" s="1836"/>
      <c r="G1" s="1836"/>
      <c r="H1" s="1836"/>
      <c r="I1" s="1836"/>
      <c r="J1" s="1836"/>
      <c r="K1" s="115"/>
    </row>
    <row r="3" spans="1:13" ht="14.25" thickBot="1">
      <c r="A3" s="1844" t="s">
        <v>219</v>
      </c>
      <c r="B3" s="1844"/>
      <c r="C3" s="1844"/>
      <c r="D3" s="4"/>
      <c r="E3" s="4"/>
      <c r="F3" s="4"/>
      <c r="G3" s="4"/>
      <c r="H3" s="4"/>
      <c r="I3" s="1851" t="s">
        <v>142</v>
      </c>
      <c r="J3" s="1851"/>
      <c r="K3" s="116"/>
    </row>
    <row r="4" spans="1:13" ht="13.5">
      <c r="A4" s="5"/>
      <c r="B4" s="6" t="s">
        <v>135</v>
      </c>
      <c r="C4" s="1825" t="s">
        <v>159</v>
      </c>
      <c r="D4" s="1839"/>
      <c r="E4" s="1842" t="s">
        <v>153</v>
      </c>
      <c r="F4" s="1842"/>
      <c r="G4" s="1842" t="s">
        <v>158</v>
      </c>
      <c r="H4" s="1842"/>
      <c r="I4" s="1842" t="s">
        <v>154</v>
      </c>
      <c r="J4" s="1850"/>
      <c r="K4" s="116"/>
    </row>
    <row r="5" spans="1:13" ht="13.5">
      <c r="A5" s="5"/>
      <c r="B5" s="28" t="s">
        <v>157</v>
      </c>
      <c r="C5" s="1840">
        <v>275153</v>
      </c>
      <c r="D5" s="1841"/>
      <c r="E5" s="1847">
        <v>270289</v>
      </c>
      <c r="F5" s="1847"/>
      <c r="G5" s="1847">
        <v>3001</v>
      </c>
      <c r="H5" s="1847"/>
      <c r="I5" s="1847">
        <v>1864</v>
      </c>
      <c r="J5" s="1848"/>
      <c r="K5" s="12"/>
    </row>
    <row r="6" spans="1:13" ht="13.5">
      <c r="A6" s="5"/>
      <c r="B6" s="7" t="s">
        <v>155</v>
      </c>
      <c r="C6" s="1840">
        <f>SUM(E6:J6)</f>
        <v>252293</v>
      </c>
      <c r="D6" s="1841"/>
      <c r="E6" s="1843">
        <v>248757</v>
      </c>
      <c r="F6" s="1843"/>
      <c r="G6" s="1843">
        <v>2083</v>
      </c>
      <c r="H6" s="1843"/>
      <c r="I6" s="1843">
        <v>1453</v>
      </c>
      <c r="J6" s="1849"/>
      <c r="K6" s="12"/>
    </row>
    <row r="7" spans="1:13" s="3" customFormat="1" ht="14.25" thickBot="1">
      <c r="A7" s="8"/>
      <c r="B7" s="9" t="s">
        <v>156</v>
      </c>
      <c r="C7" s="1845">
        <f>C6/C5*100</f>
        <v>91.691895054751356</v>
      </c>
      <c r="D7" s="1846"/>
      <c r="E7" s="1837">
        <f>E6/E5*100</f>
        <v>92.033712063753981</v>
      </c>
      <c r="F7" s="1837"/>
      <c r="G7" s="1845">
        <f>G6/G5*100</f>
        <v>69.410196601132952</v>
      </c>
      <c r="H7" s="1846"/>
      <c r="I7" s="1837">
        <f>I6/I5*100</f>
        <v>77.950643776824037</v>
      </c>
      <c r="J7" s="1838"/>
      <c r="K7" s="117"/>
    </row>
    <row r="8" spans="1:13" s="3" customFormat="1" ht="13.5">
      <c r="A8" s="8"/>
      <c r="B8" s="10"/>
      <c r="C8" s="1853" t="s">
        <v>212</v>
      </c>
      <c r="D8" s="1853"/>
      <c r="E8" s="1853"/>
      <c r="F8" s="1853"/>
      <c r="G8" s="1853"/>
      <c r="H8" s="1853"/>
      <c r="I8" s="1853"/>
      <c r="J8" s="1853"/>
      <c r="K8" s="118"/>
    </row>
    <row r="9" spans="1:13" s="3" customFormat="1" ht="13.5">
      <c r="A9" s="8"/>
      <c r="B9" s="10"/>
      <c r="C9" s="11"/>
      <c r="D9" s="10"/>
      <c r="E9" s="10"/>
      <c r="F9" s="10"/>
      <c r="G9" s="10"/>
      <c r="H9" s="10"/>
      <c r="I9" s="10"/>
      <c r="J9" s="10"/>
      <c r="K9" s="10"/>
    </row>
    <row r="10" spans="1:13" ht="13.5">
      <c r="A10" s="1844" t="s">
        <v>218</v>
      </c>
      <c r="B10" s="1844"/>
      <c r="C10" s="1844"/>
      <c r="D10" s="13"/>
      <c r="E10" s="12"/>
      <c r="F10" s="12"/>
      <c r="G10" s="4"/>
      <c r="H10" s="4"/>
      <c r="I10" s="4"/>
      <c r="J10" s="4"/>
      <c r="K10" s="4"/>
    </row>
    <row r="11" spans="1:13" ht="12.75" thickBot="1">
      <c r="A11" s="1835" t="s">
        <v>220</v>
      </c>
      <c r="B11" s="1835"/>
      <c r="C11" s="1835"/>
      <c r="D11" s="4"/>
      <c r="E11" s="4"/>
      <c r="F11" s="4"/>
      <c r="G11" s="4"/>
      <c r="H11" s="4"/>
      <c r="I11" s="4"/>
      <c r="J11" s="4"/>
      <c r="K11" s="4"/>
    </row>
    <row r="12" spans="1:13" ht="12" customHeight="1">
      <c r="A12" s="14"/>
      <c r="B12" s="1830" t="s">
        <v>258</v>
      </c>
      <c r="C12" s="1821" t="s">
        <v>259</v>
      </c>
      <c r="D12" s="1833" t="s">
        <v>448</v>
      </c>
      <c r="E12" s="1825" t="s">
        <v>213</v>
      </c>
      <c r="F12" s="1826"/>
      <c r="G12" s="1826"/>
      <c r="H12" s="1827"/>
      <c r="I12" s="4"/>
      <c r="J12" s="4"/>
      <c r="K12" s="4"/>
    </row>
    <row r="13" spans="1:13" ht="12.75" thickBot="1">
      <c r="A13" s="14"/>
      <c r="B13" s="1852"/>
      <c r="C13" s="1834"/>
      <c r="D13" s="1834"/>
      <c r="E13" s="15" t="s">
        <v>137</v>
      </c>
      <c r="F13" s="15" t="s">
        <v>138</v>
      </c>
      <c r="G13" s="15" t="s">
        <v>139</v>
      </c>
      <c r="H13" s="16" t="s">
        <v>140</v>
      </c>
      <c r="I13" s="4"/>
      <c r="J13" s="4"/>
      <c r="K13" s="4"/>
    </row>
    <row r="14" spans="1:13" ht="15" customHeight="1">
      <c r="A14" s="14"/>
      <c r="B14" s="17" t="s">
        <v>260</v>
      </c>
      <c r="C14" s="1821" t="s">
        <v>141</v>
      </c>
      <c r="D14" s="18">
        <v>6517</v>
      </c>
      <c r="E14" s="185">
        <v>92.5</v>
      </c>
      <c r="F14" s="185">
        <v>6.9</v>
      </c>
      <c r="G14" s="185">
        <v>0.6</v>
      </c>
      <c r="H14" s="1197">
        <v>0</v>
      </c>
      <c r="I14" s="4"/>
      <c r="J14" s="4"/>
      <c r="K14" s="4"/>
      <c r="L14" s="4"/>
      <c r="M14" s="4"/>
    </row>
    <row r="15" spans="1:13" ht="15" customHeight="1">
      <c r="A15" s="14"/>
      <c r="B15" s="17" t="s">
        <v>261</v>
      </c>
      <c r="C15" s="1822"/>
      <c r="D15" s="18">
        <v>697</v>
      </c>
      <c r="E15" s="185">
        <v>82.8</v>
      </c>
      <c r="F15" s="185">
        <v>15.7</v>
      </c>
      <c r="G15" s="185">
        <v>1.4</v>
      </c>
      <c r="H15" s="932">
        <v>0</v>
      </c>
      <c r="I15" s="4"/>
      <c r="J15" s="4"/>
      <c r="K15" s="4"/>
      <c r="L15" s="4"/>
      <c r="M15" s="4"/>
    </row>
    <row r="16" spans="1:13" ht="15" customHeight="1">
      <c r="A16" s="14"/>
      <c r="B16" s="19" t="s">
        <v>262</v>
      </c>
      <c r="C16" s="1822"/>
      <c r="D16" s="20">
        <v>5</v>
      </c>
      <c r="E16" s="187">
        <v>74.2</v>
      </c>
      <c r="F16" s="185">
        <v>25.8</v>
      </c>
      <c r="G16" s="844" t="s">
        <v>508</v>
      </c>
      <c r="H16" s="845" t="s">
        <v>508</v>
      </c>
      <c r="I16" s="4"/>
      <c r="J16" s="4"/>
      <c r="K16" s="4"/>
      <c r="L16" s="4"/>
      <c r="M16" s="4"/>
    </row>
    <row r="17" spans="1:14" ht="15" customHeight="1">
      <c r="A17" s="14"/>
      <c r="B17" s="19" t="s">
        <v>263</v>
      </c>
      <c r="C17" s="1822"/>
      <c r="D17" s="20">
        <v>82</v>
      </c>
      <c r="E17" s="187">
        <v>49</v>
      </c>
      <c r="F17" s="188">
        <v>33.299999999999997</v>
      </c>
      <c r="G17" s="187">
        <v>11.6</v>
      </c>
      <c r="H17" s="931">
        <v>6.1</v>
      </c>
      <c r="I17" s="4"/>
      <c r="J17" s="4"/>
      <c r="K17" s="4"/>
      <c r="L17" s="4"/>
      <c r="M17" s="4"/>
      <c r="N17" s="4"/>
    </row>
    <row r="18" spans="1:14" ht="15" customHeight="1">
      <c r="A18" s="14"/>
      <c r="B18" s="19" t="s">
        <v>449</v>
      </c>
      <c r="C18" s="1822"/>
      <c r="D18" s="20">
        <v>164379</v>
      </c>
      <c r="E18" s="187">
        <v>95.1</v>
      </c>
      <c r="F18" s="187"/>
      <c r="G18" s="187">
        <v>0.3</v>
      </c>
      <c r="H18" s="186">
        <v>0.1</v>
      </c>
      <c r="I18" s="4"/>
      <c r="J18" s="4"/>
      <c r="K18" s="4"/>
      <c r="L18" s="4" t="s">
        <v>765</v>
      </c>
      <c r="N18" s="4"/>
    </row>
    <row r="19" spans="1:14" ht="15" customHeight="1">
      <c r="A19" s="14"/>
      <c r="B19" s="19" t="s">
        <v>254</v>
      </c>
      <c r="C19" s="1822"/>
      <c r="D19" s="20">
        <v>156</v>
      </c>
      <c r="E19" s="187">
        <v>77.400000000000006</v>
      </c>
      <c r="F19" s="187">
        <v>20.399999999999999</v>
      </c>
      <c r="G19" s="187">
        <v>2.2000000000000002</v>
      </c>
      <c r="H19" s="850" t="s">
        <v>508</v>
      </c>
      <c r="I19" s="4"/>
      <c r="J19" s="4"/>
      <c r="K19" s="4"/>
      <c r="L19" s="4"/>
      <c r="N19" s="4"/>
    </row>
    <row r="20" spans="1:14" ht="15" customHeight="1">
      <c r="A20" s="14"/>
      <c r="B20" s="19" t="s">
        <v>450</v>
      </c>
      <c r="C20" s="1822"/>
      <c r="D20" s="20">
        <v>118</v>
      </c>
      <c r="E20" s="187">
        <v>91.4</v>
      </c>
      <c r="F20" s="187">
        <v>8.6</v>
      </c>
      <c r="G20" s="847" t="s">
        <v>508</v>
      </c>
      <c r="H20" s="849" t="s">
        <v>508</v>
      </c>
      <c r="I20" s="4"/>
      <c r="J20" s="4"/>
      <c r="K20" s="4"/>
      <c r="L20" s="4"/>
      <c r="N20" s="4"/>
    </row>
    <row r="21" spans="1:14" ht="15" customHeight="1">
      <c r="A21" s="14"/>
      <c r="B21" s="19" t="s">
        <v>264</v>
      </c>
      <c r="C21" s="1822"/>
      <c r="D21" s="20">
        <v>405</v>
      </c>
      <c r="E21" s="187">
        <v>61.1</v>
      </c>
      <c r="F21" s="187">
        <v>34.700000000000003</v>
      </c>
      <c r="G21" s="187">
        <v>4.2</v>
      </c>
      <c r="H21" s="850" t="s">
        <v>509</v>
      </c>
      <c r="I21" s="4"/>
      <c r="J21" s="4"/>
      <c r="K21" s="4"/>
      <c r="L21" s="4"/>
      <c r="N21" s="4"/>
    </row>
    <row r="22" spans="1:14" ht="15" customHeight="1">
      <c r="A22" s="14"/>
      <c r="B22" s="19" t="s">
        <v>265</v>
      </c>
      <c r="C22" s="1822"/>
      <c r="D22" s="20">
        <v>7646</v>
      </c>
      <c r="E22" s="187">
        <v>82.1</v>
      </c>
      <c r="F22" s="187">
        <v>15.5</v>
      </c>
      <c r="G22" s="187">
        <v>2.1</v>
      </c>
      <c r="H22" s="932">
        <v>0.3</v>
      </c>
      <c r="I22" s="4"/>
      <c r="J22" s="4"/>
      <c r="K22" s="4"/>
      <c r="L22" s="4"/>
      <c r="N22" s="4"/>
    </row>
    <row r="23" spans="1:14" ht="15" customHeight="1">
      <c r="A23" s="14"/>
      <c r="B23" s="19" t="s">
        <v>255</v>
      </c>
      <c r="C23" s="1822"/>
      <c r="D23" s="20">
        <v>108</v>
      </c>
      <c r="E23" s="187">
        <v>65.599999999999994</v>
      </c>
      <c r="F23" s="187">
        <v>32.1</v>
      </c>
      <c r="G23" s="185">
        <v>2.2999999999999998</v>
      </c>
      <c r="H23" s="845" t="s">
        <v>508</v>
      </c>
      <c r="I23" s="4"/>
      <c r="J23" s="4"/>
      <c r="K23" s="4"/>
      <c r="L23" s="4"/>
      <c r="N23" s="4"/>
    </row>
    <row r="24" spans="1:14" ht="15" customHeight="1">
      <c r="A24" s="14"/>
      <c r="B24" s="19" t="s">
        <v>250</v>
      </c>
      <c r="C24" s="1822"/>
      <c r="D24" s="20">
        <v>17219</v>
      </c>
      <c r="E24" s="187">
        <v>83.6</v>
      </c>
      <c r="F24" s="187">
        <v>15.2</v>
      </c>
      <c r="G24" s="187">
        <v>1</v>
      </c>
      <c r="H24" s="932">
        <v>0.2</v>
      </c>
      <c r="I24" s="4"/>
      <c r="J24" s="4"/>
      <c r="K24" s="4"/>
      <c r="L24" s="4"/>
      <c r="N24" s="4"/>
    </row>
    <row r="25" spans="1:14" ht="15" customHeight="1">
      <c r="A25" s="14"/>
      <c r="B25" s="19" t="s">
        <v>451</v>
      </c>
      <c r="C25" s="1822"/>
      <c r="D25" s="20">
        <v>595</v>
      </c>
      <c r="E25" s="187">
        <v>96</v>
      </c>
      <c r="F25" s="187">
        <v>4</v>
      </c>
      <c r="G25" s="185">
        <v>0</v>
      </c>
      <c r="H25" s="931">
        <v>0</v>
      </c>
      <c r="I25" s="4"/>
      <c r="J25" s="4"/>
      <c r="K25" s="4"/>
      <c r="L25" s="4"/>
      <c r="N25" s="4"/>
    </row>
    <row r="26" spans="1:14" ht="15" customHeight="1">
      <c r="A26" s="14"/>
      <c r="B26" s="19" t="s">
        <v>266</v>
      </c>
      <c r="C26" s="1822"/>
      <c r="D26" s="20">
        <v>64764</v>
      </c>
      <c r="E26" s="187">
        <v>92.3</v>
      </c>
      <c r="F26" s="187">
        <v>7.2</v>
      </c>
      <c r="G26" s="187">
        <v>0.4</v>
      </c>
      <c r="H26" s="932">
        <v>0.1</v>
      </c>
      <c r="I26" s="4"/>
      <c r="J26" s="4"/>
      <c r="K26" s="4"/>
      <c r="L26" s="4"/>
      <c r="N26" s="4"/>
    </row>
    <row r="27" spans="1:14" ht="15" customHeight="1">
      <c r="A27" s="14"/>
      <c r="B27" s="19" t="s">
        <v>267</v>
      </c>
      <c r="C27" s="1822"/>
      <c r="D27" s="20">
        <v>11</v>
      </c>
      <c r="E27" s="187">
        <v>85.4</v>
      </c>
      <c r="F27" s="187">
        <v>14.6</v>
      </c>
      <c r="G27" s="847" t="s">
        <v>508</v>
      </c>
      <c r="H27" s="845" t="s">
        <v>508</v>
      </c>
      <c r="I27" s="4"/>
      <c r="J27" s="4"/>
      <c r="K27" s="4"/>
      <c r="L27" s="4"/>
      <c r="N27" s="4"/>
    </row>
    <row r="28" spans="1:14" ht="15" customHeight="1">
      <c r="A28" s="14"/>
      <c r="B28" s="19" t="s">
        <v>268</v>
      </c>
      <c r="C28" s="1822"/>
      <c r="D28" s="20">
        <v>761</v>
      </c>
      <c r="E28" s="187">
        <v>71.7</v>
      </c>
      <c r="F28" s="187">
        <v>24.5</v>
      </c>
      <c r="G28" s="187">
        <v>3.8</v>
      </c>
      <c r="H28" s="845" t="s">
        <v>508</v>
      </c>
      <c r="I28" s="4"/>
      <c r="J28" s="4"/>
      <c r="K28" s="4"/>
      <c r="L28" s="4"/>
      <c r="N28" s="4"/>
    </row>
    <row r="29" spans="1:14" ht="15" customHeight="1">
      <c r="A29" s="14"/>
      <c r="B29" s="19" t="s">
        <v>143</v>
      </c>
      <c r="C29" s="1822"/>
      <c r="D29" s="20">
        <v>107</v>
      </c>
      <c r="E29" s="187">
        <v>87.4</v>
      </c>
      <c r="F29" s="187">
        <v>9.1</v>
      </c>
      <c r="G29" s="187">
        <v>3.5</v>
      </c>
      <c r="H29" s="845" t="s">
        <v>508</v>
      </c>
      <c r="I29" s="4"/>
      <c r="J29" s="4"/>
      <c r="K29" s="4"/>
      <c r="L29" s="4"/>
      <c r="N29" s="4"/>
    </row>
    <row r="30" spans="1:14" ht="15" customHeight="1">
      <c r="A30" s="14"/>
      <c r="B30" s="19" t="s">
        <v>510</v>
      </c>
      <c r="C30" s="1822"/>
      <c r="D30" s="20">
        <v>114</v>
      </c>
      <c r="E30" s="187">
        <v>6.1</v>
      </c>
      <c r="F30" s="185">
        <v>79</v>
      </c>
      <c r="G30" s="185">
        <v>13.8</v>
      </c>
      <c r="H30" s="931">
        <v>1</v>
      </c>
      <c r="I30" s="4"/>
      <c r="J30" s="4"/>
      <c r="K30" s="4"/>
      <c r="L30" s="4"/>
    </row>
    <row r="31" spans="1:14" ht="15" customHeight="1">
      <c r="A31" s="14"/>
      <c r="B31" s="19" t="s">
        <v>256</v>
      </c>
      <c r="C31" s="1822"/>
      <c r="D31" s="20">
        <v>7</v>
      </c>
      <c r="E31" s="188">
        <v>100</v>
      </c>
      <c r="F31" s="844" t="s">
        <v>508</v>
      </c>
      <c r="G31" s="844" t="s">
        <v>508</v>
      </c>
      <c r="H31" s="845" t="s">
        <v>508</v>
      </c>
      <c r="I31" s="4"/>
      <c r="J31" s="4"/>
      <c r="K31" s="4"/>
      <c r="L31" s="4"/>
      <c r="M31" s="4"/>
    </row>
    <row r="32" spans="1:14" ht="15" customHeight="1">
      <c r="A32" s="14"/>
      <c r="B32" s="19" t="s">
        <v>284</v>
      </c>
      <c r="C32" s="1822"/>
      <c r="D32" s="20">
        <v>2514</v>
      </c>
      <c r="E32" s="187">
        <v>89.3</v>
      </c>
      <c r="F32" s="187">
        <v>10.1</v>
      </c>
      <c r="G32" s="187">
        <v>0.5</v>
      </c>
      <c r="H32" s="932">
        <v>0.1</v>
      </c>
      <c r="I32" s="4"/>
      <c r="J32" s="4"/>
      <c r="K32" s="4"/>
      <c r="L32" s="4"/>
      <c r="M32" s="4"/>
    </row>
    <row r="33" spans="1:15" ht="15" customHeight="1">
      <c r="A33" s="14"/>
      <c r="B33" s="19" t="s">
        <v>452</v>
      </c>
      <c r="C33" s="1822"/>
      <c r="D33" s="20">
        <v>155</v>
      </c>
      <c r="E33" s="187">
        <v>89.8</v>
      </c>
      <c r="F33" s="187">
        <v>8.6999999999999993</v>
      </c>
      <c r="G33" s="847" t="s">
        <v>508</v>
      </c>
      <c r="H33" s="932">
        <v>1.4</v>
      </c>
      <c r="I33" s="4"/>
      <c r="J33" s="4"/>
      <c r="K33" s="4"/>
    </row>
    <row r="34" spans="1:15" ht="15" customHeight="1">
      <c r="A34" s="14"/>
      <c r="B34" s="19" t="s">
        <v>144</v>
      </c>
      <c r="C34" s="1822"/>
      <c r="D34" s="20">
        <v>108</v>
      </c>
      <c r="E34" s="187">
        <v>93.8</v>
      </c>
      <c r="F34" s="185">
        <v>6.2</v>
      </c>
      <c r="G34" s="844" t="s">
        <v>508</v>
      </c>
      <c r="H34" s="845" t="s">
        <v>508</v>
      </c>
      <c r="I34" s="4"/>
      <c r="J34" s="4"/>
      <c r="K34" s="4"/>
    </row>
    <row r="35" spans="1:15" ht="15" customHeight="1" thickBot="1">
      <c r="A35" s="14"/>
      <c r="B35" s="933" t="s">
        <v>511</v>
      </c>
      <c r="C35" s="1823"/>
      <c r="D35" s="934">
        <v>1</v>
      </c>
      <c r="E35" s="935">
        <v>100</v>
      </c>
      <c r="F35" s="936" t="s">
        <v>508</v>
      </c>
      <c r="G35" s="936" t="s">
        <v>508</v>
      </c>
      <c r="H35" s="937" t="s">
        <v>509</v>
      </c>
      <c r="I35" s="4"/>
      <c r="J35" s="4"/>
      <c r="K35" s="4"/>
    </row>
    <row r="36" spans="1:15" ht="25.5" customHeight="1" thickTop="1" thickBot="1">
      <c r="A36" s="14"/>
      <c r="B36" s="1828" t="s">
        <v>159</v>
      </c>
      <c r="C36" s="1829"/>
      <c r="D36" s="25">
        <f>SUM(D14:D35)</f>
        <v>266469</v>
      </c>
      <c r="E36" s="26"/>
      <c r="F36" s="26"/>
      <c r="G36" s="26"/>
      <c r="H36" s="27"/>
      <c r="I36" s="4"/>
      <c r="J36" s="4"/>
      <c r="K36" s="4"/>
    </row>
    <row r="37" spans="1:15">
      <c r="A37" s="14"/>
      <c r="B37" s="4"/>
      <c r="C37" s="4"/>
      <c r="D37" s="4"/>
      <c r="E37" s="4"/>
      <c r="F37" s="4"/>
      <c r="G37" s="4"/>
      <c r="H37" s="4"/>
      <c r="I37" s="4"/>
      <c r="J37" s="4"/>
      <c r="K37" s="4"/>
    </row>
    <row r="38" spans="1:15" ht="12.75" thickBot="1">
      <c r="A38" s="1835" t="s">
        <v>221</v>
      </c>
      <c r="B38" s="1835"/>
      <c r="C38" s="1835"/>
      <c r="D38" s="4"/>
      <c r="E38" s="4"/>
      <c r="F38" s="4"/>
      <c r="G38" s="23"/>
      <c r="H38" s="23"/>
      <c r="I38" s="4"/>
      <c r="J38" s="4"/>
      <c r="K38" s="4"/>
    </row>
    <row r="39" spans="1:15" ht="12" customHeight="1">
      <c r="A39" s="14"/>
      <c r="B39" s="1830" t="s">
        <v>258</v>
      </c>
      <c r="C39" s="1821" t="s">
        <v>259</v>
      </c>
      <c r="D39" s="1833" t="s">
        <v>269</v>
      </c>
      <c r="E39" s="1825" t="s">
        <v>213</v>
      </c>
      <c r="F39" s="1826"/>
      <c r="G39" s="1826"/>
      <c r="H39" s="1827"/>
      <c r="I39" s="4"/>
      <c r="J39" s="4"/>
      <c r="K39" s="4"/>
    </row>
    <row r="40" spans="1:15" ht="12.75" thickBot="1">
      <c r="A40" s="14"/>
      <c r="B40" s="1852"/>
      <c r="C40" s="1834"/>
      <c r="D40" s="1834"/>
      <c r="E40" s="15" t="s">
        <v>137</v>
      </c>
      <c r="F40" s="15" t="s">
        <v>138</v>
      </c>
      <c r="G40" s="15" t="s">
        <v>139</v>
      </c>
      <c r="H40" s="16" t="s">
        <v>140</v>
      </c>
      <c r="I40" s="4"/>
      <c r="J40" s="4"/>
      <c r="K40" s="4"/>
    </row>
    <row r="41" spans="1:15" ht="15" customHeight="1">
      <c r="A41" s="14"/>
      <c r="B41" s="17" t="s">
        <v>145</v>
      </c>
      <c r="C41" s="1821" t="s">
        <v>141</v>
      </c>
      <c r="D41" s="18">
        <v>5</v>
      </c>
      <c r="E41" s="846" t="s">
        <v>508</v>
      </c>
      <c r="F41" s="846" t="s">
        <v>508</v>
      </c>
      <c r="G41" s="846" t="s">
        <v>509</v>
      </c>
      <c r="H41" s="190">
        <v>100</v>
      </c>
      <c r="I41" s="4"/>
      <c r="J41" s="4"/>
      <c r="K41" s="4"/>
    </row>
    <row r="42" spans="1:15" ht="15" customHeight="1">
      <c r="A42" s="14"/>
      <c r="B42" s="19" t="s">
        <v>270</v>
      </c>
      <c r="C42" s="1822"/>
      <c r="D42" s="20">
        <v>1534</v>
      </c>
      <c r="E42" s="1199">
        <v>49.8</v>
      </c>
      <c r="F42" s="1199">
        <v>44.6</v>
      </c>
      <c r="G42" s="1199">
        <v>4.9000000000000004</v>
      </c>
      <c r="H42" s="1198">
        <v>0.7</v>
      </c>
      <c r="I42" s="4"/>
      <c r="J42" s="4"/>
      <c r="K42" s="4"/>
    </row>
    <row r="43" spans="1:15" ht="15" customHeight="1" thickBot="1">
      <c r="A43" s="14"/>
      <c r="B43" s="24" t="s">
        <v>453</v>
      </c>
      <c r="C43" s="1823"/>
      <c r="D43" s="1002">
        <v>1459</v>
      </c>
      <c r="E43" s="191">
        <v>90.4</v>
      </c>
      <c r="F43" s="191">
        <v>9.3000000000000007</v>
      </c>
      <c r="G43" s="191">
        <v>0.2</v>
      </c>
      <c r="H43" s="190">
        <v>0.1</v>
      </c>
      <c r="I43" s="4"/>
      <c r="J43" s="4"/>
      <c r="K43" s="4"/>
      <c r="M43" s="4"/>
      <c r="N43" s="4"/>
      <c r="O43" s="4"/>
    </row>
    <row r="44" spans="1:15" ht="13.5" thickTop="1" thickBot="1">
      <c r="A44" s="14"/>
      <c r="B44" s="1828" t="s">
        <v>223</v>
      </c>
      <c r="C44" s="1829"/>
      <c r="D44" s="25">
        <f>SUM(D41:D43)</f>
        <v>2998</v>
      </c>
      <c r="E44" s="26"/>
      <c r="F44" s="26"/>
      <c r="G44" s="26"/>
      <c r="H44" s="27"/>
      <c r="I44" s="4"/>
      <c r="J44" s="4"/>
      <c r="K44" s="4"/>
      <c r="M44" s="4"/>
      <c r="N44" s="4"/>
      <c r="O44" s="4"/>
    </row>
    <row r="45" spans="1:15">
      <c r="A45" s="14"/>
      <c r="B45" s="4"/>
      <c r="C45" s="4"/>
      <c r="D45" s="4"/>
      <c r="E45" s="4"/>
      <c r="F45" s="4"/>
      <c r="G45" s="4"/>
      <c r="H45" s="4"/>
      <c r="I45" s="4"/>
      <c r="J45" s="4"/>
      <c r="K45" s="4"/>
      <c r="M45" s="4"/>
      <c r="N45" s="4"/>
      <c r="O45" s="4"/>
    </row>
    <row r="46" spans="1:15" ht="12.75" thickBot="1">
      <c r="A46" s="1835" t="s">
        <v>222</v>
      </c>
      <c r="B46" s="1835"/>
      <c r="C46" s="1835"/>
      <c r="D46" s="4"/>
      <c r="E46" s="4"/>
      <c r="F46" s="4"/>
      <c r="G46" s="4"/>
      <c r="H46" s="4"/>
      <c r="I46" s="4"/>
      <c r="J46" s="4"/>
      <c r="K46" s="4"/>
    </row>
    <row r="47" spans="1:15" ht="12" customHeight="1">
      <c r="A47" s="14"/>
      <c r="B47" s="1830" t="s">
        <v>258</v>
      </c>
      <c r="C47" s="1821" t="s">
        <v>259</v>
      </c>
      <c r="D47" s="1833" t="s">
        <v>271</v>
      </c>
      <c r="E47" s="1825" t="s">
        <v>213</v>
      </c>
      <c r="F47" s="1826"/>
      <c r="G47" s="1826"/>
      <c r="H47" s="1826"/>
      <c r="I47" s="1826"/>
      <c r="J47" s="1827"/>
      <c r="K47" s="116"/>
    </row>
    <row r="48" spans="1:15">
      <c r="A48" s="14"/>
      <c r="B48" s="1831"/>
      <c r="C48" s="1832"/>
      <c r="D48" s="1832"/>
      <c r="E48" s="21" t="s">
        <v>147</v>
      </c>
      <c r="F48" s="21" t="s">
        <v>148</v>
      </c>
      <c r="G48" s="21" t="s">
        <v>137</v>
      </c>
      <c r="H48" s="21" t="s">
        <v>138</v>
      </c>
      <c r="I48" s="21" t="s">
        <v>139</v>
      </c>
      <c r="J48" s="22" t="s">
        <v>140</v>
      </c>
      <c r="K48" s="116"/>
    </row>
    <row r="49" spans="1:11" ht="15" customHeight="1">
      <c r="A49" s="14"/>
      <c r="B49" s="19" t="s">
        <v>146</v>
      </c>
      <c r="C49" s="1824" t="s">
        <v>141</v>
      </c>
      <c r="D49" s="20">
        <v>885</v>
      </c>
      <c r="E49" s="846" t="s">
        <v>508</v>
      </c>
      <c r="F49" s="847" t="s">
        <v>508</v>
      </c>
      <c r="G49" s="188">
        <v>84.9</v>
      </c>
      <c r="H49" s="188">
        <v>14.4</v>
      </c>
      <c r="I49" s="187">
        <v>0.5</v>
      </c>
      <c r="J49" s="186">
        <v>0.2</v>
      </c>
      <c r="K49" s="119"/>
    </row>
    <row r="50" spans="1:11" ht="15" customHeight="1">
      <c r="A50" s="14"/>
      <c r="B50" s="19" t="s">
        <v>149</v>
      </c>
      <c r="C50" s="1822"/>
      <c r="D50" s="20">
        <v>176</v>
      </c>
      <c r="E50" s="846" t="s">
        <v>508</v>
      </c>
      <c r="F50" s="846" t="s">
        <v>508</v>
      </c>
      <c r="G50" s="187">
        <v>63.7</v>
      </c>
      <c r="H50" s="187">
        <v>36.299999999999997</v>
      </c>
      <c r="I50" s="847" t="s">
        <v>508</v>
      </c>
      <c r="J50" s="848" t="s">
        <v>508</v>
      </c>
      <c r="K50" s="119"/>
    </row>
    <row r="51" spans="1:11" ht="15" customHeight="1">
      <c r="A51" s="14"/>
      <c r="B51" s="19" t="s">
        <v>150</v>
      </c>
      <c r="C51" s="1822"/>
      <c r="D51" s="20">
        <v>166</v>
      </c>
      <c r="E51" s="846" t="s">
        <v>508</v>
      </c>
      <c r="F51" s="846" t="s">
        <v>508</v>
      </c>
      <c r="G51" s="187">
        <v>62.3</v>
      </c>
      <c r="H51" s="188">
        <v>31.6</v>
      </c>
      <c r="I51" s="188">
        <v>6</v>
      </c>
      <c r="J51" s="849" t="s">
        <v>508</v>
      </c>
      <c r="K51" s="119"/>
    </row>
    <row r="52" spans="1:11" ht="15" customHeight="1" thickBot="1">
      <c r="A52" s="14"/>
      <c r="B52" s="24" t="s">
        <v>151</v>
      </c>
      <c r="C52" s="1823"/>
      <c r="D52" s="1002">
        <v>602</v>
      </c>
      <c r="E52" s="847" t="s">
        <v>508</v>
      </c>
      <c r="F52" s="187">
        <v>0.5</v>
      </c>
      <c r="G52" s="189">
        <v>80.099999999999994</v>
      </c>
      <c r="H52" s="192">
        <v>19.100000000000001</v>
      </c>
      <c r="I52" s="192">
        <v>0.1</v>
      </c>
      <c r="J52" s="932">
        <v>0.1</v>
      </c>
      <c r="K52" s="119"/>
    </row>
    <row r="53" spans="1:11" ht="13.5" thickTop="1" thickBot="1">
      <c r="B53" s="1828" t="s">
        <v>223</v>
      </c>
      <c r="C53" s="1829"/>
      <c r="D53" s="25">
        <f>SUM(D49:D52)</f>
        <v>1829</v>
      </c>
      <c r="E53" s="1004"/>
      <c r="F53" s="1004"/>
      <c r="G53" s="1004"/>
      <c r="H53" s="1004"/>
      <c r="I53" s="1004"/>
      <c r="J53" s="851"/>
      <c r="K53" s="120"/>
    </row>
    <row r="55" spans="1:11" ht="30" customHeight="1">
      <c r="B55" s="1820" t="s">
        <v>740</v>
      </c>
      <c r="C55" s="1820"/>
      <c r="D55" s="1820"/>
      <c r="E55" s="1820"/>
      <c r="F55" s="1820"/>
      <c r="G55" s="1820"/>
      <c r="H55" s="1820"/>
      <c r="I55" s="1820"/>
      <c r="J55" s="1820"/>
      <c r="K55" s="1003"/>
    </row>
    <row r="69" spans="1:1">
      <c r="A69" s="1"/>
    </row>
    <row r="70" spans="1:1">
      <c r="A70" s="1"/>
    </row>
    <row r="71" spans="1:1">
      <c r="A71" s="1"/>
    </row>
    <row r="72" spans="1:1">
      <c r="A72" s="1"/>
    </row>
  </sheetData>
  <mergeCells count="43">
    <mergeCell ref="G4:H4"/>
    <mergeCell ref="B39:B40"/>
    <mergeCell ref="D39:D40"/>
    <mergeCell ref="C8:J8"/>
    <mergeCell ref="A10:C10"/>
    <mergeCell ref="E7:F7"/>
    <mergeCell ref="G7:H7"/>
    <mergeCell ref="A11:C11"/>
    <mergeCell ref="B12:B13"/>
    <mergeCell ref="C12:C13"/>
    <mergeCell ref="D12:D13"/>
    <mergeCell ref="E12:H12"/>
    <mergeCell ref="C14:C35"/>
    <mergeCell ref="A1:J1"/>
    <mergeCell ref="I7:J7"/>
    <mergeCell ref="C4:D4"/>
    <mergeCell ref="C5:D5"/>
    <mergeCell ref="C6:D6"/>
    <mergeCell ref="E4:F4"/>
    <mergeCell ref="G6:H6"/>
    <mergeCell ref="E6:F6"/>
    <mergeCell ref="A3:C3"/>
    <mergeCell ref="C7:D7"/>
    <mergeCell ref="I5:J5"/>
    <mergeCell ref="E5:F5"/>
    <mergeCell ref="I6:J6"/>
    <mergeCell ref="I4:J4"/>
    <mergeCell ref="I3:J3"/>
    <mergeCell ref="G5:H5"/>
    <mergeCell ref="B55:J55"/>
    <mergeCell ref="C41:C43"/>
    <mergeCell ref="C49:C52"/>
    <mergeCell ref="E39:H39"/>
    <mergeCell ref="B36:C36"/>
    <mergeCell ref="B53:C53"/>
    <mergeCell ref="B47:B48"/>
    <mergeCell ref="C47:C48"/>
    <mergeCell ref="D47:D48"/>
    <mergeCell ref="E47:J47"/>
    <mergeCell ref="C39:C40"/>
    <mergeCell ref="A38:C38"/>
    <mergeCell ref="A46:C46"/>
    <mergeCell ref="B44:C44"/>
  </mergeCells>
  <phoneticPr fontId="8"/>
  <printOptions horizontalCentered="1"/>
  <pageMargins left="0.59055118110236227" right="0.27559055118110237"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R87"/>
  <sheetViews>
    <sheetView view="pageBreakPreview" zoomScaleNormal="75" workbookViewId="0">
      <pane xSplit="2" ySplit="3" topLeftCell="C4" activePane="bottomRight" state="frozen"/>
      <selection activeCell="B23" sqref="B23:C23"/>
      <selection pane="topRight" activeCell="B23" sqref="B23:C23"/>
      <selection pane="bottomLeft" activeCell="B23" sqref="B23:C23"/>
      <selection pane="bottomRight" activeCell="A91" sqref="A91:XFD91"/>
    </sheetView>
  </sheetViews>
  <sheetFormatPr defaultColWidth="12.125" defaultRowHeight="17.25"/>
  <cols>
    <col min="1" max="1" width="4.5" style="450" bestFit="1" customWidth="1"/>
    <col min="2" max="2" width="12.75" style="450" bestFit="1" customWidth="1"/>
    <col min="3" max="4" width="10.25" style="940" bestFit="1" customWidth="1"/>
    <col min="5" max="17" width="9.625" style="940" customWidth="1"/>
    <col min="18" max="16384" width="12.125" style="940"/>
  </cols>
  <sheetData>
    <row r="1" spans="1:18" ht="27" customHeight="1">
      <c r="A1" s="1747" t="s">
        <v>751</v>
      </c>
      <c r="B1" s="1747"/>
      <c r="C1" s="1747"/>
      <c r="D1" s="1747"/>
      <c r="E1" s="1747"/>
      <c r="F1" s="1747"/>
      <c r="G1" s="1747"/>
      <c r="H1" s="1747"/>
      <c r="I1" s="1747"/>
      <c r="J1" s="1883" t="s">
        <v>291</v>
      </c>
      <c r="K1" s="1883"/>
      <c r="L1" s="1883"/>
      <c r="M1" s="1883"/>
      <c r="N1" s="1883"/>
      <c r="O1" s="1883"/>
      <c r="P1" s="1883"/>
      <c r="Q1" s="1883"/>
    </row>
    <row r="2" spans="1:18" ht="18" thickBot="1">
      <c r="A2" s="407"/>
      <c r="B2" s="407"/>
      <c r="C2" s="148"/>
      <c r="D2" s="148"/>
      <c r="E2" s="148"/>
      <c r="F2" s="148"/>
      <c r="G2" s="148"/>
      <c r="H2" s="148"/>
      <c r="I2" s="148"/>
      <c r="J2" s="408"/>
      <c r="K2" s="408"/>
      <c r="L2" s="408"/>
      <c r="M2" s="408"/>
      <c r="N2" s="408"/>
      <c r="O2" s="1884" t="s">
        <v>224</v>
      </c>
      <c r="P2" s="1884"/>
      <c r="Q2" s="1884"/>
    </row>
    <row r="3" spans="1:18" ht="24.75" thickBot="1">
      <c r="A3" s="1885" t="s">
        <v>72</v>
      </c>
      <c r="B3" s="1886"/>
      <c r="C3" s="1600" t="s">
        <v>211</v>
      </c>
      <c r="D3" s="409" t="s">
        <v>454</v>
      </c>
      <c r="E3" s="410" t="s">
        <v>455</v>
      </c>
      <c r="F3" s="410" t="s">
        <v>251</v>
      </c>
      <c r="G3" s="411" t="s">
        <v>456</v>
      </c>
      <c r="H3" s="410" t="s">
        <v>457</v>
      </c>
      <c r="I3" s="411" t="s">
        <v>458</v>
      </c>
      <c r="J3" s="411" t="s">
        <v>459</v>
      </c>
      <c r="K3" s="410" t="s">
        <v>460</v>
      </c>
      <c r="L3" s="412" t="s">
        <v>206</v>
      </c>
      <c r="M3" s="412" t="s">
        <v>207</v>
      </c>
      <c r="N3" s="412" t="s">
        <v>208</v>
      </c>
      <c r="O3" s="412" t="s">
        <v>461</v>
      </c>
      <c r="P3" s="412" t="s">
        <v>462</v>
      </c>
      <c r="Q3" s="413" t="s">
        <v>463</v>
      </c>
    </row>
    <row r="4" spans="1:18" s="153" customFormat="1" ht="19.5" customHeight="1" thickBot="1">
      <c r="A4" s="1887" t="s">
        <v>173</v>
      </c>
      <c r="B4" s="1888"/>
      <c r="C4" s="414">
        <f>SUM(C5:C7)</f>
        <v>2078960</v>
      </c>
      <c r="D4" s="414">
        <f t="shared" ref="D4:O4" si="0">SUM(D5:D7)</f>
        <v>1280500</v>
      </c>
      <c r="E4" s="414">
        <f t="shared" si="0"/>
        <v>494520</v>
      </c>
      <c r="F4" s="414">
        <f>SUM(F5:F7)</f>
        <v>118580</v>
      </c>
      <c r="G4" s="414"/>
      <c r="H4" s="414">
        <f t="shared" si="0"/>
        <v>44720</v>
      </c>
      <c r="I4" s="414">
        <f t="shared" si="0"/>
        <v>68140</v>
      </c>
      <c r="J4" s="414">
        <f t="shared" si="0"/>
        <v>4600</v>
      </c>
      <c r="K4" s="414">
        <f t="shared" si="0"/>
        <v>4720</v>
      </c>
      <c r="L4" s="414">
        <f t="shared" si="0"/>
        <v>3600</v>
      </c>
      <c r="M4" s="414">
        <f t="shared" si="0"/>
        <v>5300</v>
      </c>
      <c r="N4" s="414">
        <f t="shared" si="0"/>
        <v>240</v>
      </c>
      <c r="O4" s="414">
        <f t="shared" si="0"/>
        <v>40780</v>
      </c>
      <c r="P4" s="414">
        <f>SUM(P5:P7)</f>
        <v>13260</v>
      </c>
      <c r="Q4" s="415"/>
    </row>
    <row r="5" spans="1:18" s="153" customFormat="1" ht="20.100000000000001" customHeight="1">
      <c r="A5" s="1889" t="s">
        <v>73</v>
      </c>
      <c r="B5" s="1890"/>
      <c r="C5" s="1601">
        <f>SUM(C8:C10)</f>
        <v>1192180</v>
      </c>
      <c r="D5" s="1601">
        <f t="shared" ref="D5:O5" si="1">SUM(D8:D10)</f>
        <v>748900</v>
      </c>
      <c r="E5" s="1601">
        <f t="shared" si="1"/>
        <v>275000</v>
      </c>
      <c r="F5" s="1601">
        <f>SUM(F8:F10)</f>
        <v>58240</v>
      </c>
      <c r="G5" s="1601"/>
      <c r="H5" s="1601">
        <f t="shared" si="1"/>
        <v>17660</v>
      </c>
      <c r="I5" s="1601">
        <f t="shared" si="1"/>
        <v>60780</v>
      </c>
      <c r="J5" s="1601">
        <f t="shared" si="1"/>
        <v>1220</v>
      </c>
      <c r="K5" s="1601">
        <f t="shared" si="1"/>
        <v>720</v>
      </c>
      <c r="L5" s="1601">
        <f t="shared" si="1"/>
        <v>360</v>
      </c>
      <c r="M5" s="1601">
        <f t="shared" si="1"/>
        <v>220</v>
      </c>
      <c r="N5" s="1601"/>
      <c r="O5" s="1601">
        <f t="shared" si="1"/>
        <v>26640</v>
      </c>
      <c r="P5" s="1601">
        <f>SUM(P8:P10)</f>
        <v>2440</v>
      </c>
      <c r="Q5" s="1183"/>
    </row>
    <row r="6" spans="1:18" s="153" customFormat="1" ht="20.100000000000001" customHeight="1">
      <c r="A6" s="1880" t="s">
        <v>174</v>
      </c>
      <c r="B6" s="1746"/>
      <c r="C6" s="1605">
        <f>SUM(C11:C12)</f>
        <v>671480</v>
      </c>
      <c r="D6" s="1605">
        <f t="shared" ref="D6:O6" si="2">SUM(D11:D12)</f>
        <v>392540</v>
      </c>
      <c r="E6" s="1605">
        <f t="shared" si="2"/>
        <v>189960</v>
      </c>
      <c r="F6" s="1605">
        <f>SUM(F11:F12)</f>
        <v>26640</v>
      </c>
      <c r="G6" s="1605"/>
      <c r="H6" s="1605">
        <f t="shared" si="2"/>
        <v>25660</v>
      </c>
      <c r="I6" s="1605">
        <f t="shared" si="2"/>
        <v>4160</v>
      </c>
      <c r="J6" s="1605">
        <f t="shared" si="2"/>
        <v>3320</v>
      </c>
      <c r="K6" s="1605">
        <f t="shared" si="2"/>
        <v>1200</v>
      </c>
      <c r="L6" s="1605">
        <f t="shared" si="2"/>
        <v>3120</v>
      </c>
      <c r="M6" s="1605">
        <f t="shared" si="2"/>
        <v>5080</v>
      </c>
      <c r="N6" s="1605">
        <f t="shared" si="2"/>
        <v>240</v>
      </c>
      <c r="O6" s="1605">
        <f t="shared" si="2"/>
        <v>9300</v>
      </c>
      <c r="P6" s="1605">
        <f>SUM(P11:P12)</f>
        <v>10260</v>
      </c>
      <c r="Q6" s="1184"/>
    </row>
    <row r="7" spans="1:18" s="153" customFormat="1" ht="20.100000000000001" customHeight="1" thickBot="1">
      <c r="A7" s="1881" t="s">
        <v>74</v>
      </c>
      <c r="B7" s="1882"/>
      <c r="C7" s="1185">
        <f>SUM(C13:C14)</f>
        <v>215300</v>
      </c>
      <c r="D7" s="1185">
        <f t="shared" ref="D7:O7" si="3">SUM(D13:D14)</f>
        <v>139060</v>
      </c>
      <c r="E7" s="1185">
        <f t="shared" si="3"/>
        <v>29560</v>
      </c>
      <c r="F7" s="1185">
        <f>SUM(F13:F14)</f>
        <v>33700</v>
      </c>
      <c r="G7" s="1185"/>
      <c r="H7" s="1185">
        <f t="shared" si="3"/>
        <v>1400</v>
      </c>
      <c r="I7" s="1185">
        <f t="shared" si="3"/>
        <v>3200</v>
      </c>
      <c r="J7" s="1185">
        <f t="shared" si="3"/>
        <v>60</v>
      </c>
      <c r="K7" s="1185">
        <f t="shared" si="3"/>
        <v>2800</v>
      </c>
      <c r="L7" s="1185">
        <f t="shared" si="3"/>
        <v>120</v>
      </c>
      <c r="M7" s="1185"/>
      <c r="N7" s="1185"/>
      <c r="O7" s="1185">
        <f t="shared" si="3"/>
        <v>4840</v>
      </c>
      <c r="P7" s="1185">
        <f>SUM(P13:P14)</f>
        <v>560</v>
      </c>
      <c r="Q7" s="1186"/>
    </row>
    <row r="8" spans="1:18" s="153" customFormat="1" ht="20.100000000000001" customHeight="1">
      <c r="A8" s="1854" t="s">
        <v>127</v>
      </c>
      <c r="B8" s="416" t="s">
        <v>175</v>
      </c>
      <c r="C8" s="966">
        <f>SUM(C17,C21,C25)</f>
        <v>255360</v>
      </c>
      <c r="D8" s="966">
        <f t="shared" ref="D8:O8" si="4">SUM(D17,D21,D25)</f>
        <v>209640</v>
      </c>
      <c r="E8" s="966">
        <f t="shared" si="4"/>
        <v>24600</v>
      </c>
      <c r="F8" s="966">
        <f>SUM(F17,F21,F25)</f>
        <v>12160</v>
      </c>
      <c r="G8" s="966"/>
      <c r="H8" s="966">
        <f t="shared" si="4"/>
        <v>500</v>
      </c>
      <c r="I8" s="966">
        <f t="shared" si="4"/>
        <v>2320</v>
      </c>
      <c r="J8" s="966"/>
      <c r="K8" s="966"/>
      <c r="L8" s="966">
        <f t="shared" si="4"/>
        <v>0</v>
      </c>
      <c r="M8" s="966"/>
      <c r="N8" s="966"/>
      <c r="O8" s="966">
        <f t="shared" si="4"/>
        <v>6080</v>
      </c>
      <c r="P8" s="966">
        <f>SUM(P17,P21,P25)</f>
        <v>60</v>
      </c>
      <c r="Q8" s="417"/>
    </row>
    <row r="9" spans="1:18" s="153" customFormat="1" ht="20.100000000000001" customHeight="1">
      <c r="A9" s="1855"/>
      <c r="B9" s="1595" t="s">
        <v>176</v>
      </c>
      <c r="C9" s="967">
        <f>SUM(C26,C30,C39)</f>
        <v>656080</v>
      </c>
      <c r="D9" s="967">
        <f t="shared" ref="D9:O9" si="5">SUM(D26,D30,D39)</f>
        <v>352100</v>
      </c>
      <c r="E9" s="967">
        <f t="shared" si="5"/>
        <v>182480</v>
      </c>
      <c r="F9" s="967">
        <f>SUM(F26,F30,F39)</f>
        <v>34180</v>
      </c>
      <c r="G9" s="967"/>
      <c r="H9" s="967">
        <f t="shared" si="5"/>
        <v>16520</v>
      </c>
      <c r="I9" s="967">
        <f t="shared" si="5"/>
        <v>51100</v>
      </c>
      <c r="J9" s="967">
        <f t="shared" si="5"/>
        <v>1200</v>
      </c>
      <c r="K9" s="967">
        <f t="shared" si="5"/>
        <v>660</v>
      </c>
      <c r="L9" s="967">
        <f t="shared" si="5"/>
        <v>300</v>
      </c>
      <c r="M9" s="967">
        <f t="shared" si="5"/>
        <v>220</v>
      </c>
      <c r="N9" s="967"/>
      <c r="O9" s="418">
        <f t="shared" si="5"/>
        <v>15140</v>
      </c>
      <c r="P9" s="967">
        <f>SUM(P26,P30,P39)</f>
        <v>2180</v>
      </c>
      <c r="Q9" s="419"/>
    </row>
    <row r="10" spans="1:18" s="153" customFormat="1" ht="20.100000000000001" customHeight="1">
      <c r="A10" s="1855"/>
      <c r="B10" s="1595" t="s">
        <v>177</v>
      </c>
      <c r="C10" s="967">
        <f>SUM(C49)</f>
        <v>280740</v>
      </c>
      <c r="D10" s="967">
        <f t="shared" ref="D10:O10" si="6">SUM(D49)</f>
        <v>187160</v>
      </c>
      <c r="E10" s="967">
        <f t="shared" si="6"/>
        <v>67920</v>
      </c>
      <c r="F10" s="967">
        <f>SUM(F49)</f>
        <v>11900</v>
      </c>
      <c r="G10" s="967"/>
      <c r="H10" s="967">
        <f t="shared" si="6"/>
        <v>640</v>
      </c>
      <c r="I10" s="967">
        <f t="shared" si="6"/>
        <v>7360</v>
      </c>
      <c r="J10" s="967">
        <f t="shared" si="6"/>
        <v>20</v>
      </c>
      <c r="K10" s="967">
        <f t="shared" si="6"/>
        <v>60</v>
      </c>
      <c r="L10" s="967">
        <f t="shared" si="6"/>
        <v>60</v>
      </c>
      <c r="M10" s="967"/>
      <c r="N10" s="967"/>
      <c r="O10" s="418">
        <f t="shared" si="6"/>
        <v>5420</v>
      </c>
      <c r="P10" s="967">
        <f>SUM(P49)</f>
        <v>200</v>
      </c>
      <c r="Q10" s="419"/>
    </row>
    <row r="11" spans="1:18" s="153" customFormat="1" ht="20.100000000000001" customHeight="1">
      <c r="A11" s="1855"/>
      <c r="B11" s="1595" t="s">
        <v>174</v>
      </c>
      <c r="C11" s="967">
        <f>SUM(C53,C57,C65)</f>
        <v>617400</v>
      </c>
      <c r="D11" s="967">
        <f t="shared" ref="D11:O11" si="7">SUM(D53,D57,D65)</f>
        <v>379900</v>
      </c>
      <c r="E11" s="967">
        <f t="shared" si="7"/>
        <v>160580</v>
      </c>
      <c r="F11" s="967">
        <f>SUM(F53,F57,F65)</f>
        <v>26600</v>
      </c>
      <c r="G11" s="967"/>
      <c r="H11" s="967">
        <f t="shared" si="7"/>
        <v>20500</v>
      </c>
      <c r="I11" s="967">
        <f t="shared" si="7"/>
        <v>3920</v>
      </c>
      <c r="J11" s="967">
        <f t="shared" si="7"/>
        <v>3200</v>
      </c>
      <c r="K11" s="967">
        <f t="shared" si="7"/>
        <v>40</v>
      </c>
      <c r="L11" s="967">
        <f t="shared" si="7"/>
        <v>1620</v>
      </c>
      <c r="M11" s="967">
        <f t="shared" si="7"/>
        <v>4820</v>
      </c>
      <c r="N11" s="967">
        <f t="shared" si="7"/>
        <v>240</v>
      </c>
      <c r="O11" s="418">
        <f t="shared" si="7"/>
        <v>7060</v>
      </c>
      <c r="P11" s="967">
        <f>SUM(P53,P57,P65)</f>
        <v>8920</v>
      </c>
      <c r="Q11" s="419"/>
    </row>
    <row r="12" spans="1:18" s="153" customFormat="1" ht="20.100000000000001" customHeight="1">
      <c r="A12" s="1855"/>
      <c r="B12" s="1595" t="s">
        <v>76</v>
      </c>
      <c r="C12" s="967">
        <f>SUM(C69)</f>
        <v>54080</v>
      </c>
      <c r="D12" s="967">
        <f t="shared" ref="D12:O12" si="8">SUM(D69)</f>
        <v>12640</v>
      </c>
      <c r="E12" s="967">
        <f t="shared" si="8"/>
        <v>29380</v>
      </c>
      <c r="F12" s="967">
        <f>SUM(F69)</f>
        <v>40</v>
      </c>
      <c r="G12" s="967"/>
      <c r="H12" s="967">
        <f t="shared" si="8"/>
        <v>5160</v>
      </c>
      <c r="I12" s="967">
        <f t="shared" si="8"/>
        <v>240</v>
      </c>
      <c r="J12" s="967">
        <f t="shared" si="8"/>
        <v>120</v>
      </c>
      <c r="K12" s="967">
        <f t="shared" si="8"/>
        <v>1160</v>
      </c>
      <c r="L12" s="967">
        <f t="shared" si="8"/>
        <v>1500</v>
      </c>
      <c r="M12" s="967">
        <f t="shared" si="8"/>
        <v>260</v>
      </c>
      <c r="N12" s="967"/>
      <c r="O12" s="418">
        <f t="shared" si="8"/>
        <v>2240</v>
      </c>
      <c r="P12" s="967">
        <f>SUM(P69)</f>
        <v>1340</v>
      </c>
      <c r="Q12" s="419"/>
    </row>
    <row r="13" spans="1:18" s="153" customFormat="1" ht="20.100000000000001" customHeight="1">
      <c r="A13" s="1855"/>
      <c r="B13" s="1595" t="s">
        <v>178</v>
      </c>
      <c r="C13" s="967">
        <f>SUM(C74,C83)</f>
        <v>87480</v>
      </c>
      <c r="D13" s="967">
        <f t="shared" ref="D13:O13" si="9">SUM(D74,D83)</f>
        <v>37420</v>
      </c>
      <c r="E13" s="967">
        <f t="shared" si="9"/>
        <v>17640</v>
      </c>
      <c r="F13" s="967">
        <f>SUM(F74,F83)</f>
        <v>27400</v>
      </c>
      <c r="G13" s="967"/>
      <c r="H13" s="967">
        <f t="shared" si="9"/>
        <v>820</v>
      </c>
      <c r="I13" s="967"/>
      <c r="J13" s="967"/>
      <c r="K13" s="967">
        <f t="shared" si="9"/>
        <v>2620</v>
      </c>
      <c r="L13" s="967">
        <f t="shared" si="9"/>
        <v>120</v>
      </c>
      <c r="M13" s="967"/>
      <c r="N13" s="967"/>
      <c r="O13" s="418">
        <f t="shared" si="9"/>
        <v>1160</v>
      </c>
      <c r="P13" s="967">
        <f>SUM(P74,P83)</f>
        <v>300</v>
      </c>
      <c r="Q13" s="419"/>
    </row>
    <row r="14" spans="1:18" s="153" customFormat="1" ht="20.100000000000001" customHeight="1" thickBot="1">
      <c r="A14" s="1856"/>
      <c r="B14" s="420" t="s">
        <v>464</v>
      </c>
      <c r="C14" s="421">
        <f>SUM(C84)</f>
        <v>127820</v>
      </c>
      <c r="D14" s="421">
        <f>SUM(D84)</f>
        <v>101640</v>
      </c>
      <c r="E14" s="421">
        <f t="shared" ref="E14:O14" si="10">SUM(E84)</f>
        <v>11920</v>
      </c>
      <c r="F14" s="421">
        <f>SUM(F84)</f>
        <v>6300</v>
      </c>
      <c r="G14" s="421"/>
      <c r="H14" s="421">
        <f t="shared" si="10"/>
        <v>580</v>
      </c>
      <c r="I14" s="421">
        <f t="shared" si="10"/>
        <v>3200</v>
      </c>
      <c r="J14" s="421">
        <f t="shared" si="10"/>
        <v>60</v>
      </c>
      <c r="K14" s="421">
        <f t="shared" si="10"/>
        <v>180</v>
      </c>
      <c r="L14" s="421"/>
      <c r="M14" s="421"/>
      <c r="N14" s="421"/>
      <c r="O14" s="421">
        <f t="shared" si="10"/>
        <v>3680</v>
      </c>
      <c r="P14" s="421">
        <f>SUM(P84)</f>
        <v>260</v>
      </c>
      <c r="Q14" s="422"/>
    </row>
    <row r="15" spans="1:18" s="153" customFormat="1" ht="20.100000000000001" customHeight="1">
      <c r="A15" s="1873" t="s">
        <v>198</v>
      </c>
      <c r="B15" s="423" t="s">
        <v>465</v>
      </c>
      <c r="C15" s="1601">
        <f>SUM(D15:R15)</f>
        <v>70520</v>
      </c>
      <c r="D15" s="424">
        <v>53180</v>
      </c>
      <c r="E15" s="1601">
        <v>7360</v>
      </c>
      <c r="F15" s="1601">
        <v>6140</v>
      </c>
      <c r="G15" s="1601"/>
      <c r="H15" s="424">
        <v>60</v>
      </c>
      <c r="I15" s="424">
        <v>1520</v>
      </c>
      <c r="J15" s="424"/>
      <c r="K15" s="424"/>
      <c r="L15" s="424"/>
      <c r="M15" s="425"/>
      <c r="N15" s="425"/>
      <c r="O15" s="425">
        <v>2240</v>
      </c>
      <c r="P15" s="425">
        <v>20</v>
      </c>
      <c r="Q15" s="1626"/>
      <c r="R15" s="1419"/>
    </row>
    <row r="16" spans="1:18" s="153" customFormat="1" ht="20.100000000000001" customHeight="1" thickBot="1">
      <c r="A16" s="1855"/>
      <c r="B16" s="1591" t="s">
        <v>466</v>
      </c>
      <c r="C16" s="1185">
        <f>SUM(D16:R16)</f>
        <v>6260</v>
      </c>
      <c r="D16" s="433">
        <v>4800</v>
      </c>
      <c r="E16" s="1185">
        <v>920</v>
      </c>
      <c r="F16" s="1185">
        <v>100</v>
      </c>
      <c r="G16" s="1185"/>
      <c r="H16" s="433">
        <v>80</v>
      </c>
      <c r="I16" s="433"/>
      <c r="J16" s="433"/>
      <c r="K16" s="433"/>
      <c r="L16" s="433"/>
      <c r="M16" s="434"/>
      <c r="N16" s="434"/>
      <c r="O16" s="434">
        <v>340</v>
      </c>
      <c r="P16" s="434">
        <v>20</v>
      </c>
      <c r="Q16" s="1187"/>
      <c r="R16" s="1419"/>
    </row>
    <row r="17" spans="1:18" s="153" customFormat="1" ht="20.100000000000001" customHeight="1" thickTop="1" thickBot="1">
      <c r="A17" s="1874"/>
      <c r="B17" s="427" t="s">
        <v>467</v>
      </c>
      <c r="C17" s="1188">
        <f t="shared" ref="C17:P17" si="11">SUM(C15:C16)</f>
        <v>76780</v>
      </c>
      <c r="D17" s="1188">
        <f t="shared" si="11"/>
        <v>57980</v>
      </c>
      <c r="E17" s="1188">
        <f t="shared" si="11"/>
        <v>8280</v>
      </c>
      <c r="F17" s="1188">
        <f t="shared" si="11"/>
        <v>6240</v>
      </c>
      <c r="G17" s="1188"/>
      <c r="H17" s="1188">
        <f t="shared" si="11"/>
        <v>140</v>
      </c>
      <c r="I17" s="1188">
        <f t="shared" si="11"/>
        <v>1520</v>
      </c>
      <c r="J17" s="1188"/>
      <c r="K17" s="1188"/>
      <c r="L17" s="1188"/>
      <c r="M17" s="1188"/>
      <c r="N17" s="1188"/>
      <c r="O17" s="1188">
        <f t="shared" si="11"/>
        <v>2580</v>
      </c>
      <c r="P17" s="1188">
        <f t="shared" si="11"/>
        <v>40</v>
      </c>
      <c r="Q17" s="1627"/>
      <c r="R17" s="1418"/>
    </row>
    <row r="18" spans="1:18" ht="20.100000000000001" customHeight="1">
      <c r="A18" s="1854" t="s">
        <v>189</v>
      </c>
      <c r="B18" s="1593" t="s">
        <v>132</v>
      </c>
      <c r="C18" s="1604">
        <f>SUM(D18:R18)</f>
        <v>34520</v>
      </c>
      <c r="D18" s="966">
        <v>32920</v>
      </c>
      <c r="E18" s="1604">
        <v>840</v>
      </c>
      <c r="F18" s="1604"/>
      <c r="G18" s="1604"/>
      <c r="H18" s="966">
        <v>20</v>
      </c>
      <c r="I18" s="966"/>
      <c r="J18" s="966"/>
      <c r="K18" s="966"/>
      <c r="L18" s="966" t="s">
        <v>765</v>
      </c>
      <c r="M18" s="928"/>
      <c r="N18" s="928"/>
      <c r="O18" s="928">
        <v>740</v>
      </c>
      <c r="P18" s="928"/>
      <c r="Q18" s="1628"/>
      <c r="R18" s="1419"/>
    </row>
    <row r="19" spans="1:18" ht="20.100000000000001" customHeight="1">
      <c r="A19" s="1855"/>
      <c r="B19" s="1591" t="s">
        <v>468</v>
      </c>
      <c r="C19" s="1605">
        <f>SUM(D19:R19)</f>
        <v>12460</v>
      </c>
      <c r="D19" s="967">
        <v>11580</v>
      </c>
      <c r="E19" s="1605">
        <v>140</v>
      </c>
      <c r="F19" s="1605">
        <v>600</v>
      </c>
      <c r="G19" s="1605"/>
      <c r="H19" s="967"/>
      <c r="I19" s="967"/>
      <c r="J19" s="967"/>
      <c r="K19" s="967"/>
      <c r="L19" s="967"/>
      <c r="M19" s="929"/>
      <c r="N19" s="929"/>
      <c r="O19" s="929">
        <v>140</v>
      </c>
      <c r="P19" s="929"/>
      <c r="Q19" s="1420"/>
      <c r="R19" s="1419"/>
    </row>
    <row r="20" spans="1:18" ht="20.100000000000001" customHeight="1" thickBot="1">
      <c r="A20" s="1855"/>
      <c r="B20" s="428" t="s">
        <v>469</v>
      </c>
      <c r="C20" s="1185">
        <f>SUM(D20:R20)</f>
        <v>7520</v>
      </c>
      <c r="D20" s="429">
        <v>6900</v>
      </c>
      <c r="E20" s="1189">
        <v>240</v>
      </c>
      <c r="F20" s="1189">
        <v>320</v>
      </c>
      <c r="G20" s="1189"/>
      <c r="H20" s="429"/>
      <c r="I20" s="429"/>
      <c r="J20" s="429"/>
      <c r="K20" s="429"/>
      <c r="L20" s="429"/>
      <c r="M20" s="430"/>
      <c r="N20" s="430"/>
      <c r="O20" s="430">
        <v>60</v>
      </c>
      <c r="P20" s="430"/>
      <c r="Q20" s="1422"/>
      <c r="R20" s="1419"/>
    </row>
    <row r="21" spans="1:18" s="153" customFormat="1" ht="20.100000000000001" customHeight="1" thickTop="1" thickBot="1">
      <c r="A21" s="1856"/>
      <c r="B21" s="432" t="s">
        <v>470</v>
      </c>
      <c r="C21" s="1190">
        <f>SUM(C18:C20)</f>
        <v>54500</v>
      </c>
      <c r="D21" s="1190">
        <f>SUM(D18:D20)</f>
        <v>51400</v>
      </c>
      <c r="E21" s="1190">
        <f>SUM(E18:E20)</f>
        <v>1220</v>
      </c>
      <c r="F21" s="1190">
        <f t="shared" ref="F21:O21" si="12">SUM(F18:F20)</f>
        <v>920</v>
      </c>
      <c r="G21" s="1190"/>
      <c r="H21" s="1190">
        <f t="shared" si="12"/>
        <v>20</v>
      </c>
      <c r="I21" s="1190"/>
      <c r="J21" s="1190"/>
      <c r="K21" s="1190"/>
      <c r="L21" s="1190">
        <f t="shared" si="12"/>
        <v>0</v>
      </c>
      <c r="M21" s="1190"/>
      <c r="N21" s="1190"/>
      <c r="O21" s="1190">
        <f t="shared" si="12"/>
        <v>940</v>
      </c>
      <c r="P21" s="1190"/>
      <c r="Q21" s="1421"/>
      <c r="R21" s="1418"/>
    </row>
    <row r="22" spans="1:18" s="153" customFormat="1" ht="20.100000000000001" customHeight="1">
      <c r="A22" s="1873" t="s">
        <v>190</v>
      </c>
      <c r="B22" s="423" t="s">
        <v>471</v>
      </c>
      <c r="C22" s="1604">
        <f>SUM(D22:R22)</f>
        <v>59440</v>
      </c>
      <c r="D22" s="424">
        <v>44660</v>
      </c>
      <c r="E22" s="1601">
        <v>10680</v>
      </c>
      <c r="F22" s="1601">
        <v>1400</v>
      </c>
      <c r="G22" s="1601"/>
      <c r="H22" s="424">
        <v>320</v>
      </c>
      <c r="I22" s="424">
        <v>720</v>
      </c>
      <c r="J22" s="424"/>
      <c r="K22" s="424"/>
      <c r="L22" s="424"/>
      <c r="M22" s="425"/>
      <c r="N22" s="425"/>
      <c r="O22" s="425">
        <v>1660</v>
      </c>
      <c r="P22" s="425"/>
      <c r="Q22" s="1626"/>
      <c r="R22" s="1419"/>
    </row>
    <row r="23" spans="1:18" ht="20.100000000000001" customHeight="1">
      <c r="A23" s="1855"/>
      <c r="B23" s="1591" t="s">
        <v>133</v>
      </c>
      <c r="C23" s="1605">
        <f>SUM(D23:R23)</f>
        <v>38200</v>
      </c>
      <c r="D23" s="967">
        <v>33200</v>
      </c>
      <c r="E23" s="1605">
        <v>1940</v>
      </c>
      <c r="F23" s="1605">
        <v>2500</v>
      </c>
      <c r="G23" s="1605"/>
      <c r="H23" s="967"/>
      <c r="I23" s="967"/>
      <c r="J23" s="967"/>
      <c r="K23" s="967"/>
      <c r="L23" s="967"/>
      <c r="M23" s="929"/>
      <c r="N23" s="929"/>
      <c r="O23" s="929">
        <v>560</v>
      </c>
      <c r="P23" s="929"/>
      <c r="Q23" s="1420"/>
      <c r="R23" s="1419"/>
    </row>
    <row r="24" spans="1:18" s="153" customFormat="1" ht="20.100000000000001" customHeight="1" thickBot="1">
      <c r="A24" s="1855"/>
      <c r="B24" s="426" t="s">
        <v>472</v>
      </c>
      <c r="C24" s="1185">
        <f>SUM(D24:R24)</f>
        <v>26440</v>
      </c>
      <c r="D24" s="433">
        <v>22400</v>
      </c>
      <c r="E24" s="1185">
        <v>2480</v>
      </c>
      <c r="F24" s="1185">
        <v>1100</v>
      </c>
      <c r="G24" s="1185"/>
      <c r="H24" s="433">
        <v>20</v>
      </c>
      <c r="I24" s="433">
        <v>80</v>
      </c>
      <c r="J24" s="433"/>
      <c r="K24" s="433"/>
      <c r="L24" s="433"/>
      <c r="M24" s="434"/>
      <c r="N24" s="434"/>
      <c r="O24" s="434">
        <v>340</v>
      </c>
      <c r="P24" s="434">
        <v>20</v>
      </c>
      <c r="Q24" s="1187"/>
      <c r="R24" s="1419"/>
    </row>
    <row r="25" spans="1:18" s="153" customFormat="1" ht="20.100000000000001" customHeight="1" thickTop="1" thickBot="1">
      <c r="A25" s="1874"/>
      <c r="B25" s="968" t="s">
        <v>473</v>
      </c>
      <c r="C25" s="1190">
        <f>SUM(C22:C24)</f>
        <v>124080</v>
      </c>
      <c r="D25" s="1190">
        <f t="shared" ref="D25:P25" si="13">SUM(D22:D24)</f>
        <v>100260</v>
      </c>
      <c r="E25" s="1190">
        <f t="shared" si="13"/>
        <v>15100</v>
      </c>
      <c r="F25" s="1190">
        <f t="shared" si="13"/>
        <v>5000</v>
      </c>
      <c r="G25" s="1190"/>
      <c r="H25" s="1190">
        <f t="shared" si="13"/>
        <v>340</v>
      </c>
      <c r="I25" s="1190">
        <f t="shared" si="13"/>
        <v>800</v>
      </c>
      <c r="J25" s="1190"/>
      <c r="K25" s="1190"/>
      <c r="L25" s="1190"/>
      <c r="M25" s="1190"/>
      <c r="N25" s="1190"/>
      <c r="O25" s="1190">
        <f t="shared" si="13"/>
        <v>2560</v>
      </c>
      <c r="P25" s="1190">
        <f t="shared" si="13"/>
        <v>20</v>
      </c>
      <c r="Q25" s="1421"/>
      <c r="R25" s="1418"/>
    </row>
    <row r="26" spans="1:18" ht="20.100000000000001" customHeight="1" thickBot="1">
      <c r="A26" s="436" t="s">
        <v>209</v>
      </c>
      <c r="B26" s="437" t="s">
        <v>210</v>
      </c>
      <c r="C26" s="1191">
        <f>SUM(D26:Q26)</f>
        <v>270280</v>
      </c>
      <c r="D26" s="414">
        <v>148440</v>
      </c>
      <c r="E26" s="1191">
        <v>75960</v>
      </c>
      <c r="F26" s="1191">
        <v>16420</v>
      </c>
      <c r="G26" s="1191"/>
      <c r="H26" s="1191">
        <v>15260</v>
      </c>
      <c r="I26" s="1191">
        <v>5040</v>
      </c>
      <c r="J26" s="1191">
        <v>1120</v>
      </c>
      <c r="K26" s="1191"/>
      <c r="L26" s="438">
        <v>240</v>
      </c>
      <c r="M26" s="438">
        <v>80</v>
      </c>
      <c r="N26" s="438"/>
      <c r="O26" s="438">
        <v>6500</v>
      </c>
      <c r="P26" s="438">
        <v>1220</v>
      </c>
      <c r="Q26" s="439"/>
    </row>
    <row r="27" spans="1:18" ht="20.100000000000001" customHeight="1">
      <c r="A27" s="1854" t="s">
        <v>199</v>
      </c>
      <c r="B27" s="1593" t="s">
        <v>111</v>
      </c>
      <c r="C27" s="1604">
        <f>SUM(D27:Q27)</f>
        <v>48220</v>
      </c>
      <c r="D27" s="440">
        <v>4720</v>
      </c>
      <c r="E27" s="440">
        <v>26720</v>
      </c>
      <c r="F27" s="440">
        <v>1220</v>
      </c>
      <c r="G27" s="440"/>
      <c r="H27" s="440">
        <v>300</v>
      </c>
      <c r="I27" s="440">
        <v>13040</v>
      </c>
      <c r="J27" s="440">
        <v>60</v>
      </c>
      <c r="K27" s="440">
        <v>560</v>
      </c>
      <c r="L27" s="440"/>
      <c r="M27" s="440"/>
      <c r="N27" s="440"/>
      <c r="O27" s="440">
        <v>1400</v>
      </c>
      <c r="P27" s="440">
        <v>200</v>
      </c>
      <c r="Q27" s="441"/>
    </row>
    <row r="28" spans="1:18" ht="20.100000000000001" customHeight="1">
      <c r="A28" s="1855"/>
      <c r="B28" s="1591" t="s">
        <v>112</v>
      </c>
      <c r="C28" s="1605">
        <f>SUM(D28:Q28)</f>
        <v>13440</v>
      </c>
      <c r="D28" s="442">
        <v>10200</v>
      </c>
      <c r="E28" s="442">
        <v>2300</v>
      </c>
      <c r="F28" s="442">
        <v>180</v>
      </c>
      <c r="G28" s="442"/>
      <c r="H28" s="442"/>
      <c r="I28" s="442">
        <v>100</v>
      </c>
      <c r="J28" s="442"/>
      <c r="K28" s="442"/>
      <c r="L28" s="442"/>
      <c r="M28" s="442"/>
      <c r="N28" s="442"/>
      <c r="O28" s="442">
        <v>660</v>
      </c>
      <c r="P28" s="442"/>
      <c r="Q28" s="443"/>
    </row>
    <row r="29" spans="1:18" ht="20.100000000000001" customHeight="1" thickBot="1">
      <c r="A29" s="1855"/>
      <c r="B29" s="426" t="s">
        <v>257</v>
      </c>
      <c r="C29" s="1185">
        <f>SUM(D29:Q29)</f>
        <v>32760</v>
      </c>
      <c r="D29" s="444">
        <v>2040</v>
      </c>
      <c r="E29" s="444">
        <v>24160</v>
      </c>
      <c r="F29" s="444">
        <v>620</v>
      </c>
      <c r="G29" s="444"/>
      <c r="H29" s="444">
        <v>600</v>
      </c>
      <c r="I29" s="444">
        <v>4060</v>
      </c>
      <c r="J29" s="444">
        <v>20</v>
      </c>
      <c r="K29" s="444">
        <v>20</v>
      </c>
      <c r="L29" s="444"/>
      <c r="M29" s="444"/>
      <c r="N29" s="444"/>
      <c r="O29" s="444">
        <v>1000</v>
      </c>
      <c r="P29" s="444">
        <v>240</v>
      </c>
      <c r="Q29" s="445"/>
    </row>
    <row r="30" spans="1:18" ht="20.100000000000001" customHeight="1" thickTop="1" thickBot="1">
      <c r="A30" s="1856"/>
      <c r="B30" s="968" t="s">
        <v>474</v>
      </c>
      <c r="C30" s="1190">
        <f>SUM(C27:C29)</f>
        <v>94420</v>
      </c>
      <c r="D30" s="1190">
        <f t="shared" ref="D30:P30" si="14">SUM(D27:D29)</f>
        <v>16960</v>
      </c>
      <c r="E30" s="1190">
        <f t="shared" si="14"/>
        <v>53180</v>
      </c>
      <c r="F30" s="1190">
        <f t="shared" si="14"/>
        <v>2020</v>
      </c>
      <c r="G30" s="1190"/>
      <c r="H30" s="1190">
        <f t="shared" si="14"/>
        <v>900</v>
      </c>
      <c r="I30" s="1190">
        <f t="shared" si="14"/>
        <v>17200</v>
      </c>
      <c r="J30" s="1190">
        <f t="shared" si="14"/>
        <v>80</v>
      </c>
      <c r="K30" s="1190">
        <f t="shared" si="14"/>
        <v>580</v>
      </c>
      <c r="L30" s="1190"/>
      <c r="M30" s="1190"/>
      <c r="N30" s="1190"/>
      <c r="O30" s="1190">
        <f t="shared" si="14"/>
        <v>3060</v>
      </c>
      <c r="P30" s="1190">
        <f t="shared" si="14"/>
        <v>440</v>
      </c>
      <c r="Q30" s="1192"/>
    </row>
    <row r="31" spans="1:18" ht="20.100000000000001" customHeight="1">
      <c r="A31" s="1875" t="s">
        <v>200</v>
      </c>
      <c r="B31" s="1593" t="s">
        <v>475</v>
      </c>
      <c r="C31" s="1878">
        <f t="shared" ref="C31:C38" si="15">SUM(D31:Q31)</f>
        <v>185600</v>
      </c>
      <c r="D31" s="1860">
        <v>130240</v>
      </c>
      <c r="E31" s="1863">
        <v>33100</v>
      </c>
      <c r="F31" s="1863">
        <v>12940</v>
      </c>
      <c r="G31" s="1860"/>
      <c r="H31" s="1860">
        <v>280</v>
      </c>
      <c r="I31" s="1860">
        <v>5400</v>
      </c>
      <c r="J31" s="1860"/>
      <c r="K31" s="1860"/>
      <c r="L31" s="1868">
        <v>60</v>
      </c>
      <c r="M31" s="1868">
        <v>140</v>
      </c>
      <c r="N31" s="1868"/>
      <c r="O31" s="1868">
        <v>3340</v>
      </c>
      <c r="P31" s="1868">
        <v>100</v>
      </c>
      <c r="Q31" s="1871"/>
    </row>
    <row r="32" spans="1:18" ht="20.100000000000001" customHeight="1">
      <c r="A32" s="1876"/>
      <c r="B32" s="1591" t="s">
        <v>114</v>
      </c>
      <c r="C32" s="1879">
        <f t="shared" si="15"/>
        <v>0</v>
      </c>
      <c r="D32" s="1861"/>
      <c r="E32" s="1864">
        <v>0</v>
      </c>
      <c r="F32" s="1864"/>
      <c r="G32" s="1861"/>
      <c r="H32" s="1861"/>
      <c r="I32" s="1861"/>
      <c r="J32" s="1861"/>
      <c r="K32" s="1861"/>
      <c r="L32" s="1869"/>
      <c r="M32" s="1869"/>
      <c r="N32" s="1869"/>
      <c r="O32" s="1869"/>
      <c r="P32" s="1869"/>
      <c r="Q32" s="1872"/>
    </row>
    <row r="33" spans="1:17" ht="20.100000000000001" customHeight="1">
      <c r="A33" s="1876"/>
      <c r="B33" s="1591" t="s">
        <v>115</v>
      </c>
      <c r="C33" s="1879">
        <f t="shared" si="15"/>
        <v>0</v>
      </c>
      <c r="D33" s="1862"/>
      <c r="E33" s="1865">
        <v>0</v>
      </c>
      <c r="F33" s="1865"/>
      <c r="G33" s="1862"/>
      <c r="H33" s="1862"/>
      <c r="I33" s="1862"/>
      <c r="J33" s="1862"/>
      <c r="K33" s="1862"/>
      <c r="L33" s="1870"/>
      <c r="M33" s="1870"/>
      <c r="N33" s="1870"/>
      <c r="O33" s="1870"/>
      <c r="P33" s="1870"/>
      <c r="Q33" s="1872"/>
    </row>
    <row r="34" spans="1:17" ht="20.100000000000001" customHeight="1">
      <c r="A34" s="1876"/>
      <c r="B34" s="1591" t="s">
        <v>116</v>
      </c>
      <c r="C34" s="1605">
        <f t="shared" si="15"/>
        <v>40240</v>
      </c>
      <c r="D34" s="930">
        <v>26220</v>
      </c>
      <c r="E34" s="1193">
        <v>6740</v>
      </c>
      <c r="F34" s="1193">
        <v>700</v>
      </c>
      <c r="G34" s="930"/>
      <c r="H34" s="930">
        <v>60</v>
      </c>
      <c r="I34" s="930">
        <v>5560</v>
      </c>
      <c r="J34" s="930"/>
      <c r="K34" s="930"/>
      <c r="L34" s="929"/>
      <c r="M34" s="929"/>
      <c r="N34" s="929"/>
      <c r="O34" s="929">
        <v>860</v>
      </c>
      <c r="P34" s="929">
        <v>100</v>
      </c>
      <c r="Q34" s="1603"/>
    </row>
    <row r="35" spans="1:17" ht="20.100000000000001" customHeight="1">
      <c r="A35" s="1876"/>
      <c r="B35" s="1591" t="s">
        <v>117</v>
      </c>
      <c r="C35" s="1605">
        <f t="shared" si="15"/>
        <v>14640</v>
      </c>
      <c r="D35" s="930">
        <v>12340</v>
      </c>
      <c r="E35" s="1193">
        <v>1360</v>
      </c>
      <c r="F35" s="1193">
        <v>360</v>
      </c>
      <c r="G35" s="930"/>
      <c r="H35" s="930"/>
      <c r="I35" s="930">
        <v>220</v>
      </c>
      <c r="J35" s="930"/>
      <c r="K35" s="930"/>
      <c r="L35" s="929"/>
      <c r="M35" s="929"/>
      <c r="N35" s="929"/>
      <c r="O35" s="929">
        <v>360</v>
      </c>
      <c r="P35" s="929"/>
      <c r="Q35" s="1603"/>
    </row>
    <row r="36" spans="1:17" ht="20.100000000000001" customHeight="1">
      <c r="A36" s="1876"/>
      <c r="B36" s="1591" t="s">
        <v>118</v>
      </c>
      <c r="C36" s="1605">
        <f t="shared" si="15"/>
        <v>20360</v>
      </c>
      <c r="D36" s="930">
        <v>220</v>
      </c>
      <c r="E36" s="1193">
        <v>6500</v>
      </c>
      <c r="F36" s="1193">
        <v>100</v>
      </c>
      <c r="G36" s="930"/>
      <c r="H36" s="930"/>
      <c r="I36" s="930">
        <v>13100</v>
      </c>
      <c r="J36" s="930"/>
      <c r="K36" s="930"/>
      <c r="L36" s="929"/>
      <c r="M36" s="929"/>
      <c r="N36" s="929"/>
      <c r="O36" s="929">
        <v>200</v>
      </c>
      <c r="P36" s="929">
        <v>240</v>
      </c>
      <c r="Q36" s="1603"/>
    </row>
    <row r="37" spans="1:17" ht="20.100000000000001" customHeight="1">
      <c r="A37" s="1876"/>
      <c r="B37" s="1591" t="s">
        <v>119</v>
      </c>
      <c r="C37" s="1605">
        <f t="shared" si="15"/>
        <v>25240</v>
      </c>
      <c r="D37" s="930">
        <v>16200</v>
      </c>
      <c r="E37" s="1193">
        <v>4760</v>
      </c>
      <c r="F37" s="1193">
        <v>1600</v>
      </c>
      <c r="G37" s="930"/>
      <c r="H37" s="930"/>
      <c r="I37" s="930">
        <v>2000</v>
      </c>
      <c r="J37" s="930"/>
      <c r="K37" s="930">
        <v>40</v>
      </c>
      <c r="L37" s="929"/>
      <c r="M37" s="929"/>
      <c r="N37" s="929"/>
      <c r="O37" s="929">
        <v>640</v>
      </c>
      <c r="P37" s="929"/>
      <c r="Q37" s="1603"/>
    </row>
    <row r="38" spans="1:17" ht="20.100000000000001" customHeight="1" thickBot="1">
      <c r="A38" s="1876"/>
      <c r="B38" s="428" t="s">
        <v>120</v>
      </c>
      <c r="C38" s="1189">
        <f t="shared" si="15"/>
        <v>5300</v>
      </c>
      <c r="D38" s="446">
        <v>1480</v>
      </c>
      <c r="E38" s="1194">
        <v>880</v>
      </c>
      <c r="F38" s="1194">
        <v>40</v>
      </c>
      <c r="G38" s="446"/>
      <c r="H38" s="446">
        <v>20</v>
      </c>
      <c r="I38" s="446">
        <v>2580</v>
      </c>
      <c r="J38" s="446"/>
      <c r="K38" s="446">
        <v>40</v>
      </c>
      <c r="L38" s="430"/>
      <c r="M38" s="430"/>
      <c r="N38" s="430"/>
      <c r="O38" s="430">
        <v>180</v>
      </c>
      <c r="P38" s="430">
        <v>80</v>
      </c>
      <c r="Q38" s="431"/>
    </row>
    <row r="39" spans="1:17" ht="20.100000000000001" customHeight="1" thickTop="1" thickBot="1">
      <c r="A39" s="1877"/>
      <c r="B39" s="432" t="s">
        <v>476</v>
      </c>
      <c r="C39" s="1195">
        <f>SUM(C31:C38)</f>
        <v>291380</v>
      </c>
      <c r="D39" s="1195">
        <f t="shared" ref="D39:P39" si="16">SUM(D31:D38)</f>
        <v>186700</v>
      </c>
      <c r="E39" s="1195">
        <f t="shared" si="16"/>
        <v>53340</v>
      </c>
      <c r="F39" s="1195">
        <f t="shared" si="16"/>
        <v>15740</v>
      </c>
      <c r="G39" s="1195"/>
      <c r="H39" s="1195">
        <f t="shared" si="16"/>
        <v>360</v>
      </c>
      <c r="I39" s="1195">
        <f t="shared" si="16"/>
        <v>28860</v>
      </c>
      <c r="J39" s="1195"/>
      <c r="K39" s="1195">
        <f t="shared" si="16"/>
        <v>80</v>
      </c>
      <c r="L39" s="1195">
        <f t="shared" si="16"/>
        <v>60</v>
      </c>
      <c r="M39" s="1195">
        <f t="shared" si="16"/>
        <v>140</v>
      </c>
      <c r="N39" s="1195"/>
      <c r="O39" s="1195">
        <f t="shared" si="16"/>
        <v>5580</v>
      </c>
      <c r="P39" s="1195">
        <f t="shared" si="16"/>
        <v>520</v>
      </c>
      <c r="Q39" s="1196"/>
    </row>
    <row r="40" spans="1:17" ht="18.75" customHeight="1">
      <c r="A40" s="1854" t="s">
        <v>191</v>
      </c>
      <c r="B40" s="1593" t="s">
        <v>477</v>
      </c>
      <c r="C40" s="1604">
        <f t="shared" ref="C40:C48" si="17">SUM(D40:Q40)</f>
        <v>126640</v>
      </c>
      <c r="D40" s="966">
        <v>85900</v>
      </c>
      <c r="E40" s="1604">
        <v>31480</v>
      </c>
      <c r="F40" s="1604">
        <v>5700</v>
      </c>
      <c r="G40" s="966"/>
      <c r="H40" s="966">
        <v>300</v>
      </c>
      <c r="I40" s="966">
        <v>1100</v>
      </c>
      <c r="J40" s="966">
        <v>20</v>
      </c>
      <c r="K40" s="966"/>
      <c r="L40" s="928">
        <v>40</v>
      </c>
      <c r="M40" s="928"/>
      <c r="N40" s="928"/>
      <c r="O40" s="928">
        <v>2040</v>
      </c>
      <c r="P40" s="928">
        <v>60</v>
      </c>
      <c r="Q40" s="1602"/>
    </row>
    <row r="41" spans="1:17" ht="20.25" customHeight="1">
      <c r="A41" s="1855"/>
      <c r="B41" s="1594" t="s">
        <v>478</v>
      </c>
      <c r="C41" s="1605">
        <f t="shared" si="17"/>
        <v>25700</v>
      </c>
      <c r="D41" s="967">
        <v>5100</v>
      </c>
      <c r="E41" s="1605">
        <v>18220</v>
      </c>
      <c r="F41" s="1605">
        <v>700</v>
      </c>
      <c r="G41" s="967"/>
      <c r="H41" s="967">
        <v>200</v>
      </c>
      <c r="I41" s="967">
        <v>760</v>
      </c>
      <c r="J41" s="967"/>
      <c r="K41" s="967"/>
      <c r="L41" s="929"/>
      <c r="M41" s="929"/>
      <c r="N41" s="929"/>
      <c r="O41" s="929">
        <v>700</v>
      </c>
      <c r="P41" s="929">
        <v>20</v>
      </c>
      <c r="Q41" s="1603"/>
    </row>
    <row r="42" spans="1:17" ht="20.100000000000001" customHeight="1">
      <c r="A42" s="1855"/>
      <c r="B42" s="1591" t="s">
        <v>479</v>
      </c>
      <c r="C42" s="1605">
        <f t="shared" si="17"/>
        <v>19020</v>
      </c>
      <c r="D42" s="967">
        <v>13700</v>
      </c>
      <c r="E42" s="1605">
        <v>4700</v>
      </c>
      <c r="F42" s="1605">
        <v>420</v>
      </c>
      <c r="G42" s="967"/>
      <c r="H42" s="967"/>
      <c r="I42" s="967">
        <v>120</v>
      </c>
      <c r="J42" s="967"/>
      <c r="K42" s="967"/>
      <c r="L42" s="929"/>
      <c r="M42" s="929"/>
      <c r="N42" s="929"/>
      <c r="O42" s="929">
        <v>80</v>
      </c>
      <c r="P42" s="929"/>
      <c r="Q42" s="1603"/>
    </row>
    <row r="43" spans="1:17" ht="20.100000000000001" customHeight="1">
      <c r="A43" s="1855"/>
      <c r="B43" s="1591" t="s">
        <v>480</v>
      </c>
      <c r="C43" s="1605">
        <f t="shared" si="17"/>
        <v>15340</v>
      </c>
      <c r="D43" s="967">
        <v>12400</v>
      </c>
      <c r="E43" s="1605">
        <v>1780</v>
      </c>
      <c r="F43" s="1605">
        <v>900</v>
      </c>
      <c r="G43" s="967"/>
      <c r="H43" s="967"/>
      <c r="I43" s="967"/>
      <c r="J43" s="967"/>
      <c r="K43" s="967"/>
      <c r="L43" s="929"/>
      <c r="M43" s="929"/>
      <c r="N43" s="929"/>
      <c r="O43" s="929">
        <v>260</v>
      </c>
      <c r="P43" s="929"/>
      <c r="Q43" s="1603"/>
    </row>
    <row r="44" spans="1:17" ht="20.100000000000001" customHeight="1">
      <c r="A44" s="1855"/>
      <c r="B44" s="1591" t="s">
        <v>481</v>
      </c>
      <c r="C44" s="1605">
        <f t="shared" si="17"/>
        <v>36420</v>
      </c>
      <c r="D44" s="967">
        <v>28540</v>
      </c>
      <c r="E44" s="1605">
        <v>5220</v>
      </c>
      <c r="F44" s="1605">
        <v>2000</v>
      </c>
      <c r="G44" s="967"/>
      <c r="H44" s="967"/>
      <c r="I44" s="967">
        <v>100</v>
      </c>
      <c r="J44" s="967"/>
      <c r="K44" s="967"/>
      <c r="L44" s="929">
        <v>20</v>
      </c>
      <c r="M44" s="929"/>
      <c r="N44" s="929"/>
      <c r="O44" s="929">
        <v>540</v>
      </c>
      <c r="P44" s="929"/>
      <c r="Q44" s="1603"/>
    </row>
    <row r="45" spans="1:17" ht="20.100000000000001" customHeight="1">
      <c r="A45" s="1855"/>
      <c r="B45" s="1591" t="s">
        <v>482</v>
      </c>
      <c r="C45" s="1605">
        <f t="shared" si="17"/>
        <v>25040</v>
      </c>
      <c r="D45" s="967">
        <v>21880</v>
      </c>
      <c r="E45" s="1605">
        <v>1260</v>
      </c>
      <c r="F45" s="1605">
        <v>1140</v>
      </c>
      <c r="G45" s="967"/>
      <c r="H45" s="967">
        <v>40</v>
      </c>
      <c r="I45" s="967">
        <v>120</v>
      </c>
      <c r="J45" s="967"/>
      <c r="K45" s="967"/>
      <c r="L45" s="929"/>
      <c r="M45" s="929"/>
      <c r="N45" s="929"/>
      <c r="O45" s="929">
        <v>600</v>
      </c>
      <c r="P45" s="929"/>
      <c r="Q45" s="1603"/>
    </row>
    <row r="46" spans="1:17" ht="20.100000000000001" customHeight="1">
      <c r="A46" s="1855"/>
      <c r="B46" s="1591" t="s">
        <v>483</v>
      </c>
      <c r="C46" s="1605">
        <f t="shared" si="17"/>
        <v>4840</v>
      </c>
      <c r="D46" s="967">
        <v>4280</v>
      </c>
      <c r="E46" s="1605">
        <v>220</v>
      </c>
      <c r="F46" s="1605">
        <v>60</v>
      </c>
      <c r="G46" s="967"/>
      <c r="H46" s="967"/>
      <c r="I46" s="967">
        <v>100</v>
      </c>
      <c r="J46" s="967"/>
      <c r="K46" s="967">
        <v>20</v>
      </c>
      <c r="L46" s="929"/>
      <c r="M46" s="929"/>
      <c r="N46" s="929"/>
      <c r="O46" s="929">
        <v>160</v>
      </c>
      <c r="P46" s="929"/>
      <c r="Q46" s="1420"/>
    </row>
    <row r="47" spans="1:17" ht="20.100000000000001" customHeight="1">
      <c r="A47" s="1855"/>
      <c r="B47" s="1591" t="s">
        <v>484</v>
      </c>
      <c r="C47" s="1605">
        <f t="shared" si="17"/>
        <v>17040</v>
      </c>
      <c r="D47" s="967">
        <v>12840</v>
      </c>
      <c r="E47" s="1605">
        <v>2060</v>
      </c>
      <c r="F47" s="1605">
        <v>300</v>
      </c>
      <c r="G47" s="967"/>
      <c r="H47" s="967">
        <v>80</v>
      </c>
      <c r="I47" s="967">
        <v>1020</v>
      </c>
      <c r="J47" s="967"/>
      <c r="K47" s="967">
        <v>0</v>
      </c>
      <c r="L47" s="929"/>
      <c r="M47" s="929"/>
      <c r="N47" s="929"/>
      <c r="O47" s="929">
        <v>640</v>
      </c>
      <c r="P47" s="929">
        <v>100</v>
      </c>
      <c r="Q47" s="1420"/>
    </row>
    <row r="48" spans="1:17" ht="20.100000000000001" customHeight="1" thickBot="1">
      <c r="A48" s="1855"/>
      <c r="B48" s="426" t="s">
        <v>485</v>
      </c>
      <c r="C48" s="1189">
        <f t="shared" si="17"/>
        <v>10700</v>
      </c>
      <c r="D48" s="433">
        <v>2520</v>
      </c>
      <c r="E48" s="1185">
        <v>2980</v>
      </c>
      <c r="F48" s="1185">
        <v>680</v>
      </c>
      <c r="G48" s="433"/>
      <c r="H48" s="433">
        <v>20</v>
      </c>
      <c r="I48" s="433">
        <v>4040</v>
      </c>
      <c r="J48" s="433"/>
      <c r="K48" s="433">
        <v>40</v>
      </c>
      <c r="L48" s="434"/>
      <c r="M48" s="434"/>
      <c r="N48" s="434"/>
      <c r="O48" s="434">
        <v>400</v>
      </c>
      <c r="P48" s="434">
        <v>20</v>
      </c>
      <c r="Q48" s="1187"/>
    </row>
    <row r="49" spans="1:17" ht="20.100000000000001" customHeight="1" thickTop="1" thickBot="1">
      <c r="A49" s="1856"/>
      <c r="B49" s="968" t="s">
        <v>486</v>
      </c>
      <c r="C49" s="1190">
        <f>SUM(C40:C48)</f>
        <v>280740</v>
      </c>
      <c r="D49" s="1190">
        <f t="shared" ref="D49:P49" si="18">SUM(D40:D48)</f>
        <v>187160</v>
      </c>
      <c r="E49" s="1190">
        <f t="shared" si="18"/>
        <v>67920</v>
      </c>
      <c r="F49" s="1190">
        <f t="shared" si="18"/>
        <v>11900</v>
      </c>
      <c r="G49" s="1190"/>
      <c r="H49" s="1190">
        <f t="shared" si="18"/>
        <v>640</v>
      </c>
      <c r="I49" s="1190">
        <f t="shared" si="18"/>
        <v>7360</v>
      </c>
      <c r="J49" s="1190">
        <f t="shared" si="18"/>
        <v>20</v>
      </c>
      <c r="K49" s="1190">
        <f t="shared" si="18"/>
        <v>60</v>
      </c>
      <c r="L49" s="1190">
        <f t="shared" si="18"/>
        <v>60</v>
      </c>
      <c r="M49" s="1190"/>
      <c r="N49" s="1190"/>
      <c r="O49" s="1190">
        <f t="shared" si="18"/>
        <v>5420</v>
      </c>
      <c r="P49" s="1190">
        <f t="shared" si="18"/>
        <v>200</v>
      </c>
      <c r="Q49" s="1421"/>
    </row>
    <row r="50" spans="1:17" ht="20.100000000000001" customHeight="1">
      <c r="A50" s="1854" t="s">
        <v>192</v>
      </c>
      <c r="B50" s="1593" t="s">
        <v>487</v>
      </c>
      <c r="C50" s="1866">
        <f>SUM(D50:Q50)</f>
        <v>148300</v>
      </c>
      <c r="D50" s="1866">
        <v>93680</v>
      </c>
      <c r="E50" s="1866">
        <v>35440</v>
      </c>
      <c r="F50" s="1866">
        <v>1180</v>
      </c>
      <c r="G50" s="1866"/>
      <c r="H50" s="1866">
        <v>12360</v>
      </c>
      <c r="I50" s="1866">
        <v>1140</v>
      </c>
      <c r="J50" s="1866">
        <v>1060</v>
      </c>
      <c r="K50" s="1866">
        <v>20</v>
      </c>
      <c r="L50" s="1866">
        <v>700</v>
      </c>
      <c r="M50" s="1866">
        <v>640</v>
      </c>
      <c r="N50" s="1866"/>
      <c r="O50" s="1866">
        <v>1420</v>
      </c>
      <c r="P50" s="1866">
        <v>660</v>
      </c>
      <c r="Q50" s="1891"/>
    </row>
    <row r="51" spans="1:17" ht="20.100000000000001" customHeight="1">
      <c r="A51" s="1855"/>
      <c r="B51" s="1591" t="s">
        <v>488</v>
      </c>
      <c r="C51" s="1867"/>
      <c r="D51" s="1867"/>
      <c r="E51" s="1867">
        <v>0</v>
      </c>
      <c r="F51" s="1867"/>
      <c r="G51" s="1867"/>
      <c r="H51" s="1867"/>
      <c r="I51" s="1867"/>
      <c r="J51" s="1867"/>
      <c r="K51" s="1867"/>
      <c r="L51" s="1867"/>
      <c r="M51" s="1867"/>
      <c r="N51" s="1867"/>
      <c r="O51" s="1867"/>
      <c r="P51" s="1867"/>
      <c r="Q51" s="1892"/>
    </row>
    <row r="52" spans="1:17" ht="20.100000000000001" customHeight="1" thickBot="1">
      <c r="A52" s="1855"/>
      <c r="B52" s="428" t="s">
        <v>489</v>
      </c>
      <c r="C52" s="1189">
        <f>SUM(D52:Q52)</f>
        <v>80980</v>
      </c>
      <c r="D52" s="429">
        <v>3940</v>
      </c>
      <c r="E52" s="1189">
        <v>57020</v>
      </c>
      <c r="F52" s="1189">
        <v>1460</v>
      </c>
      <c r="G52" s="429"/>
      <c r="H52" s="429">
        <v>7340</v>
      </c>
      <c r="I52" s="429">
        <v>540</v>
      </c>
      <c r="J52" s="429">
        <v>1980</v>
      </c>
      <c r="K52" s="429"/>
      <c r="L52" s="430">
        <v>20</v>
      </c>
      <c r="M52" s="430"/>
      <c r="N52" s="430"/>
      <c r="O52" s="430">
        <v>680</v>
      </c>
      <c r="P52" s="430">
        <v>8000</v>
      </c>
      <c r="Q52" s="1422"/>
    </row>
    <row r="53" spans="1:17" ht="20.100000000000001" customHeight="1" thickTop="1" thickBot="1">
      <c r="A53" s="1856"/>
      <c r="B53" s="432" t="s">
        <v>490</v>
      </c>
      <c r="C53" s="1195">
        <f>SUM(C50:C52)</f>
        <v>229280</v>
      </c>
      <c r="D53" s="1195">
        <f t="shared" ref="D53:P53" si="19">SUM(D50:D52)</f>
        <v>97620</v>
      </c>
      <c r="E53" s="1195">
        <f t="shared" si="19"/>
        <v>92460</v>
      </c>
      <c r="F53" s="1195">
        <f t="shared" si="19"/>
        <v>2640</v>
      </c>
      <c r="G53" s="1195"/>
      <c r="H53" s="1195">
        <f t="shared" si="19"/>
        <v>19700</v>
      </c>
      <c r="I53" s="1195">
        <f t="shared" si="19"/>
        <v>1680</v>
      </c>
      <c r="J53" s="1195">
        <f t="shared" si="19"/>
        <v>3040</v>
      </c>
      <c r="K53" s="1195">
        <f t="shared" si="19"/>
        <v>20</v>
      </c>
      <c r="L53" s="1195">
        <f t="shared" si="19"/>
        <v>720</v>
      </c>
      <c r="M53" s="1195">
        <f t="shared" si="19"/>
        <v>640</v>
      </c>
      <c r="N53" s="1195"/>
      <c r="O53" s="1195">
        <f t="shared" si="19"/>
        <v>2100</v>
      </c>
      <c r="P53" s="1195">
        <f t="shared" si="19"/>
        <v>8660</v>
      </c>
      <c r="Q53" s="1423"/>
    </row>
    <row r="54" spans="1:17" ht="19.5" customHeight="1">
      <c r="A54" s="1857" t="s">
        <v>203</v>
      </c>
      <c r="B54" s="1593" t="s">
        <v>491</v>
      </c>
      <c r="C54" s="1866">
        <f>SUM(D54:Q54)</f>
        <v>157940</v>
      </c>
      <c r="D54" s="1866">
        <v>119460</v>
      </c>
      <c r="E54" s="1866">
        <v>25800</v>
      </c>
      <c r="F54" s="1866">
        <v>5440</v>
      </c>
      <c r="G54" s="1866"/>
      <c r="H54" s="1866">
        <v>400</v>
      </c>
      <c r="I54" s="1866">
        <v>1480</v>
      </c>
      <c r="J54" s="1866">
        <v>20</v>
      </c>
      <c r="K54" s="1866"/>
      <c r="L54" s="1866">
        <v>760</v>
      </c>
      <c r="M54" s="1866">
        <v>2300</v>
      </c>
      <c r="N54" s="1866">
        <v>240</v>
      </c>
      <c r="O54" s="1866">
        <v>2040</v>
      </c>
      <c r="P54" s="1866"/>
      <c r="Q54" s="1891"/>
    </row>
    <row r="55" spans="1:17" ht="20.100000000000001" customHeight="1">
      <c r="A55" s="1858"/>
      <c r="B55" s="1594" t="s">
        <v>492</v>
      </c>
      <c r="C55" s="1867"/>
      <c r="D55" s="1867"/>
      <c r="E55" s="1867">
        <v>0</v>
      </c>
      <c r="F55" s="1867"/>
      <c r="G55" s="1867"/>
      <c r="H55" s="1867"/>
      <c r="I55" s="1867"/>
      <c r="J55" s="1867"/>
      <c r="K55" s="1867"/>
      <c r="L55" s="1867"/>
      <c r="M55" s="1867"/>
      <c r="N55" s="1867"/>
      <c r="O55" s="1867"/>
      <c r="P55" s="1867"/>
      <c r="Q55" s="1892"/>
    </row>
    <row r="56" spans="1:17" ht="20.100000000000001" customHeight="1" thickBot="1">
      <c r="A56" s="1858"/>
      <c r="B56" s="426" t="s">
        <v>493</v>
      </c>
      <c r="C56" s="1185">
        <f>SUM(D56:Q56)</f>
        <v>16480</v>
      </c>
      <c r="D56" s="433">
        <v>12800</v>
      </c>
      <c r="E56" s="1185">
        <v>2200</v>
      </c>
      <c r="F56" s="1185">
        <v>260</v>
      </c>
      <c r="G56" s="433"/>
      <c r="H56" s="433"/>
      <c r="I56" s="433">
        <v>640</v>
      </c>
      <c r="J56" s="433"/>
      <c r="K56" s="433"/>
      <c r="L56" s="434"/>
      <c r="M56" s="434">
        <v>200</v>
      </c>
      <c r="N56" s="434"/>
      <c r="O56" s="434">
        <v>380</v>
      </c>
      <c r="P56" s="434"/>
      <c r="Q56" s="435"/>
    </row>
    <row r="57" spans="1:17" ht="20.100000000000001" customHeight="1" thickTop="1" thickBot="1">
      <c r="A57" s="1859"/>
      <c r="B57" s="968" t="s">
        <v>494</v>
      </c>
      <c r="C57" s="1190">
        <f>SUM(C54:C56)</f>
        <v>174420</v>
      </c>
      <c r="D57" s="1190">
        <f t="shared" ref="D57:O57" si="20">SUM(D54:D56)</f>
        <v>132260</v>
      </c>
      <c r="E57" s="1190">
        <f t="shared" si="20"/>
        <v>28000</v>
      </c>
      <c r="F57" s="1190">
        <f t="shared" si="20"/>
        <v>5700</v>
      </c>
      <c r="G57" s="1190"/>
      <c r="H57" s="1190">
        <f t="shared" si="20"/>
        <v>400</v>
      </c>
      <c r="I57" s="1190">
        <f t="shared" si="20"/>
        <v>2120</v>
      </c>
      <c r="J57" s="1190">
        <f t="shared" si="20"/>
        <v>20</v>
      </c>
      <c r="K57" s="1190"/>
      <c r="L57" s="1190">
        <f t="shared" si="20"/>
        <v>760</v>
      </c>
      <c r="M57" s="1190">
        <f t="shared" si="20"/>
        <v>2500</v>
      </c>
      <c r="N57" s="1190">
        <f t="shared" si="20"/>
        <v>240</v>
      </c>
      <c r="O57" s="1190">
        <f t="shared" si="20"/>
        <v>2420</v>
      </c>
      <c r="P57" s="1190"/>
      <c r="Q57" s="1192"/>
    </row>
    <row r="58" spans="1:17" ht="20.100000000000001" customHeight="1">
      <c r="A58" s="1854" t="s">
        <v>201</v>
      </c>
      <c r="B58" s="1593" t="s">
        <v>495</v>
      </c>
      <c r="C58" s="1604">
        <f t="shared" ref="C58:C64" si="21">SUM(D58:Q58)</f>
        <v>89280</v>
      </c>
      <c r="D58" s="966">
        <v>53300</v>
      </c>
      <c r="E58" s="1604">
        <v>16020</v>
      </c>
      <c r="F58" s="1604">
        <v>17700</v>
      </c>
      <c r="G58" s="966"/>
      <c r="H58" s="966">
        <v>20</v>
      </c>
      <c r="I58" s="966">
        <v>40</v>
      </c>
      <c r="J58" s="966"/>
      <c r="K58" s="966"/>
      <c r="L58" s="928">
        <v>100</v>
      </c>
      <c r="M58" s="928">
        <v>1460</v>
      </c>
      <c r="N58" s="928"/>
      <c r="O58" s="928">
        <v>640</v>
      </c>
      <c r="P58" s="928"/>
      <c r="Q58" s="1602"/>
    </row>
    <row r="59" spans="1:17" ht="20.100000000000001" customHeight="1">
      <c r="A59" s="1855"/>
      <c r="B59" s="1591" t="s">
        <v>496</v>
      </c>
      <c r="C59" s="1605">
        <f t="shared" si="21"/>
        <v>20640</v>
      </c>
      <c r="D59" s="967">
        <v>18460</v>
      </c>
      <c r="E59" s="1605">
        <v>1600</v>
      </c>
      <c r="F59" s="1605">
        <v>440</v>
      </c>
      <c r="G59" s="967"/>
      <c r="H59" s="967"/>
      <c r="I59" s="967"/>
      <c r="J59" s="967"/>
      <c r="K59" s="967"/>
      <c r="L59" s="929"/>
      <c r="M59" s="929"/>
      <c r="N59" s="929"/>
      <c r="O59" s="929">
        <v>140</v>
      </c>
      <c r="P59" s="929"/>
      <c r="Q59" s="1603"/>
    </row>
    <row r="60" spans="1:17" ht="20.100000000000001" customHeight="1">
      <c r="A60" s="1855"/>
      <c r="B60" s="1591" t="s">
        <v>497</v>
      </c>
      <c r="C60" s="1605">
        <f t="shared" si="21"/>
        <v>8160</v>
      </c>
      <c r="D60" s="967">
        <v>5660</v>
      </c>
      <c r="E60" s="1605">
        <v>1900</v>
      </c>
      <c r="F60" s="1605"/>
      <c r="G60" s="967"/>
      <c r="H60" s="967">
        <v>140</v>
      </c>
      <c r="I60" s="967"/>
      <c r="J60" s="967"/>
      <c r="K60" s="967">
        <v>20</v>
      </c>
      <c r="L60" s="929"/>
      <c r="M60" s="929"/>
      <c r="N60" s="929"/>
      <c r="O60" s="929">
        <v>400</v>
      </c>
      <c r="P60" s="929">
        <v>40</v>
      </c>
      <c r="Q60" s="1603"/>
    </row>
    <row r="61" spans="1:17" ht="20.100000000000001" customHeight="1">
      <c r="A61" s="1855"/>
      <c r="B61" s="1594" t="s">
        <v>498</v>
      </c>
      <c r="C61" s="1605">
        <f t="shared" si="21"/>
        <v>620</v>
      </c>
      <c r="D61" s="967">
        <v>280</v>
      </c>
      <c r="E61" s="1605">
        <v>240</v>
      </c>
      <c r="F61" s="1605"/>
      <c r="G61" s="967"/>
      <c r="H61" s="967">
        <v>40</v>
      </c>
      <c r="I61" s="967"/>
      <c r="J61" s="967"/>
      <c r="K61" s="967"/>
      <c r="L61" s="929"/>
      <c r="M61" s="929"/>
      <c r="N61" s="929"/>
      <c r="O61" s="929">
        <v>40</v>
      </c>
      <c r="P61" s="929">
        <v>20</v>
      </c>
      <c r="Q61" s="1603"/>
    </row>
    <row r="62" spans="1:17" ht="20.100000000000001" customHeight="1">
      <c r="A62" s="1855"/>
      <c r="B62" s="1594" t="s">
        <v>499</v>
      </c>
      <c r="C62" s="1605">
        <f t="shared" si="21"/>
        <v>2560</v>
      </c>
      <c r="D62" s="967">
        <v>1540</v>
      </c>
      <c r="E62" s="1605">
        <v>740</v>
      </c>
      <c r="F62" s="1605"/>
      <c r="G62" s="967"/>
      <c r="H62" s="967"/>
      <c r="I62" s="967">
        <v>80</v>
      </c>
      <c r="J62" s="967"/>
      <c r="K62" s="967"/>
      <c r="L62" s="929">
        <v>40</v>
      </c>
      <c r="M62" s="929"/>
      <c r="N62" s="929"/>
      <c r="O62" s="929">
        <v>160</v>
      </c>
      <c r="P62" s="929"/>
      <c r="Q62" s="1603"/>
    </row>
    <row r="63" spans="1:17" ht="20.100000000000001" customHeight="1">
      <c r="A63" s="1855"/>
      <c r="B63" s="1594" t="s">
        <v>500</v>
      </c>
      <c r="C63" s="1605">
        <f t="shared" si="21"/>
        <v>6040</v>
      </c>
      <c r="D63" s="967">
        <v>40</v>
      </c>
      <c r="E63" s="1605">
        <v>5440</v>
      </c>
      <c r="F63" s="1605"/>
      <c r="G63" s="967"/>
      <c r="H63" s="967">
        <v>180</v>
      </c>
      <c r="I63" s="967"/>
      <c r="J63" s="967">
        <v>140</v>
      </c>
      <c r="K63" s="967"/>
      <c r="L63" s="929"/>
      <c r="M63" s="929"/>
      <c r="N63" s="929"/>
      <c r="O63" s="929">
        <v>160</v>
      </c>
      <c r="P63" s="929">
        <v>80</v>
      </c>
      <c r="Q63" s="1603"/>
    </row>
    <row r="64" spans="1:17" ht="20.100000000000001" customHeight="1" thickBot="1">
      <c r="A64" s="1855"/>
      <c r="B64" s="447" t="s">
        <v>121</v>
      </c>
      <c r="C64" s="1189">
        <f t="shared" si="21"/>
        <v>86400</v>
      </c>
      <c r="D64" s="429">
        <v>70740</v>
      </c>
      <c r="E64" s="1189">
        <v>14180</v>
      </c>
      <c r="F64" s="1189">
        <v>120</v>
      </c>
      <c r="G64" s="429"/>
      <c r="H64" s="429">
        <v>20</v>
      </c>
      <c r="I64" s="429"/>
      <c r="J64" s="429"/>
      <c r="K64" s="429"/>
      <c r="L64" s="430"/>
      <c r="M64" s="430">
        <v>220</v>
      </c>
      <c r="N64" s="430"/>
      <c r="O64" s="430">
        <v>1000</v>
      </c>
      <c r="P64" s="430">
        <v>120</v>
      </c>
      <c r="Q64" s="431"/>
    </row>
    <row r="65" spans="1:17" ht="20.100000000000001" customHeight="1" thickTop="1" thickBot="1">
      <c r="A65" s="1856"/>
      <c r="B65" s="432" t="s">
        <v>494</v>
      </c>
      <c r="C65" s="1195">
        <f>SUM(C58:C64)</f>
        <v>213700</v>
      </c>
      <c r="D65" s="1195">
        <f t="shared" ref="D65:P65" si="22">SUM(D58:D64)</f>
        <v>150020</v>
      </c>
      <c r="E65" s="1195">
        <f t="shared" si="22"/>
        <v>40120</v>
      </c>
      <c r="F65" s="1195">
        <f t="shared" si="22"/>
        <v>18260</v>
      </c>
      <c r="G65" s="1195"/>
      <c r="H65" s="1195">
        <f t="shared" si="22"/>
        <v>400</v>
      </c>
      <c r="I65" s="1195">
        <f t="shared" si="22"/>
        <v>120</v>
      </c>
      <c r="J65" s="1195">
        <f t="shared" si="22"/>
        <v>140</v>
      </c>
      <c r="K65" s="1195">
        <f t="shared" si="22"/>
        <v>20</v>
      </c>
      <c r="L65" s="1195">
        <f t="shared" si="22"/>
        <v>140</v>
      </c>
      <c r="M65" s="1195">
        <f t="shared" si="22"/>
        <v>1680</v>
      </c>
      <c r="N65" s="1195"/>
      <c r="O65" s="1195">
        <f t="shared" si="22"/>
        <v>2540</v>
      </c>
      <c r="P65" s="1195">
        <f t="shared" si="22"/>
        <v>260</v>
      </c>
      <c r="Q65" s="1196"/>
    </row>
    <row r="66" spans="1:17" ht="20.100000000000001" customHeight="1">
      <c r="A66" s="1854" t="s">
        <v>204</v>
      </c>
      <c r="B66" s="1593" t="s">
        <v>501</v>
      </c>
      <c r="C66" s="1604">
        <f>SUM(D66:Q66)</f>
        <v>14780</v>
      </c>
      <c r="D66" s="966">
        <v>2020</v>
      </c>
      <c r="E66" s="1604">
        <v>9040</v>
      </c>
      <c r="F66" s="1604"/>
      <c r="G66" s="966"/>
      <c r="H66" s="966">
        <v>1660</v>
      </c>
      <c r="I66" s="966"/>
      <c r="J66" s="966"/>
      <c r="K66" s="966">
        <v>180</v>
      </c>
      <c r="L66" s="928">
        <v>280</v>
      </c>
      <c r="M66" s="928"/>
      <c r="N66" s="928"/>
      <c r="O66" s="928">
        <v>700</v>
      </c>
      <c r="P66" s="928">
        <v>900</v>
      </c>
      <c r="Q66" s="1602"/>
    </row>
    <row r="67" spans="1:17" ht="20.100000000000001" customHeight="1">
      <c r="A67" s="1855"/>
      <c r="B67" s="1591" t="s">
        <v>502</v>
      </c>
      <c r="C67" s="1605">
        <f>SUM(D67:Q67)</f>
        <v>11240</v>
      </c>
      <c r="D67" s="967">
        <v>6260</v>
      </c>
      <c r="E67" s="1605">
        <v>3460</v>
      </c>
      <c r="F67" s="1605">
        <v>20</v>
      </c>
      <c r="G67" s="967"/>
      <c r="H67" s="967">
        <v>160</v>
      </c>
      <c r="I67" s="967"/>
      <c r="J67" s="967"/>
      <c r="K67" s="967"/>
      <c r="L67" s="929">
        <v>280</v>
      </c>
      <c r="M67" s="929">
        <v>240</v>
      </c>
      <c r="N67" s="929"/>
      <c r="O67" s="929">
        <v>740</v>
      </c>
      <c r="P67" s="929">
        <v>80</v>
      </c>
      <c r="Q67" s="1603"/>
    </row>
    <row r="68" spans="1:17" ht="20.100000000000001" customHeight="1" thickBot="1">
      <c r="A68" s="1855"/>
      <c r="B68" s="448" t="s">
        <v>122</v>
      </c>
      <c r="C68" s="1185">
        <f>SUM(D68:Q68)</f>
        <v>28060</v>
      </c>
      <c r="D68" s="433">
        <v>4360</v>
      </c>
      <c r="E68" s="1185">
        <v>16880</v>
      </c>
      <c r="F68" s="1185">
        <v>20</v>
      </c>
      <c r="G68" s="433"/>
      <c r="H68" s="433">
        <v>3340</v>
      </c>
      <c r="I68" s="433">
        <v>240</v>
      </c>
      <c r="J68" s="433">
        <v>120</v>
      </c>
      <c r="K68" s="433">
        <v>980</v>
      </c>
      <c r="L68" s="434">
        <v>940</v>
      </c>
      <c r="M68" s="434">
        <v>20</v>
      </c>
      <c r="N68" s="434"/>
      <c r="O68" s="434">
        <v>800</v>
      </c>
      <c r="P68" s="434">
        <v>360</v>
      </c>
      <c r="Q68" s="435"/>
    </row>
    <row r="69" spans="1:17" ht="20.100000000000001" customHeight="1" thickTop="1" thickBot="1">
      <c r="A69" s="1856"/>
      <c r="B69" s="968" t="s">
        <v>5</v>
      </c>
      <c r="C69" s="1190">
        <f>SUM(C66:C68)</f>
        <v>54080</v>
      </c>
      <c r="D69" s="1190">
        <f t="shared" ref="D69:P69" si="23">SUM(D66:D68)</f>
        <v>12640</v>
      </c>
      <c r="E69" s="1190">
        <f t="shared" si="23"/>
        <v>29380</v>
      </c>
      <c r="F69" s="1190">
        <f t="shared" si="23"/>
        <v>40</v>
      </c>
      <c r="G69" s="1190"/>
      <c r="H69" s="1190">
        <f t="shared" si="23"/>
        <v>5160</v>
      </c>
      <c r="I69" s="1190">
        <f t="shared" si="23"/>
        <v>240</v>
      </c>
      <c r="J69" s="1190">
        <f t="shared" si="23"/>
        <v>120</v>
      </c>
      <c r="K69" s="1190">
        <f t="shared" si="23"/>
        <v>1160</v>
      </c>
      <c r="L69" s="1190">
        <f t="shared" si="23"/>
        <v>1500</v>
      </c>
      <c r="M69" s="1190">
        <f t="shared" si="23"/>
        <v>260</v>
      </c>
      <c r="N69" s="1190"/>
      <c r="O69" s="1190">
        <f t="shared" si="23"/>
        <v>2240</v>
      </c>
      <c r="P69" s="1190">
        <f t="shared" si="23"/>
        <v>1340</v>
      </c>
      <c r="Q69" s="1192"/>
    </row>
    <row r="70" spans="1:17" ht="20.100000000000001" customHeight="1">
      <c r="A70" s="1854" t="s">
        <v>193</v>
      </c>
      <c r="B70" s="1592" t="s">
        <v>503</v>
      </c>
      <c r="C70" s="1604">
        <f>SUM(D70:Q70)</f>
        <v>49600</v>
      </c>
      <c r="D70" s="966">
        <v>25780</v>
      </c>
      <c r="E70" s="1604">
        <v>8480</v>
      </c>
      <c r="F70" s="1604">
        <v>13840</v>
      </c>
      <c r="G70" s="966"/>
      <c r="H70" s="966">
        <v>400</v>
      </c>
      <c r="I70" s="966"/>
      <c r="J70" s="966"/>
      <c r="K70" s="966"/>
      <c r="L70" s="928">
        <v>120</v>
      </c>
      <c r="M70" s="928"/>
      <c r="N70" s="928"/>
      <c r="O70" s="928">
        <v>880</v>
      </c>
      <c r="P70" s="928">
        <v>100</v>
      </c>
      <c r="Q70" s="1602"/>
    </row>
    <row r="71" spans="1:17" ht="20.100000000000001" customHeight="1">
      <c r="A71" s="1855"/>
      <c r="B71" s="1594" t="s">
        <v>123</v>
      </c>
      <c r="C71" s="1605">
        <f>SUM(D71:Q71)</f>
        <v>8300</v>
      </c>
      <c r="D71" s="967">
        <v>720</v>
      </c>
      <c r="E71" s="1605">
        <v>480</v>
      </c>
      <c r="F71" s="1605">
        <v>7000</v>
      </c>
      <c r="G71" s="967"/>
      <c r="H71" s="967"/>
      <c r="I71" s="967"/>
      <c r="J71" s="967"/>
      <c r="K71" s="967"/>
      <c r="L71" s="929"/>
      <c r="M71" s="929"/>
      <c r="N71" s="929"/>
      <c r="O71" s="929"/>
      <c r="P71" s="929">
        <v>100</v>
      </c>
      <c r="Q71" s="1603"/>
    </row>
    <row r="72" spans="1:17" ht="20.100000000000001" customHeight="1">
      <c r="A72" s="1855"/>
      <c r="B72" s="1591" t="s">
        <v>504</v>
      </c>
      <c r="C72" s="1605">
        <f>SUM(D72:Q72)</f>
        <v>17300</v>
      </c>
      <c r="D72" s="967">
        <v>7860</v>
      </c>
      <c r="E72" s="1605">
        <v>4080</v>
      </c>
      <c r="F72" s="1605">
        <v>5240</v>
      </c>
      <c r="G72" s="967"/>
      <c r="H72" s="967"/>
      <c r="I72" s="967"/>
      <c r="J72" s="967"/>
      <c r="K72" s="967"/>
      <c r="L72" s="929"/>
      <c r="M72" s="929"/>
      <c r="N72" s="929"/>
      <c r="O72" s="929">
        <v>120</v>
      </c>
      <c r="P72" s="929"/>
      <c r="Q72" s="1603"/>
    </row>
    <row r="73" spans="1:17" ht="20.100000000000001" customHeight="1" thickBot="1">
      <c r="A73" s="1855"/>
      <c r="B73" s="428" t="s">
        <v>505</v>
      </c>
      <c r="C73" s="1189">
        <f>SUM(D73:Q73)</f>
        <v>60</v>
      </c>
      <c r="D73" s="429">
        <v>20</v>
      </c>
      <c r="E73" s="1189"/>
      <c r="F73" s="1189"/>
      <c r="G73" s="429"/>
      <c r="H73" s="429">
        <v>20</v>
      </c>
      <c r="I73" s="429"/>
      <c r="J73" s="429"/>
      <c r="K73" s="429"/>
      <c r="L73" s="430"/>
      <c r="M73" s="430"/>
      <c r="N73" s="430"/>
      <c r="O73" s="430"/>
      <c r="P73" s="430">
        <v>20</v>
      </c>
      <c r="Q73" s="431"/>
    </row>
    <row r="74" spans="1:17" ht="20.100000000000001" customHeight="1" thickTop="1" thickBot="1">
      <c r="A74" s="1856"/>
      <c r="B74" s="432" t="s">
        <v>506</v>
      </c>
      <c r="C74" s="1195">
        <f>SUM(C70:C73)</f>
        <v>75260</v>
      </c>
      <c r="D74" s="1195">
        <f t="shared" ref="D74:P74" si="24">SUM(D70:D73)</f>
        <v>34380</v>
      </c>
      <c r="E74" s="1195">
        <f t="shared" si="24"/>
        <v>13040</v>
      </c>
      <c r="F74" s="1195">
        <f t="shared" si="24"/>
        <v>26080</v>
      </c>
      <c r="G74" s="1195"/>
      <c r="H74" s="1195">
        <f t="shared" si="24"/>
        <v>420</v>
      </c>
      <c r="I74" s="1195"/>
      <c r="J74" s="1195"/>
      <c r="K74" s="1195"/>
      <c r="L74" s="1195">
        <f t="shared" si="24"/>
        <v>120</v>
      </c>
      <c r="M74" s="1195"/>
      <c r="N74" s="1195"/>
      <c r="O74" s="1195">
        <f t="shared" si="24"/>
        <v>1000</v>
      </c>
      <c r="P74" s="1195">
        <f t="shared" si="24"/>
        <v>220</v>
      </c>
      <c r="Q74" s="1196"/>
    </row>
    <row r="75" spans="1:17" ht="20.100000000000001" customHeight="1">
      <c r="A75" s="1854" t="s">
        <v>202</v>
      </c>
      <c r="B75" s="1592" t="s">
        <v>366</v>
      </c>
      <c r="C75" s="1604">
        <f t="shared" ref="C75:C78" si="25">SUM(D75:Q75)</f>
        <v>4800</v>
      </c>
      <c r="D75" s="966">
        <v>2860</v>
      </c>
      <c r="E75" s="1604">
        <v>540</v>
      </c>
      <c r="F75" s="1604">
        <v>1320</v>
      </c>
      <c r="G75" s="966"/>
      <c r="H75" s="966"/>
      <c r="I75" s="966"/>
      <c r="J75" s="966"/>
      <c r="K75" s="966"/>
      <c r="L75" s="928"/>
      <c r="M75" s="928"/>
      <c r="N75" s="928"/>
      <c r="O75" s="928">
        <v>80</v>
      </c>
      <c r="P75" s="928"/>
      <c r="Q75" s="1602"/>
    </row>
    <row r="76" spans="1:17" ht="20.100000000000001" customHeight="1">
      <c r="A76" s="1855"/>
      <c r="B76" s="1591" t="s">
        <v>367</v>
      </c>
      <c r="C76" s="1605">
        <f t="shared" si="25"/>
        <v>80</v>
      </c>
      <c r="D76" s="967"/>
      <c r="E76" s="1605">
        <v>60</v>
      </c>
      <c r="F76" s="1605"/>
      <c r="G76" s="967"/>
      <c r="H76" s="967"/>
      <c r="I76" s="967"/>
      <c r="J76" s="967"/>
      <c r="K76" s="967"/>
      <c r="L76" s="929"/>
      <c r="M76" s="929"/>
      <c r="N76" s="929"/>
      <c r="O76" s="929">
        <v>20</v>
      </c>
      <c r="P76" s="929"/>
      <c r="Q76" s="1603"/>
    </row>
    <row r="77" spans="1:17" ht="20.100000000000001" customHeight="1">
      <c r="A77" s="1855"/>
      <c r="B77" s="1591" t="s">
        <v>368</v>
      </c>
      <c r="C77" s="1605"/>
      <c r="D77" s="967"/>
      <c r="E77" s="1605"/>
      <c r="F77" s="1605"/>
      <c r="G77" s="967"/>
      <c r="H77" s="967"/>
      <c r="I77" s="967"/>
      <c r="J77" s="967"/>
      <c r="K77" s="967"/>
      <c r="L77" s="929"/>
      <c r="M77" s="929"/>
      <c r="N77" s="929"/>
      <c r="O77" s="929"/>
      <c r="P77" s="929"/>
      <c r="Q77" s="1603"/>
    </row>
    <row r="78" spans="1:17" ht="20.100000000000001" customHeight="1">
      <c r="A78" s="1855"/>
      <c r="B78" s="1591" t="s">
        <v>369</v>
      </c>
      <c r="C78" s="1605">
        <f t="shared" si="25"/>
        <v>7340</v>
      </c>
      <c r="D78" s="967">
        <v>180</v>
      </c>
      <c r="E78" s="1605">
        <v>4000</v>
      </c>
      <c r="F78" s="1605"/>
      <c r="G78" s="967"/>
      <c r="H78" s="967">
        <v>400</v>
      </c>
      <c r="I78" s="967" t="s">
        <v>2</v>
      </c>
      <c r="J78" s="967" t="s">
        <v>2</v>
      </c>
      <c r="K78" s="967">
        <v>2620</v>
      </c>
      <c r="L78" s="929"/>
      <c r="M78" s="929"/>
      <c r="N78" s="929"/>
      <c r="O78" s="929">
        <v>60</v>
      </c>
      <c r="P78" s="929">
        <v>80</v>
      </c>
      <c r="Q78" s="1603"/>
    </row>
    <row r="79" spans="1:17" ht="20.100000000000001" customHeight="1">
      <c r="A79" s="1855"/>
      <c r="B79" s="1591" t="s">
        <v>370</v>
      </c>
      <c r="C79" s="1605"/>
      <c r="D79" s="967"/>
      <c r="E79" s="1605"/>
      <c r="F79" s="1605"/>
      <c r="G79" s="967"/>
      <c r="H79" s="967"/>
      <c r="I79" s="967"/>
      <c r="J79" s="967"/>
      <c r="K79" s="967"/>
      <c r="L79" s="929"/>
      <c r="M79" s="929"/>
      <c r="N79" s="929"/>
      <c r="O79" s="929"/>
      <c r="P79" s="929"/>
      <c r="Q79" s="1603"/>
    </row>
    <row r="80" spans="1:17" ht="20.100000000000001" customHeight="1">
      <c r="A80" s="1855"/>
      <c r="B80" s="1591" t="s">
        <v>371</v>
      </c>
      <c r="C80" s="1605"/>
      <c r="D80" s="967"/>
      <c r="E80" s="1605"/>
      <c r="F80" s="1605"/>
      <c r="G80" s="967"/>
      <c r="H80" s="967"/>
      <c r="I80" s="967"/>
      <c r="J80" s="967"/>
      <c r="K80" s="967"/>
      <c r="L80" s="929"/>
      <c r="M80" s="929"/>
      <c r="N80" s="929"/>
      <c r="O80" s="929"/>
      <c r="P80" s="929"/>
      <c r="Q80" s="1603"/>
    </row>
    <row r="81" spans="1:17" ht="20.100000000000001" customHeight="1">
      <c r="A81" s="1855"/>
      <c r="B81" s="1591" t="s">
        <v>372</v>
      </c>
      <c r="C81" s="1605"/>
      <c r="D81" s="967"/>
      <c r="E81" s="1605"/>
      <c r="F81" s="1605"/>
      <c r="G81" s="967"/>
      <c r="H81" s="967"/>
      <c r="I81" s="967"/>
      <c r="J81" s="967"/>
      <c r="K81" s="967"/>
      <c r="L81" s="929"/>
      <c r="M81" s="929"/>
      <c r="N81" s="929"/>
      <c r="O81" s="929"/>
      <c r="P81" s="929"/>
      <c r="Q81" s="1603"/>
    </row>
    <row r="82" spans="1:17" ht="20.100000000000001" customHeight="1" thickBot="1">
      <c r="A82" s="1855"/>
      <c r="B82" s="426" t="s">
        <v>373</v>
      </c>
      <c r="C82" s="1185"/>
      <c r="D82" s="433"/>
      <c r="E82" s="1185"/>
      <c r="F82" s="1185"/>
      <c r="G82" s="433"/>
      <c r="H82" s="433"/>
      <c r="I82" s="433"/>
      <c r="J82" s="433"/>
      <c r="K82" s="433"/>
      <c r="L82" s="434"/>
      <c r="M82" s="434"/>
      <c r="N82" s="434"/>
      <c r="O82" s="434"/>
      <c r="P82" s="434"/>
      <c r="Q82" s="435"/>
    </row>
    <row r="83" spans="1:17" ht="20.100000000000001" customHeight="1" thickTop="1" thickBot="1">
      <c r="A83" s="1856"/>
      <c r="B83" s="968" t="s">
        <v>507</v>
      </c>
      <c r="C83" s="1190">
        <f>SUM(C75:C82)</f>
        <v>12220</v>
      </c>
      <c r="D83" s="1190">
        <f t="shared" ref="D83:P83" si="26">SUM(D75:D82)</f>
        <v>3040</v>
      </c>
      <c r="E83" s="1190">
        <f t="shared" si="26"/>
        <v>4600</v>
      </c>
      <c r="F83" s="1190">
        <f t="shared" si="26"/>
        <v>1320</v>
      </c>
      <c r="G83" s="1190"/>
      <c r="H83" s="1190">
        <f t="shared" si="26"/>
        <v>400</v>
      </c>
      <c r="I83" s="1190"/>
      <c r="J83" s="1190"/>
      <c r="K83" s="1190">
        <f t="shared" si="26"/>
        <v>2620</v>
      </c>
      <c r="L83" s="1190"/>
      <c r="M83" s="1190"/>
      <c r="N83" s="1190"/>
      <c r="O83" s="1190">
        <f t="shared" si="26"/>
        <v>160</v>
      </c>
      <c r="P83" s="1190">
        <f t="shared" si="26"/>
        <v>80</v>
      </c>
      <c r="Q83" s="1192"/>
    </row>
    <row r="84" spans="1:17" ht="20.100000000000001" customHeight="1" thickBot="1">
      <c r="A84" s="900" t="s">
        <v>374</v>
      </c>
      <c r="B84" s="437" t="s">
        <v>205</v>
      </c>
      <c r="C84" s="1191">
        <f>SUM(D84:Q84)</f>
        <v>127820</v>
      </c>
      <c r="D84" s="414">
        <v>101640</v>
      </c>
      <c r="E84" s="1191">
        <v>11920</v>
      </c>
      <c r="F84" s="1191">
        <v>6300</v>
      </c>
      <c r="G84" s="414"/>
      <c r="H84" s="414">
        <v>580</v>
      </c>
      <c r="I84" s="414">
        <v>3200</v>
      </c>
      <c r="J84" s="414">
        <v>60</v>
      </c>
      <c r="K84" s="414">
        <v>180</v>
      </c>
      <c r="L84" s="438"/>
      <c r="M84" s="438"/>
      <c r="N84" s="438"/>
      <c r="O84" s="438">
        <v>3680</v>
      </c>
      <c r="P84" s="438">
        <v>260</v>
      </c>
      <c r="Q84" s="439"/>
    </row>
    <row r="85" spans="1:17">
      <c r="A85" s="449"/>
      <c r="B85" s="449"/>
      <c r="C85" s="356"/>
      <c r="D85" s="356"/>
      <c r="E85" s="356"/>
      <c r="F85" s="356"/>
      <c r="G85" s="356"/>
      <c r="H85" s="356"/>
      <c r="I85" s="356"/>
      <c r="J85" s="356"/>
      <c r="K85" s="356"/>
      <c r="L85" s="153"/>
      <c r="M85" s="153"/>
      <c r="N85" s="153"/>
      <c r="O85" s="153"/>
      <c r="P85" s="153"/>
      <c r="Q85" s="153"/>
    </row>
    <row r="86" spans="1:17">
      <c r="A86" s="449"/>
      <c r="B86" s="449"/>
      <c r="C86" s="356"/>
      <c r="D86" s="356"/>
      <c r="E86" s="356"/>
      <c r="F86" s="356"/>
      <c r="G86" s="356"/>
      <c r="H86" s="356"/>
      <c r="I86" s="356"/>
      <c r="J86" s="356"/>
      <c r="K86" s="356"/>
      <c r="L86" s="153"/>
      <c r="M86" s="153"/>
      <c r="N86" s="153"/>
      <c r="O86" s="153"/>
      <c r="P86" s="153"/>
      <c r="Q86" s="153"/>
    </row>
    <row r="87" spans="1:17">
      <c r="A87" s="407"/>
      <c r="B87" s="407"/>
      <c r="C87" s="153"/>
      <c r="D87" s="153"/>
      <c r="E87" s="153"/>
      <c r="F87" s="153"/>
      <c r="G87" s="153"/>
      <c r="H87" s="153"/>
      <c r="I87" s="153"/>
    </row>
  </sheetData>
  <mergeCells count="66">
    <mergeCell ref="Q54:Q55"/>
    <mergeCell ref="P50:P51"/>
    <mergeCell ref="Q50:Q51"/>
    <mergeCell ref="C54:C55"/>
    <mergeCell ref="D54:D55"/>
    <mergeCell ref="E54:E55"/>
    <mergeCell ref="F54:F55"/>
    <mergeCell ref="G54:G55"/>
    <mergeCell ref="H54:H55"/>
    <mergeCell ref="I54:I55"/>
    <mergeCell ref="J54:J55"/>
    <mergeCell ref="K54:K55"/>
    <mergeCell ref="L54:L55"/>
    <mergeCell ref="M54:M55"/>
    <mergeCell ref="N54:N55"/>
    <mergeCell ref="O54:O55"/>
    <mergeCell ref="P54:P55"/>
    <mergeCell ref="K50:K51"/>
    <mergeCell ref="L50:L51"/>
    <mergeCell ref="M50:M51"/>
    <mergeCell ref="N50:N51"/>
    <mergeCell ref="O50:O51"/>
    <mergeCell ref="A6:B6"/>
    <mergeCell ref="A7:B7"/>
    <mergeCell ref="A1:I1"/>
    <mergeCell ref="J1:Q1"/>
    <mergeCell ref="O2:Q2"/>
    <mergeCell ref="A3:B3"/>
    <mergeCell ref="A4:B4"/>
    <mergeCell ref="A5:B5"/>
    <mergeCell ref="A8:A14"/>
    <mergeCell ref="A15:A17"/>
    <mergeCell ref="L31:L33"/>
    <mergeCell ref="M31:M33"/>
    <mergeCell ref="A18:A21"/>
    <mergeCell ref="A22:A25"/>
    <mergeCell ref="A27:A30"/>
    <mergeCell ref="A31:A39"/>
    <mergeCell ref="C31:C33"/>
    <mergeCell ref="F31:F33"/>
    <mergeCell ref="N31:N33"/>
    <mergeCell ref="O31:O33"/>
    <mergeCell ref="P31:P33"/>
    <mergeCell ref="Q31:Q33"/>
    <mergeCell ref="A40:A49"/>
    <mergeCell ref="A50:A53"/>
    <mergeCell ref="H31:H33"/>
    <mergeCell ref="I31:I33"/>
    <mergeCell ref="J31:J33"/>
    <mergeCell ref="K31:K33"/>
    <mergeCell ref="G31:G33"/>
    <mergeCell ref="D31:D33"/>
    <mergeCell ref="E31:E33"/>
    <mergeCell ref="C50:C51"/>
    <mergeCell ref="D50:D51"/>
    <mergeCell ref="E50:E51"/>
    <mergeCell ref="F50:F51"/>
    <mergeCell ref="G50:G51"/>
    <mergeCell ref="H50:H51"/>
    <mergeCell ref="I50:I51"/>
    <mergeCell ref="J50:J51"/>
    <mergeCell ref="A54:A57"/>
    <mergeCell ref="A58:A65"/>
    <mergeCell ref="A66:A69"/>
    <mergeCell ref="A70:A74"/>
    <mergeCell ref="A75:A83"/>
  </mergeCells>
  <phoneticPr fontId="8"/>
  <printOptions horizontalCentered="1"/>
  <pageMargins left="0.59055118110236227" right="0.59055118110236227" top="0.59055118110236227" bottom="0.39370078740157483" header="0.51181102362204722" footer="0.31496062992125984"/>
  <pageSetup paperSize="9" pageOrder="overThenDown" orientation="portrait" r:id="rId1"/>
  <headerFooter alignWithMargins="0"/>
  <rowBreaks count="2" manualBreakCount="2">
    <brk id="39" max="16" man="1"/>
    <brk id="69" max="1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4"/>
  <dimension ref="A1:AA39"/>
  <sheetViews>
    <sheetView view="pageBreakPreview" zoomScaleNormal="75" zoomScaleSheetLayoutView="75" workbookViewId="0">
      <pane xSplit="2" ySplit="7" topLeftCell="C8" activePane="bottomRight" state="frozen"/>
      <selection activeCell="B23" sqref="B23:C23"/>
      <selection pane="topRight" activeCell="B23" sqref="B23:C23"/>
      <selection pane="bottomLeft" activeCell="B23" sqref="B23:C23"/>
      <selection pane="bottomRight" activeCell="L19" sqref="L19"/>
    </sheetView>
  </sheetViews>
  <sheetFormatPr defaultColWidth="13.375" defaultRowHeight="17.25"/>
  <cols>
    <col min="1" max="1" width="2.875" style="940" bestFit="1" customWidth="1"/>
    <col min="2" max="2" width="10.5" style="940" bestFit="1" customWidth="1"/>
    <col min="3" max="4" width="8.5" style="940" bestFit="1" customWidth="1"/>
    <col min="5" max="5" width="5" style="940" bestFit="1" customWidth="1"/>
    <col min="6" max="6" width="9.5" style="940" bestFit="1" customWidth="1"/>
    <col min="7" max="7" width="6.75" style="940" customWidth="1"/>
    <col min="8" max="8" width="8.5" style="940" bestFit="1" customWidth="1"/>
    <col min="9" max="9" width="5" style="940" bestFit="1" customWidth="1"/>
    <col min="10" max="10" width="9.5" style="940" bestFit="1" customWidth="1"/>
    <col min="11" max="11" width="8.5" style="940" bestFit="1" customWidth="1"/>
    <col min="12" max="13" width="7.5" style="940" bestFit="1" customWidth="1"/>
    <col min="14" max="14" width="7.125" style="940" customWidth="1"/>
    <col min="15" max="16" width="7.5" style="940" bestFit="1" customWidth="1"/>
    <col min="17" max="17" width="4.5" style="940" bestFit="1" customWidth="1"/>
    <col min="18" max="18" width="7.875" style="940" customWidth="1"/>
    <col min="19" max="19" width="6.75" style="940" customWidth="1"/>
    <col min="20" max="20" width="4.5" style="940" bestFit="1" customWidth="1"/>
    <col min="21" max="21" width="7.5" style="940" bestFit="1" customWidth="1"/>
    <col min="22" max="22" width="5.625" style="940" customWidth="1"/>
    <col min="23" max="23" width="4.5" style="940" bestFit="1" customWidth="1"/>
    <col min="24" max="24" width="8.5" style="940" bestFit="1" customWidth="1"/>
    <col min="25" max="25" width="5" style="940" customWidth="1"/>
    <col min="26" max="16384" width="13.375" style="940"/>
  </cols>
  <sheetData>
    <row r="1" spans="1:26">
      <c r="A1" s="1908" t="s">
        <v>752</v>
      </c>
      <c r="B1" s="1908"/>
      <c r="C1" s="1908"/>
      <c r="D1" s="1908"/>
      <c r="E1" s="1908"/>
      <c r="F1" s="1908"/>
      <c r="G1" s="1908"/>
      <c r="H1" s="1908"/>
      <c r="I1" s="1908"/>
      <c r="J1" s="1908"/>
      <c r="K1" s="1908"/>
      <c r="L1" s="296"/>
      <c r="M1" s="296"/>
      <c r="N1" s="296"/>
      <c r="O1" s="296"/>
      <c r="P1" s="296"/>
      <c r="Q1" s="296"/>
      <c r="R1" s="296"/>
      <c r="S1" s="296"/>
      <c r="T1" s="296"/>
      <c r="U1" s="296"/>
      <c r="V1" s="296"/>
      <c r="W1" s="296"/>
      <c r="X1" s="296"/>
      <c r="Y1" s="451"/>
      <c r="Z1" s="149"/>
    </row>
    <row r="2" spans="1:26" ht="14.25" customHeight="1" thickBot="1">
      <c r="A2" s="323"/>
      <c r="B2" s="323"/>
      <c r="C2" s="323"/>
      <c r="D2" s="323"/>
      <c r="E2" s="323"/>
      <c r="F2" s="323"/>
      <c r="G2" s="323"/>
      <c r="H2" s="323"/>
      <c r="I2" s="323"/>
      <c r="J2" s="323"/>
      <c r="K2" s="323"/>
      <c r="L2" s="323"/>
      <c r="M2" s="323"/>
      <c r="N2" s="323"/>
      <c r="O2" s="323"/>
      <c r="P2" s="323"/>
      <c r="Q2" s="323"/>
      <c r="R2" s="323"/>
      <c r="S2" s="323"/>
      <c r="T2" s="323"/>
      <c r="U2" s="323"/>
      <c r="V2" s="323"/>
      <c r="W2" s="323"/>
      <c r="X2" s="323"/>
      <c r="Y2" s="451"/>
      <c r="Z2" s="149"/>
    </row>
    <row r="3" spans="1:26" s="452" customFormat="1" ht="20.100000000000001" customHeight="1">
      <c r="A3" s="1911" t="s">
        <v>72</v>
      </c>
      <c r="B3" s="1912"/>
      <c r="C3" s="901" t="s">
        <v>0</v>
      </c>
      <c r="D3" s="1900" t="s">
        <v>8</v>
      </c>
      <c r="E3" s="1909"/>
      <c r="F3" s="1909"/>
      <c r="G3" s="1909"/>
      <c r="H3" s="1909"/>
      <c r="I3" s="1909"/>
      <c r="J3" s="1909"/>
      <c r="K3" s="1910"/>
      <c r="L3" s="1900" t="s">
        <v>375</v>
      </c>
      <c r="M3" s="1909"/>
      <c r="N3" s="1909"/>
      <c r="O3" s="1909"/>
      <c r="P3" s="1909"/>
      <c r="Q3" s="1909"/>
      <c r="R3" s="1909"/>
      <c r="S3" s="1909"/>
      <c r="T3" s="1909"/>
      <c r="U3" s="1909"/>
      <c r="V3" s="1909"/>
      <c r="W3" s="1910"/>
      <c r="X3" s="1900" t="s">
        <v>376</v>
      </c>
      <c r="Y3" s="1901"/>
    </row>
    <row r="4" spans="1:26" s="452" customFormat="1" ht="20.100000000000001" customHeight="1">
      <c r="A4" s="1913"/>
      <c r="B4" s="1914"/>
      <c r="C4" s="453" t="s">
        <v>1</v>
      </c>
      <c r="D4" s="1902" t="s">
        <v>377</v>
      </c>
      <c r="E4" s="1903"/>
      <c r="F4" s="1903"/>
      <c r="G4" s="1904"/>
      <c r="H4" s="1902" t="s">
        <v>378</v>
      </c>
      <c r="I4" s="1903"/>
      <c r="J4" s="1903"/>
      <c r="K4" s="1904"/>
      <c r="L4" s="1902" t="s">
        <v>379</v>
      </c>
      <c r="M4" s="1903"/>
      <c r="N4" s="1904"/>
      <c r="O4" s="1902" t="s">
        <v>380</v>
      </c>
      <c r="P4" s="1903"/>
      <c r="Q4" s="1904"/>
      <c r="R4" s="1902" t="s">
        <v>9</v>
      </c>
      <c r="S4" s="1903"/>
      <c r="T4" s="1904"/>
      <c r="U4" s="1902" t="s">
        <v>381</v>
      </c>
      <c r="V4" s="1903"/>
      <c r="W4" s="1904"/>
      <c r="X4" s="454"/>
      <c r="Y4" s="455"/>
    </row>
    <row r="5" spans="1:26" s="452" customFormat="1" ht="20.100000000000001" customHeight="1">
      <c r="A5" s="1913"/>
      <c r="B5" s="1914"/>
      <c r="C5" s="453" t="s">
        <v>3</v>
      </c>
      <c r="D5" s="456" t="s">
        <v>10</v>
      </c>
      <c r="E5" s="456" t="s">
        <v>7</v>
      </c>
      <c r="F5" s="456" t="s">
        <v>11</v>
      </c>
      <c r="G5" s="457" t="s">
        <v>12</v>
      </c>
      <c r="H5" s="456" t="s">
        <v>10</v>
      </c>
      <c r="I5" s="456" t="s">
        <v>7</v>
      </c>
      <c r="J5" s="456" t="s">
        <v>382</v>
      </c>
      <c r="K5" s="458" t="s">
        <v>12</v>
      </c>
      <c r="L5" s="459" t="s">
        <v>10</v>
      </c>
      <c r="M5" s="456" t="s">
        <v>382</v>
      </c>
      <c r="N5" s="458" t="s">
        <v>12</v>
      </c>
      <c r="O5" s="456" t="s">
        <v>10</v>
      </c>
      <c r="P5" s="456" t="s">
        <v>382</v>
      </c>
      <c r="Q5" s="1905" t="s">
        <v>383</v>
      </c>
      <c r="R5" s="456" t="s">
        <v>10</v>
      </c>
      <c r="S5" s="456" t="s">
        <v>382</v>
      </c>
      <c r="T5" s="1905" t="s">
        <v>383</v>
      </c>
      <c r="U5" s="456" t="s">
        <v>10</v>
      </c>
      <c r="V5" s="456" t="s">
        <v>382</v>
      </c>
      <c r="W5" s="1905" t="s">
        <v>383</v>
      </c>
      <c r="X5" s="456" t="s">
        <v>3</v>
      </c>
      <c r="Y5" s="460" t="s">
        <v>7</v>
      </c>
    </row>
    <row r="6" spans="1:26" s="452" customFormat="1" ht="20.100000000000001" customHeight="1">
      <c r="A6" s="1913"/>
      <c r="B6" s="1914"/>
      <c r="C6" s="461"/>
      <c r="D6" s="456" t="s">
        <v>3</v>
      </c>
      <c r="E6" s="456" t="s">
        <v>13</v>
      </c>
      <c r="F6" s="456" t="s">
        <v>14</v>
      </c>
      <c r="G6" s="457" t="s">
        <v>384</v>
      </c>
      <c r="H6" s="456" t="s">
        <v>3</v>
      </c>
      <c r="I6" s="456" t="s">
        <v>13</v>
      </c>
      <c r="J6" s="456" t="s">
        <v>385</v>
      </c>
      <c r="K6" s="462" t="s">
        <v>384</v>
      </c>
      <c r="L6" s="463" t="s">
        <v>3</v>
      </c>
      <c r="M6" s="456" t="s">
        <v>385</v>
      </c>
      <c r="N6" s="462" t="s">
        <v>384</v>
      </c>
      <c r="O6" s="456" t="s">
        <v>3</v>
      </c>
      <c r="P6" s="456" t="s">
        <v>385</v>
      </c>
      <c r="Q6" s="1906"/>
      <c r="R6" s="456" t="s">
        <v>3</v>
      </c>
      <c r="S6" s="456" t="s">
        <v>385</v>
      </c>
      <c r="T6" s="1906"/>
      <c r="U6" s="456" t="s">
        <v>3</v>
      </c>
      <c r="V6" s="456" t="s">
        <v>385</v>
      </c>
      <c r="W6" s="1906"/>
      <c r="X6" s="464"/>
      <c r="Y6" s="460" t="s">
        <v>15</v>
      </c>
    </row>
    <row r="7" spans="1:26" s="452" customFormat="1" ht="20.100000000000001" customHeight="1" thickBot="1">
      <c r="A7" s="1915"/>
      <c r="B7" s="1916"/>
      <c r="C7" s="465" t="s">
        <v>386</v>
      </c>
      <c r="D7" s="466" t="s">
        <v>386</v>
      </c>
      <c r="E7" s="456" t="s">
        <v>387</v>
      </c>
      <c r="F7" s="456" t="s">
        <v>388</v>
      </c>
      <c r="G7" s="456" t="s">
        <v>389</v>
      </c>
      <c r="H7" s="466" t="s">
        <v>386</v>
      </c>
      <c r="I7" s="456" t="s">
        <v>387</v>
      </c>
      <c r="J7" s="456" t="s">
        <v>388</v>
      </c>
      <c r="K7" s="467" t="s">
        <v>389</v>
      </c>
      <c r="L7" s="468" t="s">
        <v>386</v>
      </c>
      <c r="M7" s="456" t="s">
        <v>388</v>
      </c>
      <c r="N7" s="467" t="s">
        <v>389</v>
      </c>
      <c r="O7" s="466" t="s">
        <v>386</v>
      </c>
      <c r="P7" s="456" t="s">
        <v>388</v>
      </c>
      <c r="Q7" s="1907"/>
      <c r="R7" s="466" t="s">
        <v>386</v>
      </c>
      <c r="S7" s="456" t="s">
        <v>388</v>
      </c>
      <c r="T7" s="1907"/>
      <c r="U7" s="466" t="s">
        <v>386</v>
      </c>
      <c r="V7" s="456" t="s">
        <v>388</v>
      </c>
      <c r="W7" s="1907"/>
      <c r="X7" s="456" t="s">
        <v>386</v>
      </c>
      <c r="Y7" s="460" t="s">
        <v>387</v>
      </c>
    </row>
    <row r="8" spans="1:26" ht="24.95" customHeight="1" thickBot="1">
      <c r="A8" s="1801" t="s">
        <v>173</v>
      </c>
      <c r="B8" s="1782"/>
      <c r="C8" s="567">
        <f>SUM(C9:C11)</f>
        <v>68181</v>
      </c>
      <c r="D8" s="469">
        <f t="shared" ref="D8:V8" si="0">SUM(D9:D11)</f>
        <v>51645.15</v>
      </c>
      <c r="E8" s="469">
        <f>ROUND(D8/C8*100,0)</f>
        <v>76</v>
      </c>
      <c r="F8" s="469">
        <f t="shared" si="0"/>
        <v>370894.09499999997</v>
      </c>
      <c r="G8" s="469">
        <f t="shared" ref="G8:G31" si="1">ROUND(F8/D8*100,0)</f>
        <v>718</v>
      </c>
      <c r="H8" s="469">
        <f t="shared" si="0"/>
        <v>6600.91</v>
      </c>
      <c r="I8" s="469">
        <f>ROUND(H8/C8*100,0)</f>
        <v>10</v>
      </c>
      <c r="J8" s="469">
        <f t="shared" si="0"/>
        <v>64335.1</v>
      </c>
      <c r="K8" s="470">
        <f t="shared" ref="K8:K16" si="2">ROUND(J8/H8*100,0)</f>
        <v>975</v>
      </c>
      <c r="L8" s="470">
        <f t="shared" si="0"/>
        <v>2546.4532044760936</v>
      </c>
      <c r="M8" s="469">
        <f t="shared" si="0"/>
        <v>1573.871922685656</v>
      </c>
      <c r="N8" s="470">
        <f t="shared" ref="N8:N17" si="3">ROUND(M8/L8*100,0)</f>
        <v>62</v>
      </c>
      <c r="O8" s="469">
        <f t="shared" si="0"/>
        <v>5475.4295015259413</v>
      </c>
      <c r="P8" s="469">
        <f t="shared" si="0"/>
        <v>1921.7720956256358</v>
      </c>
      <c r="Q8" s="469">
        <f t="shared" ref="Q8:Q32" si="4">ROUND(P8/O8*100,0)</f>
        <v>35</v>
      </c>
      <c r="R8" s="469">
        <f t="shared" si="0"/>
        <v>9173.9837232960326</v>
      </c>
      <c r="S8" s="469">
        <f t="shared" si="0"/>
        <v>4966.0312105798575</v>
      </c>
      <c r="T8" s="469">
        <f t="shared" ref="T8:T32" si="5">ROUND(S8/R8*100,0)</f>
        <v>54</v>
      </c>
      <c r="U8" s="469">
        <f t="shared" si="0"/>
        <v>930.12868769074259</v>
      </c>
      <c r="V8" s="469">
        <f t="shared" si="0"/>
        <v>483.40849949135304</v>
      </c>
      <c r="W8" s="469">
        <f t="shared" ref="W8:W32" si="6">ROUND(V8/U8*100,0)</f>
        <v>52</v>
      </c>
      <c r="X8" s="469">
        <f>SUM(X9:X11)</f>
        <v>31932.46</v>
      </c>
      <c r="Y8" s="471">
        <f t="shared" ref="Y8:Y16" si="7">ROUND(X8/C8*100,0)</f>
        <v>47</v>
      </c>
    </row>
    <row r="9" spans="1:26" ht="24.95" customHeight="1">
      <c r="A9" s="1756" t="s">
        <v>73</v>
      </c>
      <c r="B9" s="1758"/>
      <c r="C9" s="472">
        <f>SUM(C12:C14)</f>
        <v>38508</v>
      </c>
      <c r="D9" s="472">
        <f>SUM(D12:D14)</f>
        <v>25472</v>
      </c>
      <c r="E9" s="472">
        <f>ROUND(D9/C9*100,0)</f>
        <v>66</v>
      </c>
      <c r="F9" s="472">
        <f t="shared" ref="F9:X9" si="8">SUM(F12:F14)</f>
        <v>172174</v>
      </c>
      <c r="G9" s="472">
        <f t="shared" si="1"/>
        <v>676</v>
      </c>
      <c r="H9" s="472">
        <f t="shared" si="8"/>
        <v>4282.6000000000004</v>
      </c>
      <c r="I9" s="472">
        <f t="shared" ref="I9:I18" si="9">ROUND(H9/C9*100,0)</f>
        <v>11</v>
      </c>
      <c r="J9" s="473">
        <f t="shared" si="8"/>
        <v>40166</v>
      </c>
      <c r="K9" s="474">
        <f t="shared" si="2"/>
        <v>938</v>
      </c>
      <c r="L9" s="474">
        <f t="shared" si="8"/>
        <v>1372</v>
      </c>
      <c r="M9" s="473">
        <f t="shared" si="8"/>
        <v>928</v>
      </c>
      <c r="N9" s="173">
        <f t="shared" si="3"/>
        <v>68</v>
      </c>
      <c r="O9" s="472">
        <f t="shared" si="8"/>
        <v>2674.4</v>
      </c>
      <c r="P9" s="472">
        <f t="shared" si="8"/>
        <v>1076.9099999999999</v>
      </c>
      <c r="Q9" s="472">
        <f t="shared" si="4"/>
        <v>40</v>
      </c>
      <c r="R9" s="472">
        <f t="shared" si="8"/>
        <v>1981</v>
      </c>
      <c r="S9" s="472">
        <f t="shared" si="8"/>
        <v>1090.4000000000001</v>
      </c>
      <c r="T9" s="472">
        <f t="shared" si="5"/>
        <v>55</v>
      </c>
      <c r="U9" s="472">
        <f t="shared" si="8"/>
        <v>332</v>
      </c>
      <c r="V9" s="472">
        <f t="shared" si="8"/>
        <v>186.3</v>
      </c>
      <c r="W9" s="472">
        <f t="shared" si="6"/>
        <v>56</v>
      </c>
      <c r="X9" s="472">
        <f t="shared" si="8"/>
        <v>17914.86</v>
      </c>
      <c r="Y9" s="475">
        <f t="shared" si="7"/>
        <v>47</v>
      </c>
    </row>
    <row r="10" spans="1:26" ht="24.95" customHeight="1">
      <c r="A10" s="1761" t="s">
        <v>174</v>
      </c>
      <c r="B10" s="1749"/>
      <c r="C10" s="951">
        <f>SUM(C15:C16)</f>
        <v>22770</v>
      </c>
      <c r="D10" s="951">
        <f t="shared" ref="D10:X10" si="10">SUM(D15:D16)</f>
        <v>20202.150000000001</v>
      </c>
      <c r="E10" s="951">
        <f>ROUND(D10/C10*100,0)</f>
        <v>89</v>
      </c>
      <c r="F10" s="951">
        <f t="shared" si="10"/>
        <v>154002.095</v>
      </c>
      <c r="G10" s="951">
        <f t="shared" si="1"/>
        <v>762</v>
      </c>
      <c r="H10" s="951">
        <f t="shared" si="10"/>
        <v>1488.31</v>
      </c>
      <c r="I10" s="951">
        <f t="shared" si="9"/>
        <v>7</v>
      </c>
      <c r="J10" s="476">
        <f t="shared" si="10"/>
        <v>14883.1</v>
      </c>
      <c r="K10" s="477">
        <f t="shared" si="2"/>
        <v>1000</v>
      </c>
      <c r="L10" s="477">
        <f t="shared" si="10"/>
        <v>493.45320447609356</v>
      </c>
      <c r="M10" s="478">
        <f t="shared" si="10"/>
        <v>217.87192268565616</v>
      </c>
      <c r="N10" s="954">
        <f t="shared" si="3"/>
        <v>44</v>
      </c>
      <c r="O10" s="951">
        <f t="shared" si="10"/>
        <v>709.02950152594099</v>
      </c>
      <c r="P10" s="951">
        <f t="shared" si="10"/>
        <v>285.86209562563579</v>
      </c>
      <c r="Q10" s="951">
        <f t="shared" si="4"/>
        <v>40</v>
      </c>
      <c r="R10" s="951">
        <f t="shared" si="10"/>
        <v>6746.9837232960326</v>
      </c>
      <c r="S10" s="951">
        <f t="shared" si="10"/>
        <v>3608.6312105798575</v>
      </c>
      <c r="T10" s="951">
        <f t="shared" si="5"/>
        <v>53</v>
      </c>
      <c r="U10" s="951">
        <f t="shared" si="10"/>
        <v>430.12868769074259</v>
      </c>
      <c r="V10" s="951">
        <f t="shared" si="10"/>
        <v>185.108499491353</v>
      </c>
      <c r="W10" s="951">
        <f t="shared" si="6"/>
        <v>43</v>
      </c>
      <c r="X10" s="951">
        <f t="shared" si="10"/>
        <v>8344.6</v>
      </c>
      <c r="Y10" s="226">
        <f t="shared" si="7"/>
        <v>37</v>
      </c>
    </row>
    <row r="11" spans="1:26" ht="24.95" customHeight="1" thickBot="1">
      <c r="A11" s="1896" t="s">
        <v>74</v>
      </c>
      <c r="B11" s="1816"/>
      <c r="C11" s="1020">
        <f>SUM(C17:C18)</f>
        <v>6903</v>
      </c>
      <c r="D11" s="1020">
        <f t="shared" ref="D11:X11" si="11">SUM(D17:D18)</f>
        <v>5971</v>
      </c>
      <c r="E11" s="1020">
        <f>ROUND(D11/C11*100,0)</f>
        <v>86</v>
      </c>
      <c r="F11" s="1020">
        <f t="shared" si="11"/>
        <v>44718</v>
      </c>
      <c r="G11" s="1020">
        <f t="shared" si="1"/>
        <v>749</v>
      </c>
      <c r="H11" s="1020">
        <f t="shared" si="11"/>
        <v>830</v>
      </c>
      <c r="I11" s="1020">
        <f t="shared" si="9"/>
        <v>12</v>
      </c>
      <c r="J11" s="479">
        <f t="shared" si="11"/>
        <v>9286</v>
      </c>
      <c r="K11" s="480">
        <f t="shared" si="2"/>
        <v>1119</v>
      </c>
      <c r="L11" s="480">
        <f t="shared" si="11"/>
        <v>681</v>
      </c>
      <c r="M11" s="481">
        <f t="shared" si="11"/>
        <v>428</v>
      </c>
      <c r="N11" s="482">
        <f t="shared" si="3"/>
        <v>63</v>
      </c>
      <c r="O11" s="1020">
        <f t="shared" si="11"/>
        <v>2092</v>
      </c>
      <c r="P11" s="1020">
        <f t="shared" si="11"/>
        <v>559</v>
      </c>
      <c r="Q11" s="1020">
        <f t="shared" si="4"/>
        <v>27</v>
      </c>
      <c r="R11" s="1020">
        <f t="shared" si="11"/>
        <v>446</v>
      </c>
      <c r="S11" s="1020">
        <f t="shared" si="11"/>
        <v>267</v>
      </c>
      <c r="T11" s="1020">
        <f t="shared" si="5"/>
        <v>60</v>
      </c>
      <c r="U11" s="1020">
        <f t="shared" si="11"/>
        <v>168</v>
      </c>
      <c r="V11" s="1020">
        <f t="shared" si="11"/>
        <v>112</v>
      </c>
      <c r="W11" s="1020">
        <f t="shared" si="6"/>
        <v>67</v>
      </c>
      <c r="X11" s="1020">
        <f t="shared" si="11"/>
        <v>5673</v>
      </c>
      <c r="Y11" s="483">
        <f t="shared" si="7"/>
        <v>82</v>
      </c>
    </row>
    <row r="12" spans="1:26" ht="24.95" customHeight="1">
      <c r="A12" s="1897" t="s">
        <v>75</v>
      </c>
      <c r="B12" s="1001" t="s">
        <v>175</v>
      </c>
      <c r="C12" s="799">
        <f>SUM(C19:C21)</f>
        <v>8841</v>
      </c>
      <c r="D12" s="800">
        <f>SUM(D19:D21)</f>
        <v>4449</v>
      </c>
      <c r="E12" s="800">
        <f t="shared" ref="E12:E18" si="12">ROUND(D12/C12*100,0)</f>
        <v>50</v>
      </c>
      <c r="F12" s="800">
        <f>SUM(F19:F21)</f>
        <v>29091</v>
      </c>
      <c r="G12" s="1062">
        <f t="shared" si="1"/>
        <v>654</v>
      </c>
      <c r="H12" s="800">
        <f>SUM(H19:H21)</f>
        <v>606.6</v>
      </c>
      <c r="I12" s="800">
        <f t="shared" si="9"/>
        <v>7</v>
      </c>
      <c r="J12" s="800">
        <f>SUM(J19:J21)</f>
        <v>4308</v>
      </c>
      <c r="K12" s="1063">
        <f t="shared" si="2"/>
        <v>710</v>
      </c>
      <c r="L12" s="801">
        <f>SUM(L19:L21)</f>
        <v>120</v>
      </c>
      <c r="M12" s="843">
        <f>SUM(M19:M21)</f>
        <v>72</v>
      </c>
      <c r="N12" s="802">
        <f t="shared" si="3"/>
        <v>60</v>
      </c>
      <c r="O12" s="800">
        <f>SUM(O19:O21)</f>
        <v>563</v>
      </c>
      <c r="P12" s="800">
        <f>SUM(P19:P21)</f>
        <v>186.91</v>
      </c>
      <c r="Q12" s="803">
        <f t="shared" si="4"/>
        <v>33</v>
      </c>
      <c r="R12" s="800">
        <f>SUM(R19:R21)</f>
        <v>478</v>
      </c>
      <c r="S12" s="800">
        <f>SUM(S19:S21)</f>
        <v>191.4</v>
      </c>
      <c r="T12" s="803">
        <f t="shared" si="5"/>
        <v>40</v>
      </c>
      <c r="U12" s="804">
        <f>SUM(U19:U21)</f>
        <v>45</v>
      </c>
      <c r="V12" s="804">
        <f>SUM(V19:V21)</f>
        <v>10.5</v>
      </c>
      <c r="W12" s="803">
        <f t="shared" si="6"/>
        <v>23</v>
      </c>
      <c r="X12" s="800">
        <f>SUM(X19:X21)</f>
        <v>3701.86</v>
      </c>
      <c r="Y12" s="805">
        <f t="shared" si="7"/>
        <v>42</v>
      </c>
    </row>
    <row r="13" spans="1:26" ht="24.95" customHeight="1">
      <c r="A13" s="1898"/>
      <c r="B13" s="999" t="s">
        <v>176</v>
      </c>
      <c r="C13" s="951">
        <f>SUM(C22:C24)</f>
        <v>20332</v>
      </c>
      <c r="D13" s="951">
        <f>SUM(D22:D24)</f>
        <v>14488</v>
      </c>
      <c r="E13" s="951">
        <f t="shared" si="12"/>
        <v>71</v>
      </c>
      <c r="F13" s="951">
        <f>SUM(F22:F24)</f>
        <v>101263</v>
      </c>
      <c r="G13" s="951">
        <f t="shared" si="1"/>
        <v>699</v>
      </c>
      <c r="H13" s="951">
        <f>SUM(H22:H24)</f>
        <v>2369</v>
      </c>
      <c r="I13" s="951">
        <f t="shared" si="9"/>
        <v>12</v>
      </c>
      <c r="J13" s="476">
        <f>SUM(J22:J24)</f>
        <v>25728</v>
      </c>
      <c r="K13" s="321">
        <f t="shared" si="2"/>
        <v>1086</v>
      </c>
      <c r="L13" s="484">
        <f>SUM(L22:L24)</f>
        <v>1096</v>
      </c>
      <c r="M13" s="485">
        <f>SUM(M22:M24)</f>
        <v>747</v>
      </c>
      <c r="N13" s="950">
        <f t="shared" si="3"/>
        <v>68</v>
      </c>
      <c r="O13" s="951">
        <f>SUM(O22:O24)</f>
        <v>1840.4</v>
      </c>
      <c r="P13" s="951">
        <f>SUM(P22:P24)</f>
        <v>727</v>
      </c>
      <c r="Q13" s="951">
        <f t="shared" si="4"/>
        <v>40</v>
      </c>
      <c r="R13" s="951">
        <f>SUM(R22:R24)</f>
        <v>1250</v>
      </c>
      <c r="S13" s="951">
        <f>SUM(S22:S24)</f>
        <v>799</v>
      </c>
      <c r="T13" s="951">
        <f t="shared" si="5"/>
        <v>64</v>
      </c>
      <c r="U13" s="951">
        <f>SUM(U22:U24)</f>
        <v>142</v>
      </c>
      <c r="V13" s="951">
        <f>SUM(V22:V24)</f>
        <v>88.8</v>
      </c>
      <c r="W13" s="951">
        <f t="shared" si="6"/>
        <v>63</v>
      </c>
      <c r="X13" s="951">
        <f>SUM(X22:X24)</f>
        <v>8145</v>
      </c>
      <c r="Y13" s="226">
        <f t="shared" si="7"/>
        <v>40</v>
      </c>
    </row>
    <row r="14" spans="1:26" ht="24.95" customHeight="1">
      <c r="A14" s="1898"/>
      <c r="B14" s="999" t="s">
        <v>177</v>
      </c>
      <c r="C14" s="951">
        <f>SUM(C25)</f>
        <v>9335</v>
      </c>
      <c r="D14" s="951">
        <f t="shared" ref="D14:S14" si="13">SUM(D25)</f>
        <v>6535</v>
      </c>
      <c r="E14" s="951">
        <f t="shared" si="12"/>
        <v>70</v>
      </c>
      <c r="F14" s="951">
        <f t="shared" si="13"/>
        <v>41820</v>
      </c>
      <c r="G14" s="951">
        <f t="shared" si="1"/>
        <v>640</v>
      </c>
      <c r="H14" s="951">
        <f t="shared" si="13"/>
        <v>1307</v>
      </c>
      <c r="I14" s="951">
        <f t="shared" si="9"/>
        <v>14</v>
      </c>
      <c r="J14" s="314">
        <f t="shared" si="13"/>
        <v>10130</v>
      </c>
      <c r="K14" s="315">
        <f t="shared" si="2"/>
        <v>775</v>
      </c>
      <c r="L14" s="486">
        <f t="shared" si="13"/>
        <v>156</v>
      </c>
      <c r="M14" s="317">
        <f t="shared" si="13"/>
        <v>109</v>
      </c>
      <c r="N14" s="950">
        <f t="shared" si="3"/>
        <v>70</v>
      </c>
      <c r="O14" s="951">
        <f t="shared" si="13"/>
        <v>271</v>
      </c>
      <c r="P14" s="951">
        <f t="shared" si="13"/>
        <v>163</v>
      </c>
      <c r="Q14" s="951">
        <f t="shared" si="4"/>
        <v>60</v>
      </c>
      <c r="R14" s="951">
        <f t="shared" si="13"/>
        <v>253</v>
      </c>
      <c r="S14" s="951">
        <f t="shared" si="13"/>
        <v>100</v>
      </c>
      <c r="T14" s="951">
        <f t="shared" si="5"/>
        <v>40</v>
      </c>
      <c r="U14" s="951">
        <f>SUM(U25)</f>
        <v>145</v>
      </c>
      <c r="V14" s="951">
        <f>SUM(V25)</f>
        <v>87</v>
      </c>
      <c r="W14" s="951">
        <f t="shared" si="6"/>
        <v>60</v>
      </c>
      <c r="X14" s="951">
        <f>SUM(X25)</f>
        <v>6068</v>
      </c>
      <c r="Y14" s="226">
        <f t="shared" si="7"/>
        <v>65</v>
      </c>
    </row>
    <row r="15" spans="1:26" ht="24.95" customHeight="1">
      <c r="A15" s="1898"/>
      <c r="B15" s="999" t="s">
        <v>174</v>
      </c>
      <c r="C15" s="951">
        <f>SUM(C26:C28)</f>
        <v>20793</v>
      </c>
      <c r="D15" s="951">
        <f t="shared" ref="D15:X15" si="14">SUM(D26:D28)</f>
        <v>18324</v>
      </c>
      <c r="E15" s="951">
        <f t="shared" si="12"/>
        <v>88</v>
      </c>
      <c r="F15" s="951">
        <f t="shared" si="14"/>
        <v>141576</v>
      </c>
      <c r="G15" s="951">
        <f t="shared" si="1"/>
        <v>773</v>
      </c>
      <c r="H15" s="951">
        <f t="shared" si="14"/>
        <v>1429</v>
      </c>
      <c r="I15" s="951">
        <f t="shared" si="9"/>
        <v>7</v>
      </c>
      <c r="J15" s="314">
        <f t="shared" si="14"/>
        <v>14290</v>
      </c>
      <c r="K15" s="315">
        <f t="shared" si="2"/>
        <v>1000</v>
      </c>
      <c r="L15" s="477">
        <f t="shared" si="14"/>
        <v>412</v>
      </c>
      <c r="M15" s="317">
        <f t="shared" si="14"/>
        <v>169</v>
      </c>
      <c r="N15" s="950">
        <f t="shared" si="3"/>
        <v>41</v>
      </c>
      <c r="O15" s="951">
        <f t="shared" si="14"/>
        <v>524</v>
      </c>
      <c r="P15" s="951">
        <f t="shared" si="14"/>
        <v>210</v>
      </c>
      <c r="Q15" s="951">
        <f t="shared" si="4"/>
        <v>40</v>
      </c>
      <c r="R15" s="951">
        <f t="shared" si="14"/>
        <v>6031</v>
      </c>
      <c r="S15" s="951">
        <f t="shared" si="14"/>
        <v>3222</v>
      </c>
      <c r="T15" s="951">
        <f t="shared" si="5"/>
        <v>53</v>
      </c>
      <c r="U15" s="951">
        <f t="shared" si="14"/>
        <v>407</v>
      </c>
      <c r="V15" s="951">
        <f t="shared" si="14"/>
        <v>171</v>
      </c>
      <c r="W15" s="951">
        <f t="shared" si="6"/>
        <v>42</v>
      </c>
      <c r="X15" s="951">
        <f t="shared" si="14"/>
        <v>7158</v>
      </c>
      <c r="Y15" s="226">
        <f t="shared" si="7"/>
        <v>34</v>
      </c>
    </row>
    <row r="16" spans="1:26" ht="24.95" customHeight="1">
      <c r="A16" s="1898"/>
      <c r="B16" s="999" t="s">
        <v>76</v>
      </c>
      <c r="C16" s="951">
        <f>SUM(C29)</f>
        <v>1977</v>
      </c>
      <c r="D16" s="951">
        <f>SUM(D29)</f>
        <v>1878.15</v>
      </c>
      <c r="E16" s="951">
        <f t="shared" si="12"/>
        <v>95</v>
      </c>
      <c r="F16" s="951">
        <f>SUM(F29)</f>
        <v>12426.095000000001</v>
      </c>
      <c r="G16" s="951">
        <f t="shared" si="1"/>
        <v>662</v>
      </c>
      <c r="H16" s="951">
        <f>SUM(H29)</f>
        <v>59.31</v>
      </c>
      <c r="I16" s="951">
        <f t="shared" si="9"/>
        <v>3</v>
      </c>
      <c r="J16" s="314">
        <f>SUM(J29)</f>
        <v>593.1</v>
      </c>
      <c r="K16" s="315">
        <f t="shared" si="2"/>
        <v>1000</v>
      </c>
      <c r="L16" s="316">
        <f>SUM(L29)</f>
        <v>81.453204476093589</v>
      </c>
      <c r="M16" s="316">
        <f>SUM(M29)</f>
        <v>48.871922685656152</v>
      </c>
      <c r="N16" s="950">
        <f t="shared" si="3"/>
        <v>60</v>
      </c>
      <c r="O16" s="951">
        <f>SUM(O29)</f>
        <v>185.02950152594099</v>
      </c>
      <c r="P16" s="951">
        <f>SUM(P29)</f>
        <v>75.862095625635803</v>
      </c>
      <c r="Q16" s="951">
        <f t="shared" si="4"/>
        <v>41</v>
      </c>
      <c r="R16" s="951">
        <f>SUM(R29)</f>
        <v>715.98372329603251</v>
      </c>
      <c r="S16" s="951">
        <f>SUM(S29)</f>
        <v>386.63121057985757</v>
      </c>
      <c r="T16" s="951">
        <f t="shared" si="5"/>
        <v>54</v>
      </c>
      <c r="U16" s="951">
        <f>SUM(U29)</f>
        <v>23.128687690742623</v>
      </c>
      <c r="V16" s="951">
        <f>SUM(V29)</f>
        <v>14.108499491352999</v>
      </c>
      <c r="W16" s="951">
        <f t="shared" si="6"/>
        <v>61</v>
      </c>
      <c r="X16" s="951">
        <f>SUM(X29)</f>
        <v>1186.5999999999999</v>
      </c>
      <c r="Y16" s="226">
        <f t="shared" si="7"/>
        <v>60</v>
      </c>
    </row>
    <row r="17" spans="1:27" ht="24.95" customHeight="1">
      <c r="A17" s="1898"/>
      <c r="B17" s="999" t="s">
        <v>178</v>
      </c>
      <c r="C17" s="951">
        <f>SUM(C30:C31)</f>
        <v>2723</v>
      </c>
      <c r="D17" s="951">
        <f t="shared" ref="D17:X17" si="15">SUM(D30:D31)</f>
        <v>2209</v>
      </c>
      <c r="E17" s="951">
        <f t="shared" si="12"/>
        <v>81</v>
      </c>
      <c r="F17" s="951">
        <f t="shared" si="15"/>
        <v>16353</v>
      </c>
      <c r="G17" s="951">
        <f t="shared" si="1"/>
        <v>740</v>
      </c>
      <c r="H17" s="951">
        <f t="shared" si="15"/>
        <v>433</v>
      </c>
      <c r="I17" s="951">
        <f t="shared" si="9"/>
        <v>16</v>
      </c>
      <c r="J17" s="297">
        <f t="shared" si="15"/>
        <v>3248</v>
      </c>
      <c r="K17" s="487">
        <f>ROUND(J17/H17*100,0)</f>
        <v>750</v>
      </c>
      <c r="L17" s="298">
        <f t="shared" si="15"/>
        <v>101</v>
      </c>
      <c r="M17" s="317">
        <f t="shared" si="15"/>
        <v>80</v>
      </c>
      <c r="N17" s="950">
        <f t="shared" si="3"/>
        <v>79</v>
      </c>
      <c r="O17" s="951">
        <f t="shared" si="15"/>
        <v>1394</v>
      </c>
      <c r="P17" s="951">
        <f t="shared" si="15"/>
        <v>280</v>
      </c>
      <c r="Q17" s="951">
        <f t="shared" si="4"/>
        <v>20</v>
      </c>
      <c r="R17" s="951">
        <f t="shared" si="15"/>
        <v>133</v>
      </c>
      <c r="S17" s="951">
        <f t="shared" si="15"/>
        <v>79</v>
      </c>
      <c r="T17" s="951">
        <f t="shared" si="5"/>
        <v>59</v>
      </c>
      <c r="U17" s="951">
        <f t="shared" si="15"/>
        <v>114</v>
      </c>
      <c r="V17" s="951">
        <f t="shared" si="15"/>
        <v>69</v>
      </c>
      <c r="W17" s="951">
        <f t="shared" si="6"/>
        <v>61</v>
      </c>
      <c r="X17" s="951">
        <f t="shared" si="15"/>
        <v>2329</v>
      </c>
      <c r="Y17" s="226">
        <f>ROUND(X17/C17*100,0)</f>
        <v>86</v>
      </c>
    </row>
    <row r="18" spans="1:27" ht="24.95" customHeight="1" thickBot="1">
      <c r="A18" s="1899"/>
      <c r="B18" s="1006" t="s">
        <v>338</v>
      </c>
      <c r="C18" s="1020">
        <f>SUM(C32)</f>
        <v>4180</v>
      </c>
      <c r="D18" s="1020">
        <f t="shared" ref="D18:X18" si="16">SUM(D32)</f>
        <v>3762</v>
      </c>
      <c r="E18" s="1020">
        <f t="shared" si="12"/>
        <v>90</v>
      </c>
      <c r="F18" s="951">
        <f>SUM(F32)</f>
        <v>28365</v>
      </c>
      <c r="G18" s="1020">
        <f t="shared" si="1"/>
        <v>754</v>
      </c>
      <c r="H18" s="1020">
        <f t="shared" si="16"/>
        <v>397</v>
      </c>
      <c r="I18" s="1020">
        <f t="shared" si="9"/>
        <v>9</v>
      </c>
      <c r="J18" s="488">
        <f t="shared" si="16"/>
        <v>6038</v>
      </c>
      <c r="K18" s="489">
        <f>ROUND(J18/H18*100,0)</f>
        <v>1521</v>
      </c>
      <c r="L18" s="298">
        <f>SUM(L32)</f>
        <v>580</v>
      </c>
      <c r="M18" s="490">
        <f t="shared" si="16"/>
        <v>348</v>
      </c>
      <c r="N18" s="1019">
        <f>ROUND(M18/L18*100,0)</f>
        <v>60</v>
      </c>
      <c r="O18" s="1020">
        <f t="shared" si="16"/>
        <v>698</v>
      </c>
      <c r="P18" s="1020">
        <f t="shared" si="16"/>
        <v>279</v>
      </c>
      <c r="Q18" s="1020">
        <f t="shared" si="4"/>
        <v>40</v>
      </c>
      <c r="R18" s="1020">
        <f t="shared" si="16"/>
        <v>313</v>
      </c>
      <c r="S18" s="1020">
        <f t="shared" si="16"/>
        <v>188</v>
      </c>
      <c r="T18" s="1020">
        <f t="shared" si="5"/>
        <v>60</v>
      </c>
      <c r="U18" s="1020">
        <f t="shared" si="16"/>
        <v>54</v>
      </c>
      <c r="V18" s="1020">
        <f t="shared" si="16"/>
        <v>43</v>
      </c>
      <c r="W18" s="1020">
        <f t="shared" si="6"/>
        <v>80</v>
      </c>
      <c r="X18" s="1020">
        <f t="shared" si="16"/>
        <v>3344</v>
      </c>
      <c r="Y18" s="483">
        <f>ROUND(X18/C18*100,0)</f>
        <v>80</v>
      </c>
    </row>
    <row r="19" spans="1:27" ht="24.95" customHeight="1" thickBot="1">
      <c r="A19" s="1893" t="s">
        <v>184</v>
      </c>
      <c r="B19" s="1009" t="s">
        <v>179</v>
      </c>
      <c r="C19" s="1010">
        <v>2518</v>
      </c>
      <c r="D19" s="377">
        <v>1637</v>
      </c>
      <c r="E19" s="222">
        <v>65</v>
      </c>
      <c r="F19" s="377">
        <v>10479</v>
      </c>
      <c r="G19" s="491">
        <f>ROUND(F19/D19*100,0)</f>
        <v>640</v>
      </c>
      <c r="H19" s="377">
        <v>126</v>
      </c>
      <c r="I19" s="377">
        <v>5</v>
      </c>
      <c r="J19" s="377">
        <v>1260</v>
      </c>
      <c r="K19" s="298">
        <f t="shared" ref="K19" si="17">ROUND(J19/H19*100,0)</f>
        <v>1000</v>
      </c>
      <c r="L19" s="1011">
        <v>75</v>
      </c>
      <c r="M19" s="1012">
        <v>45</v>
      </c>
      <c r="N19" s="950">
        <f>ROUND(M19/L19*100,0)</f>
        <v>60</v>
      </c>
      <c r="O19" s="377">
        <v>302</v>
      </c>
      <c r="P19" s="377">
        <v>91</v>
      </c>
      <c r="Q19" s="951">
        <f>ROUND(P19/O19*100,0)</f>
        <v>30</v>
      </c>
      <c r="R19" s="377">
        <v>277</v>
      </c>
      <c r="S19" s="377">
        <v>111</v>
      </c>
      <c r="T19" s="951">
        <f t="shared" si="5"/>
        <v>40</v>
      </c>
      <c r="U19" s="1013">
        <v>5</v>
      </c>
      <c r="V19" s="1013">
        <v>2.5</v>
      </c>
      <c r="W19" s="951">
        <f>ROUND(V19/U19*100,0)</f>
        <v>50</v>
      </c>
      <c r="X19" s="377">
        <v>1637</v>
      </c>
      <c r="Y19" s="226">
        <f>ROUND(X19/C19*100,0)</f>
        <v>65</v>
      </c>
      <c r="Z19" s="451"/>
      <c r="AA19" s="149"/>
    </row>
    <row r="20" spans="1:27" ht="24.95" customHeight="1" thickBot="1">
      <c r="A20" s="1893"/>
      <c r="B20" s="952" t="s">
        <v>180</v>
      </c>
      <c r="C20" s="492">
        <v>2016</v>
      </c>
      <c r="D20" s="385">
        <v>444</v>
      </c>
      <c r="E20" s="385">
        <v>22</v>
      </c>
      <c r="F20" s="385">
        <v>2512</v>
      </c>
      <c r="G20" s="222">
        <f>ROUND(F20/D20*100,0)</f>
        <v>566</v>
      </c>
      <c r="H20" s="493">
        <v>80.599999999999994</v>
      </c>
      <c r="I20" s="385">
        <v>4</v>
      </c>
      <c r="J20" s="494">
        <v>648</v>
      </c>
      <c r="K20" s="222">
        <f>ROUND(J20/H20*100,0)</f>
        <v>804</v>
      </c>
      <c r="L20" s="495">
        <v>40</v>
      </c>
      <c r="M20" s="493">
        <v>24</v>
      </c>
      <c r="N20" s="950">
        <f>ROUND(M20/L20*100,0)</f>
        <v>60</v>
      </c>
      <c r="O20" s="385">
        <v>121</v>
      </c>
      <c r="P20" s="385">
        <v>39.909999999999997</v>
      </c>
      <c r="Q20" s="951">
        <f>ROUND(P20/O20*100,0)</f>
        <v>33</v>
      </c>
      <c r="R20" s="385">
        <v>201</v>
      </c>
      <c r="S20" s="385">
        <v>80.400000000000006</v>
      </c>
      <c r="T20" s="951">
        <f>ROUND(S20/R20*100,0)</f>
        <v>40</v>
      </c>
      <c r="U20" s="383">
        <v>40</v>
      </c>
      <c r="V20" s="383">
        <v>8</v>
      </c>
      <c r="W20" s="951">
        <f>ROUND(V20/U20*100,0)</f>
        <v>20</v>
      </c>
      <c r="X20" s="385">
        <v>864.86</v>
      </c>
      <c r="Y20" s="226">
        <f>ROUND(X20/C20*100,0)</f>
        <v>43</v>
      </c>
    </row>
    <row r="21" spans="1:27" ht="24.95" customHeight="1" thickBot="1">
      <c r="A21" s="1893"/>
      <c r="B21" s="969" t="s">
        <v>181</v>
      </c>
      <c r="C21" s="1310">
        <v>4307</v>
      </c>
      <c r="D21" s="384">
        <v>2368</v>
      </c>
      <c r="E21" s="385">
        <v>55</v>
      </c>
      <c r="F21" s="939">
        <v>16100</v>
      </c>
      <c r="G21" s="222">
        <f t="shared" ref="G21" si="18">ROUND(F21/D21*100,0)</f>
        <v>680</v>
      </c>
      <c r="H21" s="939">
        <v>400</v>
      </c>
      <c r="I21" s="385">
        <v>9</v>
      </c>
      <c r="J21" s="939">
        <v>2400</v>
      </c>
      <c r="K21" s="320">
        <f t="shared" ref="K21" si="19">ROUND(J21/H21*100,0)</f>
        <v>600</v>
      </c>
      <c r="L21" s="1015">
        <v>5</v>
      </c>
      <c r="M21" s="496">
        <v>3</v>
      </c>
      <c r="N21" s="209">
        <f t="shared" ref="N21" si="20">ROUND(M21/L21*100,0)</f>
        <v>60</v>
      </c>
      <c r="O21" s="384">
        <v>140</v>
      </c>
      <c r="P21" s="384">
        <v>56</v>
      </c>
      <c r="Q21" s="227">
        <f t="shared" ref="Q21" si="21">ROUND(P21/O21*100,0)</f>
        <v>40</v>
      </c>
      <c r="R21" s="1311"/>
      <c r="S21" s="149"/>
      <c r="T21" s="384"/>
      <c r="U21" s="227"/>
      <c r="V21" s="497"/>
      <c r="W21" s="497"/>
      <c r="X21" s="227">
        <v>1200</v>
      </c>
      <c r="Y21" s="1312">
        <f t="shared" ref="Y21" si="22">ROUND(X21/C21*100,0)</f>
        <v>28</v>
      </c>
      <c r="Z21" s="904"/>
    </row>
    <row r="22" spans="1:27" ht="24.95" customHeight="1" thickBot="1">
      <c r="A22" s="1893"/>
      <c r="B22" s="952" t="s">
        <v>176</v>
      </c>
      <c r="C22" s="492">
        <v>8310</v>
      </c>
      <c r="D22" s="385">
        <v>7147</v>
      </c>
      <c r="E22" s="385">
        <v>86</v>
      </c>
      <c r="F22" s="939">
        <v>54752</v>
      </c>
      <c r="G22" s="222">
        <f t="shared" si="1"/>
        <v>766</v>
      </c>
      <c r="H22" s="939">
        <v>604</v>
      </c>
      <c r="I22" s="385">
        <v>7</v>
      </c>
      <c r="J22" s="939">
        <v>8078</v>
      </c>
      <c r="K22" s="222">
        <f t="shared" ref="K22" si="23">ROUND(J22/H22*100,0)</f>
        <v>1337</v>
      </c>
      <c r="L22" s="984">
        <v>170</v>
      </c>
      <c r="M22" s="985">
        <v>209</v>
      </c>
      <c r="N22" s="986">
        <f>ROUND(M22/L22*100,0)</f>
        <v>123</v>
      </c>
      <c r="O22" s="987">
        <v>573.4</v>
      </c>
      <c r="P22" s="987">
        <v>242</v>
      </c>
      <c r="Q22" s="988">
        <f>ROUND(P22/O22*100,0)</f>
        <v>42</v>
      </c>
      <c r="R22" s="987">
        <v>480</v>
      </c>
      <c r="S22" s="987">
        <v>384</v>
      </c>
      <c r="T22" s="988">
        <f>ROUND(S22/R22*100,0)</f>
        <v>80</v>
      </c>
      <c r="U22" s="989">
        <v>21</v>
      </c>
      <c r="V22" s="989">
        <v>16.8</v>
      </c>
      <c r="W22" s="227">
        <f>ROUND(V22/U22*100,0)</f>
        <v>80</v>
      </c>
      <c r="X22" s="385">
        <v>5650</v>
      </c>
      <c r="Y22" s="226">
        <f t="shared" ref="Y22" si="24">ROUND(X22/C22*100,0)</f>
        <v>68</v>
      </c>
    </row>
    <row r="23" spans="1:27" ht="24.95" customHeight="1" thickBot="1">
      <c r="A23" s="1893"/>
      <c r="B23" s="952" t="s">
        <v>182</v>
      </c>
      <c r="C23" s="492">
        <v>2474</v>
      </c>
      <c r="D23" s="385">
        <v>1039</v>
      </c>
      <c r="E23" s="385">
        <v>42</v>
      </c>
      <c r="F23" s="384">
        <v>6185</v>
      </c>
      <c r="G23" s="320">
        <f t="shared" si="1"/>
        <v>595</v>
      </c>
      <c r="H23" s="496">
        <v>619</v>
      </c>
      <c r="I23" s="385">
        <v>25</v>
      </c>
      <c r="J23" s="498">
        <v>6190</v>
      </c>
      <c r="K23" s="222">
        <f>ROUND(J23/H23*100,0)</f>
        <v>1000</v>
      </c>
      <c r="L23" s="495">
        <v>346</v>
      </c>
      <c r="M23" s="493">
        <v>208</v>
      </c>
      <c r="N23" s="986">
        <f>ROUND(M23/L23*100,0)</f>
        <v>60</v>
      </c>
      <c r="O23" s="385">
        <v>187</v>
      </c>
      <c r="P23" s="385">
        <v>75</v>
      </c>
      <c r="Q23" s="988">
        <f>ROUND(P23/O23*100,0)</f>
        <v>40</v>
      </c>
      <c r="R23" s="385">
        <v>390</v>
      </c>
      <c r="S23" s="385">
        <v>195</v>
      </c>
      <c r="T23" s="988">
        <f>ROUND(S23/R23*100,0)</f>
        <v>50</v>
      </c>
      <c r="U23" s="383">
        <v>36</v>
      </c>
      <c r="V23" s="383">
        <v>22</v>
      </c>
      <c r="W23" s="951">
        <v>61</v>
      </c>
      <c r="X23" s="385">
        <v>495</v>
      </c>
      <c r="Y23" s="226">
        <f>ROUND(X23/C23*100,0)</f>
        <v>20</v>
      </c>
    </row>
    <row r="24" spans="1:27" ht="24.95" customHeight="1" thickBot="1">
      <c r="A24" s="1893"/>
      <c r="B24" s="952" t="s">
        <v>77</v>
      </c>
      <c r="C24" s="1478">
        <v>9548</v>
      </c>
      <c r="D24" s="1479">
        <v>6302</v>
      </c>
      <c r="E24" s="385">
        <v>66</v>
      </c>
      <c r="F24" s="1480">
        <v>40326</v>
      </c>
      <c r="G24" s="1209">
        <f t="shared" si="1"/>
        <v>640</v>
      </c>
      <c r="H24" s="1481">
        <v>1146</v>
      </c>
      <c r="I24" s="385">
        <v>12</v>
      </c>
      <c r="J24" s="1482">
        <v>11460</v>
      </c>
      <c r="K24" s="1209">
        <f t="shared" ref="K24" si="25">ROUND(J24/H24*100,0)</f>
        <v>1000</v>
      </c>
      <c r="L24" s="1483">
        <v>580</v>
      </c>
      <c r="M24" s="1481">
        <v>330</v>
      </c>
      <c r="N24" s="802">
        <f t="shared" ref="N24" si="26">ROUND(M24/L24*100,0)</f>
        <v>57</v>
      </c>
      <c r="O24" s="1479">
        <v>1080</v>
      </c>
      <c r="P24" s="1479">
        <v>410</v>
      </c>
      <c r="Q24" s="803">
        <f t="shared" ref="Q24" si="27">ROUND(P24/O24*100,0)</f>
        <v>38</v>
      </c>
      <c r="R24" s="1479">
        <v>380</v>
      </c>
      <c r="S24" s="1479">
        <v>220</v>
      </c>
      <c r="T24" s="803">
        <f t="shared" ref="T24" si="28">ROUND(S24/R24*100,0)</f>
        <v>58</v>
      </c>
      <c r="U24" s="1479">
        <v>85</v>
      </c>
      <c r="V24" s="1479">
        <v>50</v>
      </c>
      <c r="W24" s="803">
        <f t="shared" ref="W24" si="29">ROUND(V24/U24*100,0)</f>
        <v>59</v>
      </c>
      <c r="X24" s="1479">
        <v>2000</v>
      </c>
      <c r="Y24" s="1726">
        <f t="shared" ref="Y24" si="30">ROUND(X24/C24*100,0)</f>
        <v>21</v>
      </c>
    </row>
    <row r="25" spans="1:27" ht="24.95" customHeight="1" thickBot="1">
      <c r="A25" s="1893"/>
      <c r="B25" s="916" t="s">
        <v>177</v>
      </c>
      <c r="C25" s="1181">
        <v>9335</v>
      </c>
      <c r="D25" s="505">
        <v>6535</v>
      </c>
      <c r="E25" s="505">
        <v>70</v>
      </c>
      <c r="F25" s="505">
        <v>41820</v>
      </c>
      <c r="G25" s="990">
        <f>ROUND(F25/D25*100,0)</f>
        <v>640</v>
      </c>
      <c r="H25" s="504">
        <v>1307</v>
      </c>
      <c r="I25" s="505">
        <v>14</v>
      </c>
      <c r="J25" s="502">
        <v>10130</v>
      </c>
      <c r="K25" s="990">
        <f>ROUND(J25/H25*100,0)</f>
        <v>775</v>
      </c>
      <c r="L25" s="503">
        <v>156</v>
      </c>
      <c r="M25" s="504">
        <v>109</v>
      </c>
      <c r="N25" s="543">
        <f>ROUND(M25/L25*100,0)</f>
        <v>70</v>
      </c>
      <c r="O25" s="505">
        <v>271</v>
      </c>
      <c r="P25" s="505">
        <v>163</v>
      </c>
      <c r="Q25" s="491">
        <f>ROUND(P25/O25*100,0)</f>
        <v>60</v>
      </c>
      <c r="R25" s="505">
        <v>253</v>
      </c>
      <c r="S25" s="505">
        <v>100</v>
      </c>
      <c r="T25" s="491">
        <f>ROUND(S25/R25*100,0)</f>
        <v>40</v>
      </c>
      <c r="U25" s="506">
        <v>145</v>
      </c>
      <c r="V25" s="506">
        <v>87</v>
      </c>
      <c r="W25" s="491">
        <f>ROUND(V25/U25*100,0)</f>
        <v>60</v>
      </c>
      <c r="X25" s="505">
        <v>6068</v>
      </c>
      <c r="Y25" s="1727">
        <f>ROUND(X25/C25*100,0)</f>
        <v>65</v>
      </c>
    </row>
    <row r="26" spans="1:27" ht="24.95" customHeight="1" thickBot="1">
      <c r="A26" s="1894"/>
      <c r="B26" s="1182" t="s">
        <v>174</v>
      </c>
      <c r="C26" s="993">
        <v>7162</v>
      </c>
      <c r="D26" s="939">
        <v>6732</v>
      </c>
      <c r="E26" s="939">
        <v>94</v>
      </c>
      <c r="F26" s="939">
        <v>52442</v>
      </c>
      <c r="G26" s="222">
        <f t="shared" ref="G26:G28" si="31">ROUND(F26/D26*100,0)</f>
        <v>779</v>
      </c>
      <c r="H26" s="939">
        <v>215</v>
      </c>
      <c r="I26" s="939">
        <v>3</v>
      </c>
      <c r="J26" s="939">
        <v>2150</v>
      </c>
      <c r="K26" s="990">
        <f>ROUND(J26/H26*100,0)</f>
        <v>1000</v>
      </c>
      <c r="L26" s="939">
        <v>358</v>
      </c>
      <c r="M26" s="939">
        <v>143</v>
      </c>
      <c r="N26" s="222">
        <f t="shared" ref="N26:N28" si="32">ROUND(M26/L26*100,0)</f>
        <v>40</v>
      </c>
      <c r="O26" s="939">
        <v>244</v>
      </c>
      <c r="P26" s="939">
        <v>98</v>
      </c>
      <c r="Q26" s="222">
        <f t="shared" ref="Q26:Q28" si="33">ROUND(P26/O26*100,0)</f>
        <v>40</v>
      </c>
      <c r="R26" s="939">
        <v>1590</v>
      </c>
      <c r="S26" s="939">
        <v>954</v>
      </c>
      <c r="T26" s="222">
        <f t="shared" ref="T26:T28" si="34">ROUND(S26/R26*100,0)</f>
        <v>60</v>
      </c>
      <c r="U26" s="993">
        <v>337</v>
      </c>
      <c r="V26" s="993">
        <v>135</v>
      </c>
      <c r="W26" s="222">
        <f t="shared" ref="W26:W28" si="35">ROUND(V26/U26*100,0)</f>
        <v>40</v>
      </c>
      <c r="X26" s="939">
        <v>2507</v>
      </c>
      <c r="Y26" s="1728">
        <f>ROUND(X26/C26*100,0)</f>
        <v>35</v>
      </c>
    </row>
    <row r="27" spans="1:27" ht="24.95" customHeight="1" thickBot="1">
      <c r="A27" s="1893"/>
      <c r="B27" s="952" t="s">
        <v>78</v>
      </c>
      <c r="C27" s="500">
        <v>6605</v>
      </c>
      <c r="D27" s="501">
        <v>5482</v>
      </c>
      <c r="E27" s="385">
        <v>83</v>
      </c>
      <c r="F27" s="221">
        <v>41374</v>
      </c>
      <c r="G27" s="222">
        <f t="shared" si="31"/>
        <v>755</v>
      </c>
      <c r="H27" s="195">
        <v>793</v>
      </c>
      <c r="I27" s="385">
        <v>12</v>
      </c>
      <c r="J27" s="502">
        <v>7930</v>
      </c>
      <c r="K27" s="222">
        <f t="shared" ref="K27:K28" si="36">ROUND(J27/H27*100,0)</f>
        <v>1000</v>
      </c>
      <c r="L27" s="503">
        <v>4</v>
      </c>
      <c r="M27" s="504">
        <v>6</v>
      </c>
      <c r="N27" s="950">
        <f t="shared" si="32"/>
        <v>150</v>
      </c>
      <c r="O27" s="505">
        <v>180</v>
      </c>
      <c r="P27" s="505">
        <v>72</v>
      </c>
      <c r="Q27" s="951">
        <f t="shared" si="33"/>
        <v>40</v>
      </c>
      <c r="R27" s="505">
        <v>1981</v>
      </c>
      <c r="S27" s="505">
        <v>792</v>
      </c>
      <c r="T27" s="951">
        <f t="shared" si="34"/>
        <v>40</v>
      </c>
      <c r="U27" s="506">
        <v>30</v>
      </c>
      <c r="V27" s="506">
        <v>12</v>
      </c>
      <c r="W27" s="951">
        <f t="shared" si="35"/>
        <v>40</v>
      </c>
      <c r="X27" s="505">
        <v>1651</v>
      </c>
      <c r="Y27" s="350">
        <f t="shared" ref="Y27:Y28" si="37">ROUND(X27/C27*100,0)</f>
        <v>25</v>
      </c>
    </row>
    <row r="28" spans="1:27" ht="24.95" customHeight="1" thickBot="1">
      <c r="A28" s="1893"/>
      <c r="B28" s="952" t="s">
        <v>275</v>
      </c>
      <c r="C28" s="1553">
        <v>7026</v>
      </c>
      <c r="D28" s="507">
        <v>6110</v>
      </c>
      <c r="E28" s="385">
        <v>87</v>
      </c>
      <c r="F28" s="508">
        <v>47760</v>
      </c>
      <c r="G28" s="222">
        <f t="shared" si="31"/>
        <v>782</v>
      </c>
      <c r="H28" s="1554">
        <v>421</v>
      </c>
      <c r="I28" s="385">
        <v>6</v>
      </c>
      <c r="J28" s="501">
        <v>4210</v>
      </c>
      <c r="K28" s="222">
        <f t="shared" si="36"/>
        <v>1000</v>
      </c>
      <c r="L28" s="939">
        <v>50</v>
      </c>
      <c r="M28" s="1555">
        <v>20</v>
      </c>
      <c r="N28" s="950">
        <f t="shared" si="32"/>
        <v>40</v>
      </c>
      <c r="O28" s="221">
        <v>100</v>
      </c>
      <c r="P28" s="221">
        <v>40</v>
      </c>
      <c r="Q28" s="951">
        <f t="shared" si="33"/>
        <v>40</v>
      </c>
      <c r="R28" s="221">
        <v>2460</v>
      </c>
      <c r="S28" s="1556">
        <v>1476</v>
      </c>
      <c r="T28" s="951">
        <f t="shared" si="34"/>
        <v>60</v>
      </c>
      <c r="U28" s="1557">
        <v>40</v>
      </c>
      <c r="V28" s="220">
        <v>24</v>
      </c>
      <c r="W28" s="951">
        <f t="shared" si="35"/>
        <v>60</v>
      </c>
      <c r="X28" s="225">
        <v>3000</v>
      </c>
      <c r="Y28" s="350">
        <f t="shared" si="37"/>
        <v>43</v>
      </c>
    </row>
    <row r="29" spans="1:27" ht="24.95" customHeight="1" thickBot="1">
      <c r="A29" s="1893"/>
      <c r="B29" s="952" t="s">
        <v>76</v>
      </c>
      <c r="C29" s="1014">
        <v>1977</v>
      </c>
      <c r="D29" s="384">
        <v>1878.15</v>
      </c>
      <c r="E29" s="385">
        <v>95</v>
      </c>
      <c r="F29" s="384">
        <v>12426.095000000001</v>
      </c>
      <c r="G29" s="222">
        <f t="shared" si="1"/>
        <v>662</v>
      </c>
      <c r="H29" s="496">
        <v>59.31</v>
      </c>
      <c r="I29" s="385">
        <v>3</v>
      </c>
      <c r="J29" s="498">
        <v>593.1</v>
      </c>
      <c r="K29" s="222">
        <f>ROUND(J29/H29*100,0)</f>
        <v>1000</v>
      </c>
      <c r="L29" s="1015">
        <v>81.453204476093589</v>
      </c>
      <c r="M29" s="496">
        <v>48.871922685656152</v>
      </c>
      <c r="N29" s="950">
        <f>ROUND(M29/L29*100,0)</f>
        <v>60</v>
      </c>
      <c r="O29" s="384">
        <v>185.02950152594099</v>
      </c>
      <c r="P29" s="384">
        <v>75.862095625635803</v>
      </c>
      <c r="Q29" s="951">
        <f t="shared" si="4"/>
        <v>41</v>
      </c>
      <c r="R29" s="384">
        <v>715.98372329603251</v>
      </c>
      <c r="S29" s="384">
        <v>386.63121057985757</v>
      </c>
      <c r="T29" s="951">
        <f t="shared" si="5"/>
        <v>54</v>
      </c>
      <c r="U29" s="497">
        <v>23.128687690742623</v>
      </c>
      <c r="V29" s="497">
        <v>14.108499491352999</v>
      </c>
      <c r="W29" s="951">
        <f t="shared" si="6"/>
        <v>61</v>
      </c>
      <c r="X29" s="384">
        <v>1186.5999999999999</v>
      </c>
      <c r="Y29" s="226">
        <f t="shared" ref="Y29:Y32" si="38">ROUND(X29/C29*100,0)</f>
        <v>60</v>
      </c>
    </row>
    <row r="30" spans="1:27" ht="24.95" customHeight="1" thickBot="1">
      <c r="A30" s="1893"/>
      <c r="B30" s="969" t="s">
        <v>178</v>
      </c>
      <c r="C30" s="994">
        <v>2404</v>
      </c>
      <c r="D30" s="508">
        <v>1923</v>
      </c>
      <c r="E30" s="384">
        <v>80</v>
      </c>
      <c r="F30" s="508">
        <v>14267</v>
      </c>
      <c r="G30" s="320">
        <f t="shared" si="1"/>
        <v>742</v>
      </c>
      <c r="H30" s="995">
        <v>433</v>
      </c>
      <c r="I30" s="384">
        <v>18</v>
      </c>
      <c r="J30" s="507">
        <v>3248</v>
      </c>
      <c r="K30" s="320">
        <f t="shared" ref="K30" si="39">ROUND(J30/H30*100,0)</f>
        <v>750</v>
      </c>
      <c r="L30" s="996">
        <v>99</v>
      </c>
      <c r="M30" s="995">
        <v>79</v>
      </c>
      <c r="N30" s="209">
        <f t="shared" ref="N30:N32" si="40">ROUND(M30/L30*100,0)</f>
        <v>80</v>
      </c>
      <c r="O30" s="508">
        <v>1390</v>
      </c>
      <c r="P30" s="508">
        <v>278</v>
      </c>
      <c r="Q30" s="227">
        <f t="shared" si="4"/>
        <v>20</v>
      </c>
      <c r="R30" s="508">
        <v>122</v>
      </c>
      <c r="S30" s="508">
        <v>73</v>
      </c>
      <c r="T30" s="227">
        <f t="shared" si="5"/>
        <v>60</v>
      </c>
      <c r="U30" s="997">
        <v>111</v>
      </c>
      <c r="V30" s="997">
        <v>67</v>
      </c>
      <c r="W30" s="227">
        <f t="shared" si="6"/>
        <v>60</v>
      </c>
      <c r="X30" s="499">
        <v>2043</v>
      </c>
      <c r="Y30" s="992">
        <f t="shared" si="38"/>
        <v>85</v>
      </c>
    </row>
    <row r="31" spans="1:27" ht="24.95" customHeight="1" thickBot="1">
      <c r="A31" s="1893"/>
      <c r="B31" s="1021" t="s">
        <v>183</v>
      </c>
      <c r="C31" s="220">
        <v>319</v>
      </c>
      <c r="D31" s="221">
        <v>286</v>
      </c>
      <c r="E31" s="385">
        <v>90</v>
      </c>
      <c r="F31" s="221">
        <v>2086</v>
      </c>
      <c r="G31" s="222">
        <f t="shared" si="1"/>
        <v>729</v>
      </c>
      <c r="H31" s="223"/>
      <c r="I31" s="385"/>
      <c r="J31" s="939"/>
      <c r="K31" s="222"/>
      <c r="L31" s="939">
        <v>2</v>
      </c>
      <c r="M31" s="223">
        <v>1</v>
      </c>
      <c r="N31" s="950">
        <f t="shared" si="40"/>
        <v>50</v>
      </c>
      <c r="O31" s="221">
        <v>4</v>
      </c>
      <c r="P31" s="221">
        <v>2</v>
      </c>
      <c r="Q31" s="951">
        <f t="shared" si="4"/>
        <v>50</v>
      </c>
      <c r="R31" s="221">
        <v>11</v>
      </c>
      <c r="S31" s="221">
        <v>6</v>
      </c>
      <c r="T31" s="951">
        <f t="shared" si="5"/>
        <v>55</v>
      </c>
      <c r="U31" s="224">
        <v>3</v>
      </c>
      <c r="V31" s="224">
        <v>2</v>
      </c>
      <c r="W31" s="951">
        <f t="shared" si="6"/>
        <v>67</v>
      </c>
      <c r="X31" s="225">
        <v>286</v>
      </c>
      <c r="Y31" s="226">
        <f t="shared" si="38"/>
        <v>90</v>
      </c>
    </row>
    <row r="32" spans="1:27" ht="24.95" customHeight="1" thickBot="1">
      <c r="A32" s="1895"/>
      <c r="B32" s="569" t="s">
        <v>338</v>
      </c>
      <c r="C32" s="902">
        <v>4180</v>
      </c>
      <c r="D32" s="972">
        <v>3762</v>
      </c>
      <c r="E32" s="972">
        <v>90</v>
      </c>
      <c r="F32" s="1729">
        <v>28365</v>
      </c>
      <c r="G32" s="489">
        <f>ROUND(F32/D32*100,0)</f>
        <v>754</v>
      </c>
      <c r="H32" s="1729">
        <v>397</v>
      </c>
      <c r="I32" s="1729">
        <v>9</v>
      </c>
      <c r="J32" s="1729">
        <v>6038</v>
      </c>
      <c r="K32" s="489">
        <f t="shared" ref="K32" si="41">ROUND(J32/H32*100,0)</f>
        <v>1521</v>
      </c>
      <c r="L32" s="1730">
        <v>580</v>
      </c>
      <c r="M32" s="1731">
        <v>348</v>
      </c>
      <c r="N32" s="1019">
        <f t="shared" si="40"/>
        <v>60</v>
      </c>
      <c r="O32" s="1732">
        <v>698</v>
      </c>
      <c r="P32" s="1729">
        <v>279</v>
      </c>
      <c r="Q32" s="1020">
        <f t="shared" si="4"/>
        <v>40</v>
      </c>
      <c r="R32" s="1729">
        <v>313</v>
      </c>
      <c r="S32" s="1729">
        <v>188</v>
      </c>
      <c r="T32" s="1020">
        <f t="shared" si="5"/>
        <v>60</v>
      </c>
      <c r="U32" s="1733">
        <v>54</v>
      </c>
      <c r="V32" s="975">
        <v>43</v>
      </c>
      <c r="W32" s="974">
        <f t="shared" si="6"/>
        <v>80</v>
      </c>
      <c r="X32" s="972">
        <v>3344</v>
      </c>
      <c r="Y32" s="903">
        <f t="shared" si="38"/>
        <v>80</v>
      </c>
    </row>
    <row r="33" spans="1:25">
      <c r="A33" s="149"/>
      <c r="B33" s="323"/>
      <c r="C33" s="149"/>
      <c r="D33" s="149"/>
      <c r="E33" s="149"/>
      <c r="F33" s="149"/>
      <c r="G33" s="149"/>
      <c r="H33" s="149"/>
      <c r="I33" s="149"/>
      <c r="J33" s="149"/>
      <c r="K33" s="149"/>
      <c r="L33" s="149"/>
      <c r="M33" s="149"/>
      <c r="N33" s="149"/>
      <c r="O33" s="149"/>
      <c r="P33" s="149"/>
      <c r="Q33" s="149"/>
      <c r="R33" s="149"/>
      <c r="S33" s="149"/>
      <c r="T33" s="149"/>
      <c r="U33" s="149"/>
      <c r="V33" s="149"/>
      <c r="W33" s="149"/>
      <c r="X33" s="149"/>
      <c r="Y33" s="149"/>
    </row>
    <row r="34" spans="1:25">
      <c r="A34" s="372"/>
      <c r="B34" s="296"/>
    </row>
    <row r="35" spans="1:25">
      <c r="A35" s="372"/>
      <c r="B35" s="296"/>
      <c r="C35" s="372"/>
      <c r="D35" s="372"/>
      <c r="E35" s="372"/>
      <c r="F35" s="372"/>
      <c r="G35" s="372"/>
      <c r="H35" s="372"/>
      <c r="I35" s="372"/>
      <c r="J35" s="372"/>
      <c r="K35" s="372"/>
      <c r="L35" s="372"/>
      <c r="M35" s="372"/>
      <c r="N35" s="372"/>
      <c r="O35" s="372"/>
      <c r="P35" s="372"/>
      <c r="Q35" s="372"/>
      <c r="R35" s="372"/>
      <c r="S35" s="372"/>
      <c r="T35" s="372"/>
      <c r="U35" s="372"/>
      <c r="V35" s="372"/>
      <c r="W35" s="372"/>
      <c r="X35" s="372"/>
      <c r="Y35" s="372"/>
    </row>
    <row r="36" spans="1:25">
      <c r="A36" s="372"/>
      <c r="B36" s="296"/>
      <c r="C36" s="372"/>
      <c r="D36" s="372"/>
      <c r="E36" s="372"/>
      <c r="F36" s="372"/>
      <c r="G36" s="372"/>
      <c r="H36" s="372"/>
      <c r="I36" s="372"/>
      <c r="J36" s="372"/>
      <c r="K36" s="372"/>
      <c r="L36" s="372"/>
      <c r="M36" s="372"/>
      <c r="N36" s="372"/>
      <c r="O36" s="372"/>
      <c r="P36" s="372"/>
      <c r="Q36" s="372"/>
      <c r="R36" s="372"/>
      <c r="S36" s="372"/>
      <c r="T36" s="372"/>
      <c r="U36" s="372"/>
      <c r="V36" s="372"/>
      <c r="W36" s="372"/>
      <c r="X36" s="372"/>
      <c r="Y36" s="372"/>
    </row>
    <row r="37" spans="1:25">
      <c r="A37" s="372"/>
      <c r="B37" s="296"/>
      <c r="C37" s="372"/>
      <c r="D37" s="372"/>
      <c r="E37" s="372"/>
      <c r="F37" s="372"/>
      <c r="G37" s="372"/>
      <c r="H37" s="372"/>
      <c r="I37" s="372"/>
      <c r="J37" s="372"/>
      <c r="K37" s="372"/>
      <c r="L37" s="372"/>
      <c r="M37" s="372"/>
      <c r="N37" s="372"/>
      <c r="O37" s="372"/>
      <c r="P37" s="372"/>
      <c r="Q37" s="372"/>
      <c r="R37" s="372"/>
      <c r="S37" s="372"/>
      <c r="T37" s="372"/>
      <c r="U37" s="372"/>
      <c r="V37" s="372"/>
      <c r="W37" s="372"/>
      <c r="X37" s="372"/>
      <c r="Y37" s="372"/>
    </row>
    <row r="38" spans="1:25">
      <c r="A38" s="372"/>
      <c r="B38" s="296"/>
      <c r="C38" s="372"/>
      <c r="D38" s="372"/>
      <c r="E38" s="372"/>
      <c r="F38" s="372"/>
      <c r="G38" s="372"/>
      <c r="H38" s="372"/>
      <c r="I38" s="372"/>
      <c r="J38" s="372"/>
      <c r="K38" s="372"/>
      <c r="L38" s="372"/>
      <c r="M38" s="372"/>
      <c r="N38" s="372"/>
      <c r="O38" s="372"/>
      <c r="P38" s="372"/>
      <c r="Q38" s="372"/>
      <c r="R38" s="372"/>
      <c r="S38" s="372"/>
      <c r="T38" s="372"/>
      <c r="U38" s="372"/>
      <c r="V38" s="372"/>
      <c r="W38" s="372"/>
      <c r="X38" s="372"/>
      <c r="Y38" s="372"/>
    </row>
    <row r="39" spans="1:25">
      <c r="C39" s="372"/>
      <c r="D39" s="372"/>
      <c r="E39" s="372"/>
      <c r="F39" s="372"/>
      <c r="G39" s="372"/>
      <c r="H39" s="372"/>
      <c r="I39" s="372"/>
      <c r="J39" s="372"/>
      <c r="K39" s="372"/>
      <c r="L39" s="372"/>
      <c r="M39" s="372"/>
      <c r="N39" s="372"/>
      <c r="O39" s="372"/>
      <c r="P39" s="372"/>
      <c r="Q39" s="372"/>
      <c r="R39" s="372"/>
      <c r="S39" s="372"/>
      <c r="T39" s="372"/>
      <c r="U39" s="372"/>
      <c r="V39" s="372"/>
      <c r="W39" s="372"/>
      <c r="X39" s="372"/>
      <c r="Y39" s="372"/>
    </row>
  </sheetData>
  <mergeCells count="20">
    <mergeCell ref="A1:K1"/>
    <mergeCell ref="D4:G4"/>
    <mergeCell ref="D3:K3"/>
    <mergeCell ref="L3:W3"/>
    <mergeCell ref="L4:N4"/>
    <mergeCell ref="O4:Q4"/>
    <mergeCell ref="R4:T4"/>
    <mergeCell ref="U4:W4"/>
    <mergeCell ref="A3:B7"/>
    <mergeCell ref="X3:Y3"/>
    <mergeCell ref="H4:K4"/>
    <mergeCell ref="Q5:Q7"/>
    <mergeCell ref="T5:T7"/>
    <mergeCell ref="W5:W7"/>
    <mergeCell ref="A19:A32"/>
    <mergeCell ref="A8:B8"/>
    <mergeCell ref="A9:B9"/>
    <mergeCell ref="A10:B10"/>
    <mergeCell ref="A11:B11"/>
    <mergeCell ref="A12:A18"/>
  </mergeCells>
  <phoneticPr fontId="5"/>
  <printOptions horizontalCentered="1"/>
  <pageMargins left="0.59055118110236227" right="0.59055118110236227" top="0.59055118110236227" bottom="0.39370078740157483" header="0.51181102362204722" footer="0.31496062992125984"/>
  <pageSetup paperSize="9" pageOrder="overThenDown" orientation="portrait" r:id="rId1"/>
  <headerFooter scaleWithDoc="0" alignWithMargins="0"/>
  <rowBreaks count="1" manualBreakCount="1">
    <brk id="66" max="16383" man="1"/>
  </rowBreaks>
  <colBreaks count="1" manualBreakCount="1">
    <brk id="11" max="31"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5"/>
  <dimension ref="A1:BE36"/>
  <sheetViews>
    <sheetView view="pageBreakPreview" zoomScaleNormal="75" workbookViewId="0">
      <pane xSplit="2" ySplit="8" topLeftCell="C9" activePane="bottomRight" state="frozen"/>
      <selection activeCell="B23" sqref="B23:C23"/>
      <selection pane="topRight" activeCell="B23" sqref="B23:C23"/>
      <selection pane="bottomLeft" activeCell="B23" sqref="B23:C23"/>
      <selection pane="bottomRight" activeCell="A4" sqref="A4:B8"/>
    </sheetView>
  </sheetViews>
  <sheetFormatPr defaultColWidth="13.375" defaultRowHeight="17.25"/>
  <cols>
    <col min="1" max="1" width="2.875" style="940" bestFit="1" customWidth="1"/>
    <col min="2" max="2" width="8.625" style="940" customWidth="1"/>
    <col min="3" max="5" width="9.375" style="940" customWidth="1"/>
    <col min="6" max="14" width="5" style="940" customWidth="1"/>
    <col min="15" max="15" width="7.5" style="940" bestFit="1" customWidth="1"/>
    <col min="16" max="16" width="10.5" style="940" bestFit="1" customWidth="1"/>
    <col min="17" max="17" width="3.25" style="940" customWidth="1"/>
    <col min="18" max="18" width="8.375" style="940" customWidth="1"/>
    <col min="19" max="19" width="7.875" style="940" customWidth="1"/>
    <col min="20" max="20" width="8.375" style="940" customWidth="1"/>
    <col min="21" max="21" width="8.5" style="940" customWidth="1"/>
    <col min="22" max="22" width="9.875" style="940" customWidth="1"/>
    <col min="23" max="23" width="8" style="940" customWidth="1"/>
    <col min="24" max="24" width="10.75" style="940" customWidth="1"/>
    <col min="25" max="25" width="11.75" style="940" customWidth="1"/>
    <col min="26" max="26" width="10.25" style="940" customWidth="1"/>
    <col min="27" max="27" width="11.125" style="940" customWidth="1"/>
    <col min="28" max="28" width="9.75" style="940" customWidth="1"/>
    <col min="29" max="29" width="7.625" style="940" customWidth="1"/>
    <col min="30" max="30" width="10.75" style="940" customWidth="1"/>
    <col min="31" max="31" width="7.625" style="940" customWidth="1"/>
    <col min="32" max="32" width="9.75" style="940" customWidth="1"/>
    <col min="33" max="33" width="7.625" style="940" customWidth="1"/>
    <col min="34" max="34" width="9.75" style="940" customWidth="1"/>
    <col min="35" max="35" width="7.625" style="940" customWidth="1"/>
    <col min="36" max="36" width="10" style="940" customWidth="1"/>
    <col min="37" max="37" width="7.625" style="940" customWidth="1"/>
    <col min="38" max="38" width="10.125" style="940" customWidth="1"/>
    <col min="39" max="39" width="7.625" style="940" customWidth="1"/>
    <col min="40" max="40" width="12" style="940" customWidth="1"/>
    <col min="41" max="41" width="7.625" style="940" customWidth="1"/>
    <col min="42" max="42" width="12.125" style="940" customWidth="1"/>
    <col min="43" max="43" width="11.5" style="940" customWidth="1"/>
    <col min="44" max="45" width="7.625" style="940" customWidth="1"/>
    <col min="46" max="46" width="11.625" style="940" customWidth="1"/>
    <col min="47" max="47" width="7.625" style="940" customWidth="1"/>
    <col min="48" max="48" width="10" style="940" customWidth="1"/>
    <col min="49" max="49" width="7.625" style="940" customWidth="1"/>
    <col min="50" max="50" width="7.75" style="940" customWidth="1"/>
    <col min="51" max="51" width="7" style="940" customWidth="1"/>
    <col min="52" max="52" width="9.875" style="940" customWidth="1"/>
    <col min="53" max="53" width="6.75" style="940" customWidth="1"/>
    <col min="54" max="54" width="11.25" style="940" customWidth="1"/>
    <col min="55" max="55" width="7" style="940" customWidth="1"/>
    <col min="56" max="56" width="9.25" style="940" customWidth="1"/>
    <col min="57" max="57" width="7.75" style="940" customWidth="1"/>
    <col min="58" max="58" width="3.5" style="940" customWidth="1"/>
    <col min="59" max="16384" width="13.375" style="940"/>
  </cols>
  <sheetData>
    <row r="1" spans="1:57">
      <c r="A1" s="1917" t="s">
        <v>753</v>
      </c>
      <c r="B1" s="1917"/>
      <c r="C1" s="1917"/>
      <c r="D1" s="1917"/>
      <c r="E1" s="1917"/>
      <c r="F1" s="1917"/>
      <c r="G1" s="1917"/>
      <c r="H1" s="1917"/>
      <c r="I1" s="1917"/>
      <c r="J1" s="1917"/>
      <c r="K1" s="1917"/>
      <c r="L1" s="1917"/>
      <c r="M1" s="1917"/>
      <c r="N1" s="1917"/>
      <c r="O1" s="1917"/>
      <c r="P1" s="1917"/>
      <c r="Q1" s="354"/>
      <c r="R1" s="354"/>
      <c r="S1" s="354"/>
      <c r="T1" s="354"/>
      <c r="U1" s="354"/>
      <c r="V1" s="354"/>
      <c r="W1" s="354"/>
      <c r="X1" s="354"/>
      <c r="Y1" s="354"/>
      <c r="Z1" s="354"/>
      <c r="AA1" s="354"/>
      <c r="AB1" s="354"/>
      <c r="AC1" s="354"/>
      <c r="AD1" s="354"/>
      <c r="AE1" s="354"/>
      <c r="AF1" s="354"/>
      <c r="AG1" s="354"/>
      <c r="AH1" s="354"/>
      <c r="AI1" s="354"/>
      <c r="AJ1" s="354"/>
      <c r="AK1" s="354"/>
      <c r="AL1" s="354"/>
      <c r="AM1" s="354"/>
      <c r="AN1" s="354"/>
      <c r="AO1" s="354"/>
      <c r="AP1" s="354"/>
      <c r="AQ1" s="354"/>
      <c r="AR1" s="354"/>
      <c r="AS1" s="354"/>
      <c r="AT1" s="354"/>
      <c r="AU1" s="354"/>
      <c r="AV1" s="354"/>
      <c r="AW1" s="354"/>
      <c r="AX1" s="354"/>
      <c r="AY1" s="354"/>
      <c r="AZ1" s="153"/>
      <c r="BA1" s="153"/>
      <c r="BB1" s="153"/>
      <c r="BC1" s="153"/>
      <c r="BD1" s="153"/>
      <c r="BE1" s="153"/>
    </row>
    <row r="2" spans="1:57">
      <c r="B2" s="510"/>
      <c r="C2" s="510"/>
      <c r="D2" s="510"/>
      <c r="E2" s="148"/>
      <c r="F2" s="148"/>
      <c r="G2" s="1919"/>
      <c r="H2" s="1919"/>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354"/>
      <c r="AY2" s="354"/>
      <c r="AZ2" s="153"/>
      <c r="BA2" s="153"/>
      <c r="BB2" s="153"/>
      <c r="BC2" s="153"/>
      <c r="BD2" s="153"/>
      <c r="BE2" s="153"/>
    </row>
    <row r="3" spans="1:57" ht="18" thickBot="1">
      <c r="B3" s="1918" t="s">
        <v>325</v>
      </c>
      <c r="C3" s="1918"/>
      <c r="D3" s="1918"/>
      <c r="E3" s="148"/>
      <c r="F3" s="148"/>
      <c r="G3" s="1425"/>
      <c r="H3" s="1425"/>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354"/>
      <c r="AY3" s="354"/>
      <c r="AZ3" s="153"/>
      <c r="BA3" s="153"/>
      <c r="BB3" s="153"/>
      <c r="BC3" s="153"/>
      <c r="BD3" s="153"/>
      <c r="BE3" s="153"/>
    </row>
    <row r="4" spans="1:57" ht="18" customHeight="1">
      <c r="A4" s="1911" t="s">
        <v>72</v>
      </c>
      <c r="B4" s="1912"/>
      <c r="C4" s="511"/>
      <c r="D4" s="511"/>
      <c r="E4" s="1923" t="s">
        <v>326</v>
      </c>
      <c r="F4" s="1924"/>
      <c r="G4" s="1924"/>
      <c r="H4" s="1924"/>
      <c r="I4" s="1924"/>
      <c r="J4" s="1924"/>
      <c r="K4" s="1924"/>
      <c r="L4" s="1924"/>
      <c r="M4" s="1924"/>
      <c r="N4" s="1925"/>
      <c r="O4" s="512"/>
      <c r="P4" s="513"/>
    </row>
    <row r="5" spans="1:57" ht="18" customHeight="1">
      <c r="A5" s="1913"/>
      <c r="B5" s="1914"/>
      <c r="C5" s="514" t="s">
        <v>56</v>
      </c>
      <c r="D5" s="514" t="s">
        <v>327</v>
      </c>
      <c r="E5" s="515" t="s">
        <v>57</v>
      </c>
      <c r="F5" s="516"/>
      <c r="G5" s="1930" t="s">
        <v>106</v>
      </c>
      <c r="H5" s="1931"/>
      <c r="I5" s="1931"/>
      <c r="J5" s="1931"/>
      <c r="K5" s="1931"/>
      <c r="L5" s="1931"/>
      <c r="M5" s="1931"/>
      <c r="N5" s="1933"/>
      <c r="O5" s="1424" t="s">
        <v>228</v>
      </c>
      <c r="P5" s="517" t="s">
        <v>58</v>
      </c>
    </row>
    <row r="6" spans="1:57" ht="18" customHeight="1">
      <c r="A6" s="1913"/>
      <c r="B6" s="1914"/>
      <c r="C6" s="514" t="s">
        <v>59</v>
      </c>
      <c r="D6" s="514" t="s">
        <v>60</v>
      </c>
      <c r="E6" s="518" t="s">
        <v>61</v>
      </c>
      <c r="F6" s="519" t="s">
        <v>62</v>
      </c>
      <c r="G6" s="520" t="s">
        <v>685</v>
      </c>
      <c r="H6" s="1930" t="s">
        <v>328</v>
      </c>
      <c r="I6" s="1931"/>
      <c r="J6" s="1932"/>
      <c r="K6" s="1930" t="s">
        <v>329</v>
      </c>
      <c r="L6" s="1931"/>
      <c r="M6" s="1932"/>
      <c r="N6" s="515" t="s">
        <v>330</v>
      </c>
      <c r="O6" s="1424"/>
      <c r="P6" s="521" t="s">
        <v>63</v>
      </c>
    </row>
    <row r="7" spans="1:57" ht="18" customHeight="1">
      <c r="A7" s="1913"/>
      <c r="B7" s="1914"/>
      <c r="C7" s="514"/>
      <c r="D7" s="522"/>
      <c r="E7" s="523"/>
      <c r="F7" s="519" t="s">
        <v>61</v>
      </c>
      <c r="G7" s="518" t="s">
        <v>331</v>
      </c>
      <c r="H7" s="518" t="s">
        <v>64</v>
      </c>
      <c r="I7" s="519" t="s">
        <v>686</v>
      </c>
      <c r="J7" s="520" t="s">
        <v>46</v>
      </c>
      <c r="K7" s="520" t="s">
        <v>333</v>
      </c>
      <c r="L7" s="520" t="s">
        <v>334</v>
      </c>
      <c r="M7" s="520" t="s">
        <v>46</v>
      </c>
      <c r="N7" s="524"/>
      <c r="O7" s="525"/>
      <c r="P7" s="526"/>
    </row>
    <row r="8" spans="1:57" ht="18" customHeight="1" thickBot="1">
      <c r="A8" s="1934"/>
      <c r="B8" s="1935"/>
      <c r="C8" s="527" t="s">
        <v>687</v>
      </c>
      <c r="D8" s="527" t="s">
        <v>687</v>
      </c>
      <c r="E8" s="527" t="s">
        <v>687</v>
      </c>
      <c r="F8" s="527" t="s">
        <v>688</v>
      </c>
      <c r="G8" s="527"/>
      <c r="H8" s="527"/>
      <c r="I8" s="527"/>
      <c r="J8" s="527"/>
      <c r="K8" s="527"/>
      <c r="L8" s="527"/>
      <c r="M8" s="527"/>
      <c r="N8" s="528"/>
      <c r="O8" s="529" t="s">
        <v>687</v>
      </c>
      <c r="P8" s="530" t="s">
        <v>687</v>
      </c>
    </row>
    <row r="9" spans="1:57" ht="24.95" customHeight="1" thickBot="1">
      <c r="A9" s="1793" t="s">
        <v>173</v>
      </c>
      <c r="B9" s="1795"/>
      <c r="C9" s="531">
        <v>381900</v>
      </c>
      <c r="D9" s="531">
        <v>476547.4</v>
      </c>
      <c r="E9" s="531">
        <v>471549.32799999998</v>
      </c>
      <c r="F9" s="531">
        <v>99</v>
      </c>
      <c r="G9" s="532">
        <v>75</v>
      </c>
      <c r="H9" s="531">
        <v>7</v>
      </c>
      <c r="I9" s="531">
        <v>5</v>
      </c>
      <c r="J9" s="531">
        <v>12</v>
      </c>
      <c r="K9" s="531">
        <v>9</v>
      </c>
      <c r="L9" s="531">
        <v>4</v>
      </c>
      <c r="M9" s="532">
        <v>13</v>
      </c>
      <c r="N9" s="533">
        <v>0</v>
      </c>
      <c r="O9" s="534">
        <v>1152</v>
      </c>
      <c r="P9" s="1568">
        <v>3845.9719999999998</v>
      </c>
    </row>
    <row r="10" spans="1:57" ht="24.95" customHeight="1">
      <c r="A10" s="1756" t="s">
        <v>73</v>
      </c>
      <c r="B10" s="1758"/>
      <c r="C10" s="286">
        <v>208240</v>
      </c>
      <c r="D10" s="286">
        <v>250925.3</v>
      </c>
      <c r="E10" s="286">
        <v>247095.32800000001</v>
      </c>
      <c r="F10" s="286">
        <v>98</v>
      </c>
      <c r="G10" s="287">
        <v>67</v>
      </c>
      <c r="H10" s="535">
        <v>9</v>
      </c>
      <c r="I10" s="535">
        <v>8</v>
      </c>
      <c r="J10" s="535">
        <v>17</v>
      </c>
      <c r="K10" s="536">
        <v>11</v>
      </c>
      <c r="L10" s="286">
        <v>5</v>
      </c>
      <c r="M10" s="287">
        <v>16</v>
      </c>
      <c r="N10" s="289">
        <v>0</v>
      </c>
      <c r="O10" s="290">
        <v>30</v>
      </c>
      <c r="P10" s="1569">
        <v>3799.9719999999998</v>
      </c>
    </row>
    <row r="11" spans="1:57" ht="24.95" customHeight="1">
      <c r="A11" s="1761" t="s">
        <v>174</v>
      </c>
      <c r="B11" s="1749"/>
      <c r="C11" s="288">
        <v>137466</v>
      </c>
      <c r="D11" s="288">
        <v>173934.1</v>
      </c>
      <c r="E11" s="288">
        <v>172812</v>
      </c>
      <c r="F11" s="288">
        <v>99</v>
      </c>
      <c r="G11" s="537">
        <v>84</v>
      </c>
      <c r="H11" s="1566">
        <v>6</v>
      </c>
      <c r="I11" s="1566">
        <v>3</v>
      </c>
      <c r="J11" s="1566">
        <v>9</v>
      </c>
      <c r="K11" s="1566">
        <v>5</v>
      </c>
      <c r="L11" s="299">
        <v>3</v>
      </c>
      <c r="M11" s="299">
        <v>8</v>
      </c>
      <c r="N11" s="318"/>
      <c r="O11" s="319">
        <v>1122</v>
      </c>
      <c r="P11" s="322"/>
    </row>
    <row r="12" spans="1:57" ht="24.95" customHeight="1" thickBot="1">
      <c r="A12" s="1896" t="s">
        <v>74</v>
      </c>
      <c r="B12" s="1816"/>
      <c r="C12" s="343">
        <v>36192</v>
      </c>
      <c r="D12" s="343">
        <v>51688</v>
      </c>
      <c r="E12" s="343">
        <v>51642</v>
      </c>
      <c r="F12" s="288">
        <v>100</v>
      </c>
      <c r="G12" s="288">
        <v>82</v>
      </c>
      <c r="H12" s="531">
        <v>2</v>
      </c>
      <c r="I12" s="531">
        <v>1</v>
      </c>
      <c r="J12" s="531">
        <v>3</v>
      </c>
      <c r="K12" s="531">
        <v>12</v>
      </c>
      <c r="L12" s="343">
        <v>3</v>
      </c>
      <c r="M12" s="344">
        <v>15</v>
      </c>
      <c r="N12" s="345"/>
      <c r="O12" s="538"/>
      <c r="P12" s="564">
        <v>46</v>
      </c>
    </row>
    <row r="13" spans="1:57" ht="24.95" customHeight="1">
      <c r="A13" s="1897" t="s">
        <v>75</v>
      </c>
      <c r="B13" s="1565" t="s">
        <v>175</v>
      </c>
      <c r="C13" s="1024">
        <v>46490</v>
      </c>
      <c r="D13" s="806">
        <v>59042.3</v>
      </c>
      <c r="E13" s="806">
        <v>55212.328000000001</v>
      </c>
      <c r="F13" s="806">
        <v>94</v>
      </c>
      <c r="G13" s="806">
        <v>56</v>
      </c>
      <c r="H13" s="806">
        <v>7</v>
      </c>
      <c r="I13" s="806">
        <v>23</v>
      </c>
      <c r="J13" s="288">
        <v>30</v>
      </c>
      <c r="K13" s="806">
        <v>9</v>
      </c>
      <c r="L13" s="806">
        <v>4</v>
      </c>
      <c r="M13" s="806">
        <v>13</v>
      </c>
      <c r="N13" s="318">
        <v>0</v>
      </c>
      <c r="O13" s="807">
        <v>30</v>
      </c>
      <c r="P13" s="808">
        <v>3799.9719999999998</v>
      </c>
    </row>
    <row r="14" spans="1:57" ht="24.95" customHeight="1">
      <c r="A14" s="1898"/>
      <c r="B14" s="1564" t="s">
        <v>176</v>
      </c>
      <c r="C14" s="288">
        <v>110820</v>
      </c>
      <c r="D14" s="288">
        <v>130767</v>
      </c>
      <c r="E14" s="288">
        <v>130767</v>
      </c>
      <c r="F14" s="288">
        <v>100</v>
      </c>
      <c r="G14" s="299">
        <v>72</v>
      </c>
      <c r="H14" s="288">
        <v>10</v>
      </c>
      <c r="I14" s="288">
        <v>2</v>
      </c>
      <c r="J14" s="288">
        <v>12</v>
      </c>
      <c r="K14" s="288">
        <v>12</v>
      </c>
      <c r="L14" s="288">
        <v>3</v>
      </c>
      <c r="M14" s="299">
        <v>15</v>
      </c>
      <c r="N14" s="318">
        <v>0</v>
      </c>
      <c r="O14" s="319"/>
      <c r="P14" s="322"/>
    </row>
    <row r="15" spans="1:57" ht="24.95" customHeight="1">
      <c r="A15" s="1898"/>
      <c r="B15" s="1564" t="s">
        <v>177</v>
      </c>
      <c r="C15" s="288">
        <v>50930</v>
      </c>
      <c r="D15" s="288">
        <v>61116</v>
      </c>
      <c r="E15" s="288">
        <v>61116</v>
      </c>
      <c r="F15" s="288">
        <v>100</v>
      </c>
      <c r="G15" s="299">
        <v>68</v>
      </c>
      <c r="H15" s="288">
        <v>7</v>
      </c>
      <c r="I15" s="288">
        <v>5</v>
      </c>
      <c r="J15" s="288">
        <v>12</v>
      </c>
      <c r="K15" s="288">
        <v>10</v>
      </c>
      <c r="L15" s="288">
        <v>10</v>
      </c>
      <c r="M15" s="299">
        <v>20</v>
      </c>
      <c r="N15" s="318"/>
      <c r="O15" s="319"/>
      <c r="P15" s="322"/>
    </row>
    <row r="16" spans="1:57" ht="24.95" customHeight="1">
      <c r="A16" s="1898"/>
      <c r="B16" s="1564" t="s">
        <v>174</v>
      </c>
      <c r="C16" s="288">
        <v>126656</v>
      </c>
      <c r="D16" s="288">
        <v>160854</v>
      </c>
      <c r="E16" s="288">
        <v>159732</v>
      </c>
      <c r="F16" s="288">
        <v>99</v>
      </c>
      <c r="G16" s="299">
        <v>84</v>
      </c>
      <c r="H16" s="288">
        <v>6</v>
      </c>
      <c r="I16" s="288">
        <v>3</v>
      </c>
      <c r="J16" s="288">
        <v>9</v>
      </c>
      <c r="K16" s="288">
        <v>5</v>
      </c>
      <c r="L16" s="288">
        <v>3</v>
      </c>
      <c r="M16" s="299">
        <v>8</v>
      </c>
      <c r="N16" s="318"/>
      <c r="O16" s="319">
        <v>1122</v>
      </c>
      <c r="P16" s="322"/>
    </row>
    <row r="17" spans="1:20" ht="24.95" customHeight="1">
      <c r="A17" s="1898"/>
      <c r="B17" s="1564" t="s">
        <v>76</v>
      </c>
      <c r="C17" s="288">
        <v>10810</v>
      </c>
      <c r="D17" s="288">
        <v>13080.1</v>
      </c>
      <c r="E17" s="288">
        <v>13080</v>
      </c>
      <c r="F17" s="288">
        <v>100</v>
      </c>
      <c r="G17" s="299">
        <v>91</v>
      </c>
      <c r="H17" s="288">
        <v>6</v>
      </c>
      <c r="I17" s="288">
        <v>1</v>
      </c>
      <c r="J17" s="288">
        <v>7</v>
      </c>
      <c r="K17" s="288">
        <v>1</v>
      </c>
      <c r="L17" s="288">
        <v>1</v>
      </c>
      <c r="M17" s="299">
        <v>2</v>
      </c>
      <c r="N17" s="318"/>
      <c r="O17" s="319"/>
      <c r="P17" s="322"/>
    </row>
    <row r="18" spans="1:20" ht="24.95" customHeight="1">
      <c r="A18" s="1898"/>
      <c r="B18" s="1564" t="s">
        <v>178</v>
      </c>
      <c r="C18" s="288">
        <v>14292</v>
      </c>
      <c r="D18" s="288">
        <v>20152</v>
      </c>
      <c r="E18" s="288">
        <v>20106</v>
      </c>
      <c r="F18" s="288"/>
      <c r="G18" s="299">
        <v>81</v>
      </c>
      <c r="H18" s="288">
        <v>3</v>
      </c>
      <c r="I18" s="288">
        <v>1</v>
      </c>
      <c r="J18" s="288">
        <v>4</v>
      </c>
      <c r="K18" s="288">
        <v>9</v>
      </c>
      <c r="L18" s="288" t="s">
        <v>765</v>
      </c>
      <c r="M18" s="299">
        <v>9</v>
      </c>
      <c r="N18" s="318"/>
      <c r="O18" s="319"/>
      <c r="P18" s="322">
        <v>46</v>
      </c>
    </row>
    <row r="19" spans="1:20" ht="24.95" customHeight="1" thickBot="1">
      <c r="A19" s="1899"/>
      <c r="B19" s="1567" t="s">
        <v>689</v>
      </c>
      <c r="C19" s="343">
        <v>21900</v>
      </c>
      <c r="D19" s="343">
        <v>31536</v>
      </c>
      <c r="E19" s="343">
        <v>31536</v>
      </c>
      <c r="F19" s="343">
        <v>100</v>
      </c>
      <c r="G19" s="344">
        <v>82</v>
      </c>
      <c r="H19" s="343">
        <v>2</v>
      </c>
      <c r="I19" s="343">
        <v>1</v>
      </c>
      <c r="J19" s="343">
        <v>3</v>
      </c>
      <c r="K19" s="343">
        <v>14</v>
      </c>
      <c r="L19" s="343">
        <v>1</v>
      </c>
      <c r="M19" s="344">
        <v>15</v>
      </c>
      <c r="N19" s="345"/>
      <c r="O19" s="538"/>
      <c r="P19" s="564"/>
    </row>
    <row r="20" spans="1:20" ht="24.95" customHeight="1">
      <c r="A20" s="1920" t="s">
        <v>184</v>
      </c>
      <c r="B20" s="346" t="s">
        <v>179</v>
      </c>
      <c r="C20" s="1416">
        <v>12690</v>
      </c>
      <c r="D20" s="173">
        <v>16116</v>
      </c>
      <c r="E20" s="173">
        <v>13054</v>
      </c>
      <c r="F20" s="173">
        <v>81</v>
      </c>
      <c r="G20" s="173">
        <v>80</v>
      </c>
      <c r="H20" s="173">
        <v>8</v>
      </c>
      <c r="I20" s="173">
        <v>6</v>
      </c>
      <c r="J20" s="173">
        <v>14</v>
      </c>
      <c r="K20" s="173">
        <v>4</v>
      </c>
      <c r="L20" s="173">
        <v>2</v>
      </c>
      <c r="M20" s="173">
        <v>6</v>
      </c>
      <c r="N20" s="173"/>
      <c r="O20" s="472"/>
      <c r="P20" s="1417">
        <v>3062</v>
      </c>
    </row>
    <row r="21" spans="1:20" ht="24.95" customHeight="1">
      <c r="A21" s="1921"/>
      <c r="B21" s="953" t="s">
        <v>180</v>
      </c>
      <c r="C21" s="347">
        <v>10590</v>
      </c>
      <c r="D21" s="348">
        <v>13449.3</v>
      </c>
      <c r="E21" s="348">
        <v>12911.328</v>
      </c>
      <c r="F21" s="348">
        <v>96</v>
      </c>
      <c r="G21" s="348">
        <v>36</v>
      </c>
      <c r="H21" s="348">
        <v>11.7</v>
      </c>
      <c r="I21" s="348">
        <v>46.7</v>
      </c>
      <c r="J21" s="348">
        <v>58.400000000000006</v>
      </c>
      <c r="K21" s="348">
        <v>2.1</v>
      </c>
      <c r="L21" s="348">
        <v>3</v>
      </c>
      <c r="M21" s="348">
        <v>5.0999999999999996</v>
      </c>
      <c r="N21" s="348">
        <v>0.4</v>
      </c>
      <c r="O21" s="539"/>
      <c r="P21" s="540">
        <v>537.97199999999998</v>
      </c>
    </row>
    <row r="22" spans="1:20" ht="24.95" customHeight="1">
      <c r="A22" s="1921"/>
      <c r="B22" s="1313" t="s">
        <v>181</v>
      </c>
      <c r="C22" s="1314">
        <v>23210</v>
      </c>
      <c r="D22" s="1315">
        <v>29477</v>
      </c>
      <c r="E22" s="1315">
        <v>29247</v>
      </c>
      <c r="F22" s="1315">
        <v>99</v>
      </c>
      <c r="G22" s="1315">
        <v>55</v>
      </c>
      <c r="H22" s="1315">
        <v>5</v>
      </c>
      <c r="I22" s="1315">
        <v>20</v>
      </c>
      <c r="J22" s="1315">
        <v>25</v>
      </c>
      <c r="K22" s="1315">
        <v>15</v>
      </c>
      <c r="L22" s="1315">
        <v>5</v>
      </c>
      <c r="M22" s="1315">
        <v>20</v>
      </c>
      <c r="N22" s="1316"/>
      <c r="O22" s="1317">
        <v>30</v>
      </c>
      <c r="P22" s="1570">
        <v>200</v>
      </c>
    </row>
    <row r="23" spans="1:20" ht="24.95" customHeight="1">
      <c r="A23" s="1921"/>
      <c r="B23" s="953" t="s">
        <v>176</v>
      </c>
      <c r="C23" s="954">
        <v>46400</v>
      </c>
      <c r="D23" s="950">
        <v>54752</v>
      </c>
      <c r="E23" s="950">
        <v>54752</v>
      </c>
      <c r="F23" s="951">
        <v>100</v>
      </c>
      <c r="G23" s="222">
        <v>86</v>
      </c>
      <c r="H23" s="222">
        <v>4</v>
      </c>
      <c r="I23" s="222">
        <v>2</v>
      </c>
      <c r="J23" s="222">
        <v>6</v>
      </c>
      <c r="K23" s="222">
        <v>6</v>
      </c>
      <c r="L23" s="222">
        <v>2</v>
      </c>
      <c r="M23" s="222">
        <v>8</v>
      </c>
      <c r="N23" s="222"/>
      <c r="O23" s="222"/>
      <c r="P23" s="1571"/>
    </row>
    <row r="24" spans="1:20" ht="24.95" customHeight="1">
      <c r="A24" s="1921"/>
      <c r="B24" s="953" t="s">
        <v>182</v>
      </c>
      <c r="C24" s="954">
        <v>12640</v>
      </c>
      <c r="D24" s="950">
        <v>14915</v>
      </c>
      <c r="E24" s="950">
        <v>14915</v>
      </c>
      <c r="F24" s="950">
        <v>100</v>
      </c>
      <c r="G24" s="209">
        <v>42</v>
      </c>
      <c r="H24" s="209">
        <v>28</v>
      </c>
      <c r="I24" s="209">
        <v>2</v>
      </c>
      <c r="J24" s="209">
        <v>30</v>
      </c>
      <c r="K24" s="209">
        <v>22</v>
      </c>
      <c r="L24" s="209">
        <v>6</v>
      </c>
      <c r="M24" s="209">
        <v>28</v>
      </c>
      <c r="N24" s="209"/>
      <c r="O24" s="541"/>
      <c r="P24" s="226"/>
    </row>
    <row r="25" spans="1:20" ht="24.95" customHeight="1">
      <c r="A25" s="1921"/>
      <c r="B25" s="953" t="s">
        <v>77</v>
      </c>
      <c r="C25" s="1432">
        <v>51780</v>
      </c>
      <c r="D25" s="802">
        <v>61100</v>
      </c>
      <c r="E25" s="802">
        <v>61100</v>
      </c>
      <c r="F25" s="802">
        <v>100</v>
      </c>
      <c r="G25" s="802">
        <v>66</v>
      </c>
      <c r="H25" s="802">
        <v>12</v>
      </c>
      <c r="I25" s="802">
        <v>3</v>
      </c>
      <c r="J25" s="802">
        <v>15</v>
      </c>
      <c r="K25" s="802">
        <v>15</v>
      </c>
      <c r="L25" s="802">
        <v>3</v>
      </c>
      <c r="M25" s="802">
        <v>18</v>
      </c>
      <c r="N25" s="803">
        <v>1</v>
      </c>
      <c r="O25" s="1209"/>
      <c r="P25" s="1434"/>
    </row>
    <row r="26" spans="1:20" ht="24.95" customHeight="1">
      <c r="A26" s="1921"/>
      <c r="B26" s="916" t="s">
        <v>177</v>
      </c>
      <c r="C26" s="542">
        <v>50930</v>
      </c>
      <c r="D26" s="543">
        <v>61116</v>
      </c>
      <c r="E26" s="543">
        <v>61116</v>
      </c>
      <c r="F26" s="1016">
        <v>100</v>
      </c>
      <c r="G26" s="543">
        <v>68</v>
      </c>
      <c r="H26" s="543">
        <v>7</v>
      </c>
      <c r="I26" s="543">
        <v>5</v>
      </c>
      <c r="J26" s="543">
        <v>12</v>
      </c>
      <c r="K26" s="543">
        <v>10</v>
      </c>
      <c r="L26" s="543">
        <v>10</v>
      </c>
      <c r="M26" s="543">
        <v>20</v>
      </c>
      <c r="N26" s="543"/>
      <c r="O26" s="541"/>
      <c r="P26" s="991"/>
    </row>
    <row r="27" spans="1:20" ht="24.95" customHeight="1">
      <c r="A27" s="1921"/>
      <c r="B27" s="1017" t="s">
        <v>174</v>
      </c>
      <c r="C27" s="1018">
        <v>44140</v>
      </c>
      <c r="D27" s="222">
        <v>56058</v>
      </c>
      <c r="E27" s="222">
        <v>54938</v>
      </c>
      <c r="F27" s="222">
        <v>98</v>
      </c>
      <c r="G27" s="222">
        <v>81</v>
      </c>
      <c r="H27" s="222">
        <v>10</v>
      </c>
      <c r="I27" s="222">
        <v>5</v>
      </c>
      <c r="J27" s="222">
        <v>15</v>
      </c>
      <c r="K27" s="222">
        <v>3</v>
      </c>
      <c r="L27" s="222">
        <v>1</v>
      </c>
      <c r="M27" s="222">
        <v>4</v>
      </c>
      <c r="N27" s="222"/>
      <c r="O27" s="222">
        <v>1120</v>
      </c>
      <c r="P27" s="1572"/>
    </row>
    <row r="28" spans="1:20" ht="24.95" customHeight="1">
      <c r="A28" s="1921"/>
      <c r="B28" s="544" t="s">
        <v>78</v>
      </c>
      <c r="C28" s="545">
        <v>39250</v>
      </c>
      <c r="D28" s="546">
        <v>49848</v>
      </c>
      <c r="E28" s="546">
        <v>49847</v>
      </c>
      <c r="F28" s="546">
        <v>100</v>
      </c>
      <c r="G28" s="546">
        <v>83</v>
      </c>
      <c r="H28" s="546">
        <v>2</v>
      </c>
      <c r="I28" s="546">
        <v>2</v>
      </c>
      <c r="J28" s="546">
        <v>4</v>
      </c>
      <c r="K28" s="546">
        <v>6</v>
      </c>
      <c r="L28" s="546">
        <v>7</v>
      </c>
      <c r="M28" s="546">
        <v>13</v>
      </c>
      <c r="N28" s="546"/>
      <c r="O28" s="547">
        <v>1</v>
      </c>
      <c r="P28" s="1573"/>
    </row>
    <row r="29" spans="1:20" ht="24.95" customHeight="1">
      <c r="A29" s="1921"/>
      <c r="B29" s="544" t="s">
        <v>79</v>
      </c>
      <c r="C29" s="1426">
        <v>43266</v>
      </c>
      <c r="D29" s="1427">
        <v>54948</v>
      </c>
      <c r="E29" s="1427">
        <v>54947</v>
      </c>
      <c r="F29" s="1427">
        <v>100</v>
      </c>
      <c r="G29" s="1428">
        <v>87</v>
      </c>
      <c r="H29" s="1427">
        <v>5</v>
      </c>
      <c r="I29" s="1427">
        <v>1</v>
      </c>
      <c r="J29" s="1427">
        <v>6</v>
      </c>
      <c r="K29" s="1427">
        <v>6</v>
      </c>
      <c r="L29" s="1427">
        <v>1</v>
      </c>
      <c r="M29" s="1428">
        <v>7</v>
      </c>
      <c r="N29" s="1429"/>
      <c r="O29" s="1430">
        <v>1</v>
      </c>
      <c r="P29" s="1431"/>
      <c r="Q29" s="153"/>
      <c r="R29" s="153"/>
      <c r="S29" s="153"/>
      <c r="T29" s="153"/>
    </row>
    <row r="30" spans="1:20" ht="24.95" customHeight="1">
      <c r="A30" s="1921"/>
      <c r="B30" s="916" t="s">
        <v>76</v>
      </c>
      <c r="C30" s="1022">
        <v>10810</v>
      </c>
      <c r="D30" s="1023">
        <v>13080.1</v>
      </c>
      <c r="E30" s="1023">
        <v>13080</v>
      </c>
      <c r="F30" s="536">
        <v>100</v>
      </c>
      <c r="G30" s="561">
        <v>91</v>
      </c>
      <c r="H30" s="536">
        <v>6</v>
      </c>
      <c r="I30" s="536">
        <v>1</v>
      </c>
      <c r="J30" s="536">
        <v>7</v>
      </c>
      <c r="K30" s="536">
        <v>1</v>
      </c>
      <c r="L30" s="536">
        <v>1</v>
      </c>
      <c r="M30" s="561">
        <v>2</v>
      </c>
      <c r="N30" s="562"/>
      <c r="O30" s="563"/>
      <c r="P30" s="1574"/>
      <c r="Q30" s="153"/>
      <c r="R30" s="153"/>
      <c r="S30" s="153"/>
      <c r="T30" s="153"/>
    </row>
    <row r="31" spans="1:20" ht="24.95" customHeight="1">
      <c r="A31" s="1921"/>
      <c r="B31" s="876" t="s">
        <v>178</v>
      </c>
      <c r="C31" s="1018">
        <v>12648</v>
      </c>
      <c r="D31" s="222">
        <v>17834</v>
      </c>
      <c r="E31" s="222">
        <v>17834</v>
      </c>
      <c r="F31" s="222">
        <v>100</v>
      </c>
      <c r="G31" s="222">
        <v>80</v>
      </c>
      <c r="H31" s="222">
        <v>3</v>
      </c>
      <c r="I31" s="222">
        <v>1</v>
      </c>
      <c r="J31" s="222">
        <v>4</v>
      </c>
      <c r="K31" s="222">
        <v>10</v>
      </c>
      <c r="L31" s="222">
        <v>6</v>
      </c>
      <c r="M31" s="222">
        <v>16</v>
      </c>
      <c r="N31" s="222"/>
      <c r="O31" s="222"/>
      <c r="P31" s="1572"/>
      <c r="Q31" s="153"/>
      <c r="R31" s="153"/>
      <c r="S31" s="153"/>
      <c r="T31" s="153"/>
    </row>
    <row r="32" spans="1:20" ht="24.95" customHeight="1">
      <c r="A32" s="1921"/>
      <c r="B32" s="1021" t="s">
        <v>183</v>
      </c>
      <c r="C32" s="207">
        <v>1644</v>
      </c>
      <c r="D32" s="209">
        <v>2318</v>
      </c>
      <c r="E32" s="209">
        <v>2272</v>
      </c>
      <c r="F32" s="209">
        <v>98</v>
      </c>
      <c r="G32" s="209">
        <v>92</v>
      </c>
      <c r="H32" s="209">
        <v>1</v>
      </c>
      <c r="I32" s="209">
        <v>5</v>
      </c>
      <c r="J32" s="209">
        <v>6</v>
      </c>
      <c r="K32" s="209">
        <v>1</v>
      </c>
      <c r="L32" s="209">
        <v>1</v>
      </c>
      <c r="M32" s="209">
        <v>2</v>
      </c>
      <c r="N32" s="209"/>
      <c r="O32" s="227"/>
      <c r="P32" s="992">
        <v>46</v>
      </c>
      <c r="Q32" s="153"/>
      <c r="R32" s="153"/>
      <c r="S32" s="153"/>
      <c r="T32" s="153"/>
    </row>
    <row r="33" spans="1:20" ht="24.95" customHeight="1" thickBot="1">
      <c r="A33" s="1922"/>
      <c r="B33" s="569" t="s">
        <v>690</v>
      </c>
      <c r="C33" s="1575">
        <v>21900</v>
      </c>
      <c r="D33" s="973">
        <v>31536</v>
      </c>
      <c r="E33" s="973">
        <v>31536</v>
      </c>
      <c r="F33" s="973">
        <v>100</v>
      </c>
      <c r="G33" s="973">
        <v>82</v>
      </c>
      <c r="H33" s="973">
        <v>2</v>
      </c>
      <c r="I33" s="973">
        <v>1</v>
      </c>
      <c r="J33" s="973">
        <v>3</v>
      </c>
      <c r="K33" s="973">
        <v>14</v>
      </c>
      <c r="L33" s="973">
        <v>1</v>
      </c>
      <c r="M33" s="973">
        <v>15</v>
      </c>
      <c r="N33" s="973"/>
      <c r="O33" s="974"/>
      <c r="P33" s="903"/>
      <c r="Q33" s="153"/>
      <c r="R33" s="153"/>
      <c r="S33" s="153"/>
      <c r="T33" s="153"/>
    </row>
    <row r="34" spans="1:20">
      <c r="C34" s="153"/>
      <c r="D34" s="153"/>
      <c r="E34" s="153"/>
      <c r="F34" s="153"/>
    </row>
    <row r="36" spans="1:20">
      <c r="C36" s="153"/>
      <c r="D36" s="153"/>
      <c r="E36" s="153"/>
      <c r="F36" s="153"/>
      <c r="G36" s="153"/>
      <c r="H36" s="153"/>
      <c r="I36" s="153"/>
      <c r="J36" s="153"/>
      <c r="K36" s="153"/>
      <c r="L36" s="153"/>
      <c r="M36" s="153"/>
    </row>
  </sheetData>
  <mergeCells count="14">
    <mergeCell ref="H6:J6"/>
    <mergeCell ref="K6:M6"/>
    <mergeCell ref="G5:N5"/>
    <mergeCell ref="A12:B12"/>
    <mergeCell ref="A4:B8"/>
    <mergeCell ref="A9:B9"/>
    <mergeCell ref="A10:B10"/>
    <mergeCell ref="A11:B11"/>
    <mergeCell ref="A1:P1"/>
    <mergeCell ref="B3:D3"/>
    <mergeCell ref="G2:H2"/>
    <mergeCell ref="A20:A33"/>
    <mergeCell ref="A13:A19"/>
    <mergeCell ref="E4:N4"/>
  </mergeCells>
  <phoneticPr fontId="4"/>
  <printOptions horizontalCentered="1"/>
  <pageMargins left="0.59055118110236227" right="0.59055118110236227" top="0.59055118110236227" bottom="0.39370078740157483" header="0.51181102362204722" footer="0.31496062992125984"/>
  <pageSetup paperSize="9" scale="89" pageOrder="overThenDown" orientation="portrait" r:id="rId1"/>
  <headerFooter scaleWithDoc="0" alignWithMargins="0"/>
  <colBreaks count="2" manualBreakCount="2">
    <brk id="21" max="11" man="1"/>
    <brk id="39" max="11"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6"/>
  <dimension ref="A1:BE34"/>
  <sheetViews>
    <sheetView view="pageBreakPreview" zoomScaleNormal="75" workbookViewId="0">
      <pane xSplit="2" ySplit="8" topLeftCell="C9" activePane="bottomRight" state="frozen"/>
      <selection activeCell="B23" sqref="B23:C23"/>
      <selection pane="topRight" activeCell="B23" sqref="B23:C23"/>
      <selection pane="bottomLeft" activeCell="B23" sqref="B23:C23"/>
      <selection pane="bottomRight" activeCell="G39" sqref="G39"/>
    </sheetView>
  </sheetViews>
  <sheetFormatPr defaultColWidth="13.375" defaultRowHeight="17.25"/>
  <cols>
    <col min="1" max="1" width="2.875" style="940" bestFit="1" customWidth="1"/>
    <col min="2" max="2" width="6.75" style="940" customWidth="1"/>
    <col min="3" max="5" width="9.375" style="940" customWidth="1"/>
    <col min="6" max="13" width="5" style="940" customWidth="1"/>
    <col min="14" max="14" width="6.75" style="940" customWidth="1"/>
    <col min="15" max="15" width="7.125" style="940" customWidth="1"/>
    <col min="16" max="16" width="10.5" style="940" bestFit="1" customWidth="1"/>
    <col min="17" max="17" width="3.375" style="940" customWidth="1"/>
    <col min="18" max="18" width="8.375" style="940" customWidth="1"/>
    <col min="19" max="19" width="7.875" style="940" customWidth="1"/>
    <col min="20" max="20" width="8.375" style="940" customWidth="1"/>
    <col min="21" max="21" width="8.5" style="940" customWidth="1"/>
    <col min="22" max="22" width="9.875" style="940" customWidth="1"/>
    <col min="23" max="23" width="8" style="940" customWidth="1"/>
    <col min="24" max="24" width="10.75" style="940" customWidth="1"/>
    <col min="25" max="25" width="11.75" style="940" customWidth="1"/>
    <col min="26" max="26" width="10.25" style="940" customWidth="1"/>
    <col min="27" max="27" width="11.125" style="940" customWidth="1"/>
    <col min="28" max="28" width="9.75" style="940" customWidth="1"/>
    <col min="29" max="29" width="7.625" style="940" customWidth="1"/>
    <col min="30" max="30" width="10.75" style="940" customWidth="1"/>
    <col min="31" max="31" width="7.625" style="940" customWidth="1"/>
    <col min="32" max="32" width="9.75" style="940" customWidth="1"/>
    <col min="33" max="33" width="7.625" style="940" customWidth="1"/>
    <col min="34" max="34" width="9.75" style="940" customWidth="1"/>
    <col min="35" max="35" width="7.625" style="940" customWidth="1"/>
    <col min="36" max="36" width="10" style="940" customWidth="1"/>
    <col min="37" max="37" width="7.625" style="940" customWidth="1"/>
    <col min="38" max="38" width="10.125" style="940" customWidth="1"/>
    <col min="39" max="39" width="7.625" style="940" customWidth="1"/>
    <col min="40" max="40" width="12" style="940" customWidth="1"/>
    <col min="41" max="41" width="7.625" style="940" customWidth="1"/>
    <col min="42" max="42" width="12.125" style="940" customWidth="1"/>
    <col min="43" max="43" width="11.5" style="940" customWidth="1"/>
    <col min="44" max="45" width="7.625" style="940" customWidth="1"/>
    <col min="46" max="46" width="11.625" style="940" customWidth="1"/>
    <col min="47" max="47" width="7.625" style="940" customWidth="1"/>
    <col min="48" max="48" width="10" style="940" customWidth="1"/>
    <col min="49" max="49" width="7.625" style="940" customWidth="1"/>
    <col min="50" max="50" width="7.75" style="940" customWidth="1"/>
    <col min="51" max="51" width="7" style="940" customWidth="1"/>
    <col min="52" max="52" width="9.875" style="940" customWidth="1"/>
    <col min="53" max="53" width="6.75" style="940" customWidth="1"/>
    <col min="54" max="54" width="11.25" style="940" customWidth="1"/>
    <col min="55" max="55" width="7" style="940" customWidth="1"/>
    <col min="56" max="56" width="9.25" style="940" customWidth="1"/>
    <col min="57" max="57" width="7.75" style="940" customWidth="1"/>
    <col min="58" max="58" width="3.5" style="940" customWidth="1"/>
    <col min="59" max="16384" width="13.375" style="940"/>
  </cols>
  <sheetData>
    <row r="1" spans="1:57">
      <c r="A1" s="1917" t="s">
        <v>753</v>
      </c>
      <c r="B1" s="1917"/>
      <c r="C1" s="1917"/>
      <c r="D1" s="1917"/>
      <c r="E1" s="1917"/>
      <c r="F1" s="1917"/>
      <c r="G1" s="1917"/>
      <c r="H1" s="1917"/>
      <c r="I1" s="1917"/>
      <c r="J1" s="1917"/>
      <c r="K1" s="1917"/>
      <c r="L1" s="1917"/>
      <c r="M1" s="1917"/>
      <c r="N1" s="1917"/>
      <c r="O1" s="1917"/>
      <c r="P1" s="1917"/>
    </row>
    <row r="2" spans="1:57">
      <c r="B2" s="510"/>
      <c r="C2" s="510"/>
      <c r="D2" s="510"/>
      <c r="E2" s="148"/>
      <c r="F2" s="148"/>
      <c r="G2" s="1919"/>
      <c r="H2" s="1919"/>
      <c r="I2" s="148"/>
      <c r="J2" s="148"/>
      <c r="K2" s="148"/>
      <c r="L2" s="148"/>
      <c r="M2" s="148"/>
      <c r="N2" s="148"/>
      <c r="O2" s="148"/>
      <c r="P2" s="148"/>
      <c r="Q2" s="354"/>
      <c r="R2" s="354"/>
      <c r="S2" s="354"/>
      <c r="T2" s="354"/>
      <c r="U2" s="354"/>
      <c r="V2" s="354"/>
      <c r="W2" s="354"/>
      <c r="X2" s="354"/>
      <c r="Y2" s="354"/>
      <c r="Z2" s="354"/>
      <c r="AA2" s="354"/>
      <c r="AB2" s="354"/>
      <c r="AC2" s="354"/>
      <c r="AD2" s="354"/>
      <c r="AE2" s="354"/>
      <c r="AF2" s="354"/>
      <c r="AG2" s="354"/>
      <c r="AH2" s="354"/>
      <c r="AI2" s="354"/>
      <c r="AJ2" s="354"/>
      <c r="AK2" s="354"/>
      <c r="AL2" s="354"/>
      <c r="AM2" s="354"/>
      <c r="AN2" s="354"/>
      <c r="AO2" s="354"/>
      <c r="AP2" s="354"/>
      <c r="AQ2" s="354"/>
      <c r="AR2" s="354"/>
      <c r="AS2" s="354"/>
      <c r="AT2" s="354"/>
      <c r="AU2" s="354"/>
      <c r="AV2" s="354"/>
      <c r="AW2" s="354"/>
      <c r="AX2" s="354"/>
      <c r="AY2" s="354"/>
      <c r="AZ2" s="153"/>
      <c r="BA2" s="153"/>
      <c r="BB2" s="153"/>
      <c r="BC2" s="153"/>
      <c r="BD2" s="153"/>
      <c r="BE2" s="153"/>
    </row>
    <row r="3" spans="1:57" ht="18" thickBot="1">
      <c r="B3" s="1947" t="s">
        <v>295</v>
      </c>
      <c r="C3" s="1947"/>
      <c r="D3" s="1947"/>
      <c r="E3" s="1947"/>
      <c r="F3" s="148"/>
      <c r="G3" s="148"/>
      <c r="H3" s="148"/>
      <c r="I3" s="1942"/>
      <c r="J3" s="1942"/>
      <c r="K3" s="1942"/>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354"/>
      <c r="AY3" s="354"/>
      <c r="AZ3" s="153"/>
      <c r="BA3" s="153"/>
      <c r="BB3" s="153"/>
      <c r="BC3" s="153"/>
      <c r="BD3" s="153"/>
      <c r="BE3" s="153"/>
    </row>
    <row r="4" spans="1:57" ht="18" customHeight="1">
      <c r="A4" s="1911" t="s">
        <v>72</v>
      </c>
      <c r="B4" s="1912"/>
      <c r="C4" s="548"/>
      <c r="D4" s="548"/>
      <c r="E4" s="1923" t="s">
        <v>214</v>
      </c>
      <c r="F4" s="1924"/>
      <c r="G4" s="1924"/>
      <c r="H4" s="1924"/>
      <c r="I4" s="1924"/>
      <c r="J4" s="1924"/>
      <c r="K4" s="1924"/>
      <c r="L4" s="1924"/>
      <c r="M4" s="1924"/>
      <c r="N4" s="1924"/>
      <c r="O4" s="512"/>
      <c r="P4" s="549"/>
    </row>
    <row r="5" spans="1:57" ht="18" customHeight="1">
      <c r="A5" s="1913"/>
      <c r="B5" s="1914"/>
      <c r="C5" s="355" t="s">
        <v>56</v>
      </c>
      <c r="D5" s="355" t="s">
        <v>99</v>
      </c>
      <c r="E5" s="328" t="s">
        <v>57</v>
      </c>
      <c r="F5" s="329"/>
      <c r="G5" s="1930" t="s">
        <v>106</v>
      </c>
      <c r="H5" s="1931"/>
      <c r="I5" s="1931"/>
      <c r="J5" s="1931"/>
      <c r="K5" s="1931"/>
      <c r="L5" s="1931"/>
      <c r="M5" s="1931"/>
      <c r="N5" s="1931"/>
      <c r="O5" s="1424" t="s">
        <v>228</v>
      </c>
      <c r="P5" s="550" t="s">
        <v>58</v>
      </c>
    </row>
    <row r="6" spans="1:57" ht="18" customHeight="1">
      <c r="A6" s="1913"/>
      <c r="B6" s="1914"/>
      <c r="C6" s="355" t="s">
        <v>59</v>
      </c>
      <c r="D6" s="355" t="s">
        <v>60</v>
      </c>
      <c r="E6" s="330" t="s">
        <v>61</v>
      </c>
      <c r="F6" s="331" t="s">
        <v>62</v>
      </c>
      <c r="G6" s="1939" t="s">
        <v>65</v>
      </c>
      <c r="H6" s="1940"/>
      <c r="I6" s="1940"/>
      <c r="J6" s="1940"/>
      <c r="K6" s="1941"/>
      <c r="L6" s="332" t="s">
        <v>66</v>
      </c>
      <c r="M6" s="333" t="s">
        <v>67</v>
      </c>
      <c r="N6" s="334" t="s">
        <v>68</v>
      </c>
      <c r="O6" s="551"/>
      <c r="P6" s="552" t="s">
        <v>63</v>
      </c>
    </row>
    <row r="7" spans="1:57" ht="18" customHeight="1">
      <c r="A7" s="1913"/>
      <c r="B7" s="1914"/>
      <c r="C7" s="355"/>
      <c r="D7" s="553"/>
      <c r="E7" s="335"/>
      <c r="F7" s="331" t="s">
        <v>61</v>
      </c>
      <c r="G7" s="332" t="s">
        <v>64</v>
      </c>
      <c r="H7" s="332" t="s">
        <v>83</v>
      </c>
      <c r="I7" s="333" t="s">
        <v>332</v>
      </c>
      <c r="J7" s="328" t="s">
        <v>69</v>
      </c>
      <c r="K7" s="332" t="s">
        <v>46</v>
      </c>
      <c r="L7" s="335"/>
      <c r="M7" s="335"/>
      <c r="N7" s="336"/>
      <c r="O7" s="554"/>
      <c r="P7" s="555"/>
    </row>
    <row r="8" spans="1:57" ht="18" customHeight="1" thickBot="1">
      <c r="A8" s="1934"/>
      <c r="B8" s="1935"/>
      <c r="C8" s="556" t="s">
        <v>335</v>
      </c>
      <c r="D8" s="556" t="s">
        <v>335</v>
      </c>
      <c r="E8" s="556" t="s">
        <v>335</v>
      </c>
      <c r="F8" s="556" t="s">
        <v>336</v>
      </c>
      <c r="G8" s="556"/>
      <c r="H8" s="556" t="s">
        <v>82</v>
      </c>
      <c r="I8" s="556"/>
      <c r="J8" s="556" t="s">
        <v>80</v>
      </c>
      <c r="K8" s="556"/>
      <c r="L8" s="556"/>
      <c r="M8" s="556"/>
      <c r="N8" s="557"/>
      <c r="O8" s="558" t="s">
        <v>335</v>
      </c>
      <c r="P8" s="559" t="s">
        <v>335</v>
      </c>
    </row>
    <row r="9" spans="1:57" ht="24.95" customHeight="1" thickBot="1">
      <c r="A9" s="1936" t="s">
        <v>173</v>
      </c>
      <c r="B9" s="1785"/>
      <c r="C9" s="531">
        <v>381900</v>
      </c>
      <c r="D9" s="531">
        <v>99292</v>
      </c>
      <c r="E9" s="531">
        <v>98243.127999999997</v>
      </c>
      <c r="F9" s="531">
        <v>99</v>
      </c>
      <c r="G9" s="532">
        <v>48</v>
      </c>
      <c r="H9" s="532">
        <v>2</v>
      </c>
      <c r="I9" s="532">
        <v>11</v>
      </c>
      <c r="J9" s="532">
        <v>4</v>
      </c>
      <c r="K9" s="531">
        <v>65</v>
      </c>
      <c r="L9" s="531">
        <v>27</v>
      </c>
      <c r="M9" s="532">
        <v>8</v>
      </c>
      <c r="N9" s="533">
        <v>0</v>
      </c>
      <c r="O9" s="534">
        <v>115</v>
      </c>
      <c r="P9" s="1568">
        <v>934</v>
      </c>
    </row>
    <row r="10" spans="1:57" ht="24.95" customHeight="1">
      <c r="A10" s="1756" t="s">
        <v>73</v>
      </c>
      <c r="B10" s="1758"/>
      <c r="C10" s="286">
        <v>208240</v>
      </c>
      <c r="D10" s="286">
        <v>54142.400000000001</v>
      </c>
      <c r="E10" s="286">
        <v>53592.127999999997</v>
      </c>
      <c r="F10" s="286">
        <v>99</v>
      </c>
      <c r="G10" s="287">
        <v>46</v>
      </c>
      <c r="H10" s="286">
        <v>1</v>
      </c>
      <c r="I10" s="535">
        <v>10</v>
      </c>
      <c r="J10" s="286">
        <v>4</v>
      </c>
      <c r="K10" s="286">
        <v>61</v>
      </c>
      <c r="L10" s="286">
        <v>34</v>
      </c>
      <c r="M10" s="287">
        <v>4</v>
      </c>
      <c r="N10" s="289">
        <v>0</v>
      </c>
      <c r="O10" s="290"/>
      <c r="P10" s="1569">
        <v>550</v>
      </c>
    </row>
    <row r="11" spans="1:57" ht="24.95" customHeight="1">
      <c r="A11" s="1761" t="s">
        <v>174</v>
      </c>
      <c r="B11" s="1749"/>
      <c r="C11" s="288">
        <v>137466</v>
      </c>
      <c r="D11" s="288">
        <v>35740.6</v>
      </c>
      <c r="E11" s="288">
        <v>35626</v>
      </c>
      <c r="F11" s="288">
        <v>100</v>
      </c>
      <c r="G11" s="288">
        <v>54</v>
      </c>
      <c r="H11" s="537">
        <v>4</v>
      </c>
      <c r="I11" s="1566">
        <v>15</v>
      </c>
      <c r="J11" s="299">
        <v>3</v>
      </c>
      <c r="K11" s="288">
        <v>76</v>
      </c>
      <c r="L11" s="288">
        <v>8</v>
      </c>
      <c r="M11" s="299">
        <v>16</v>
      </c>
      <c r="N11" s="318">
        <v>0</v>
      </c>
      <c r="O11" s="319">
        <v>115</v>
      </c>
      <c r="P11" s="322"/>
    </row>
    <row r="12" spans="1:57" ht="24.95" customHeight="1" thickBot="1">
      <c r="A12" s="1937" t="s">
        <v>74</v>
      </c>
      <c r="B12" s="1938"/>
      <c r="C12" s="536">
        <v>36192</v>
      </c>
      <c r="D12" s="536">
        <v>9409</v>
      </c>
      <c r="E12" s="536">
        <v>9025</v>
      </c>
      <c r="F12" s="536">
        <v>96</v>
      </c>
      <c r="G12" s="536">
        <v>37</v>
      </c>
      <c r="H12" s="536">
        <v>1</v>
      </c>
      <c r="I12" s="560">
        <v>1</v>
      </c>
      <c r="J12" s="536">
        <v>4</v>
      </c>
      <c r="K12" s="536">
        <v>43</v>
      </c>
      <c r="L12" s="288">
        <v>56</v>
      </c>
      <c r="M12" s="561">
        <v>2</v>
      </c>
      <c r="N12" s="562"/>
      <c r="O12" s="563"/>
      <c r="P12" s="1574">
        <v>384</v>
      </c>
    </row>
    <row r="13" spans="1:57" ht="24.95" customHeight="1">
      <c r="A13" s="1946" t="s">
        <v>75</v>
      </c>
      <c r="B13" s="291" t="s">
        <v>229</v>
      </c>
      <c r="C13" s="1024">
        <v>46490</v>
      </c>
      <c r="D13" s="806">
        <v>12087.4</v>
      </c>
      <c r="E13" s="806">
        <v>11537.128000000001</v>
      </c>
      <c r="F13" s="806">
        <v>95</v>
      </c>
      <c r="G13" s="806">
        <v>40</v>
      </c>
      <c r="H13" s="806">
        <v>1</v>
      </c>
      <c r="I13" s="806">
        <v>17</v>
      </c>
      <c r="J13" s="806">
        <v>2</v>
      </c>
      <c r="K13" s="806">
        <v>60</v>
      </c>
      <c r="L13" s="806">
        <v>38</v>
      </c>
      <c r="M13" s="806">
        <v>1</v>
      </c>
      <c r="N13" s="807">
        <v>0</v>
      </c>
      <c r="O13" s="809"/>
      <c r="P13" s="810">
        <v>550</v>
      </c>
    </row>
    <row r="14" spans="1:57" ht="24.95" customHeight="1">
      <c r="A14" s="1898"/>
      <c r="B14" s="1564" t="s">
        <v>230</v>
      </c>
      <c r="C14" s="288">
        <v>110820</v>
      </c>
      <c r="D14" s="288">
        <v>28813</v>
      </c>
      <c r="E14" s="288">
        <v>28813</v>
      </c>
      <c r="F14" s="288">
        <v>100</v>
      </c>
      <c r="G14" s="288">
        <v>57</v>
      </c>
      <c r="H14" s="288">
        <v>1</v>
      </c>
      <c r="I14" s="288">
        <v>6</v>
      </c>
      <c r="J14" s="288">
        <v>5</v>
      </c>
      <c r="K14" s="288">
        <v>69</v>
      </c>
      <c r="L14" s="288">
        <v>26</v>
      </c>
      <c r="M14" s="288">
        <v>4</v>
      </c>
      <c r="N14" s="318">
        <v>1</v>
      </c>
      <c r="O14" s="319"/>
      <c r="P14" s="322"/>
    </row>
    <row r="15" spans="1:57" ht="24.95" customHeight="1">
      <c r="A15" s="1898"/>
      <c r="B15" s="1564" t="s">
        <v>191</v>
      </c>
      <c r="C15" s="288">
        <v>50930</v>
      </c>
      <c r="D15" s="288">
        <v>13242</v>
      </c>
      <c r="E15" s="288">
        <v>13242</v>
      </c>
      <c r="F15" s="288">
        <v>100</v>
      </c>
      <c r="G15" s="299">
        <v>25</v>
      </c>
      <c r="H15" s="288"/>
      <c r="I15" s="288">
        <v>15</v>
      </c>
      <c r="J15" s="288">
        <v>5</v>
      </c>
      <c r="K15" s="288">
        <v>45</v>
      </c>
      <c r="L15" s="288">
        <v>48</v>
      </c>
      <c r="M15" s="299">
        <v>7</v>
      </c>
      <c r="N15" s="318"/>
      <c r="O15" s="319"/>
      <c r="P15" s="322"/>
    </row>
    <row r="16" spans="1:57" ht="24.95" customHeight="1">
      <c r="A16" s="1898"/>
      <c r="B16" s="1564" t="s">
        <v>192</v>
      </c>
      <c r="C16" s="288">
        <v>126656</v>
      </c>
      <c r="D16" s="288">
        <v>32930</v>
      </c>
      <c r="E16" s="288">
        <v>32815</v>
      </c>
      <c r="F16" s="288">
        <v>100</v>
      </c>
      <c r="G16" s="299">
        <v>54</v>
      </c>
      <c r="H16" s="288">
        <v>4</v>
      </c>
      <c r="I16" s="288">
        <v>14</v>
      </c>
      <c r="J16" s="288">
        <v>3</v>
      </c>
      <c r="K16" s="288">
        <v>75</v>
      </c>
      <c r="L16" s="288">
        <v>9</v>
      </c>
      <c r="M16" s="299">
        <v>16</v>
      </c>
      <c r="N16" s="318"/>
      <c r="O16" s="319">
        <v>115</v>
      </c>
      <c r="P16" s="322"/>
    </row>
    <row r="17" spans="1:20" ht="24.95" customHeight="1">
      <c r="A17" s="1898"/>
      <c r="B17" s="1564" t="s">
        <v>71</v>
      </c>
      <c r="C17" s="288">
        <v>10810</v>
      </c>
      <c r="D17" s="288">
        <v>2810.6</v>
      </c>
      <c r="E17" s="288">
        <v>2811</v>
      </c>
      <c r="F17" s="288">
        <v>100</v>
      </c>
      <c r="G17" s="299">
        <v>56</v>
      </c>
      <c r="H17" s="288">
        <v>1</v>
      </c>
      <c r="I17" s="288">
        <v>28</v>
      </c>
      <c r="J17" s="288">
        <v>1</v>
      </c>
      <c r="K17" s="288">
        <v>86</v>
      </c>
      <c r="L17" s="288">
        <v>1</v>
      </c>
      <c r="M17" s="299">
        <v>12</v>
      </c>
      <c r="N17" s="318">
        <v>1</v>
      </c>
      <c r="O17" s="319"/>
      <c r="P17" s="322"/>
    </row>
    <row r="18" spans="1:20" ht="24.95" customHeight="1">
      <c r="A18" s="1898"/>
      <c r="B18" s="1564" t="s">
        <v>193</v>
      </c>
      <c r="C18" s="288">
        <v>14292</v>
      </c>
      <c r="D18" s="288">
        <v>3715</v>
      </c>
      <c r="E18" s="288">
        <v>3331</v>
      </c>
      <c r="F18" s="288"/>
      <c r="G18" s="299">
        <v>64</v>
      </c>
      <c r="H18" s="288">
        <v>2</v>
      </c>
      <c r="I18" s="288">
        <v>2</v>
      </c>
      <c r="J18" s="288">
        <v>5</v>
      </c>
      <c r="K18" s="288">
        <v>73</v>
      </c>
      <c r="L18" s="288" t="s">
        <v>765</v>
      </c>
      <c r="M18" s="299">
        <v>3</v>
      </c>
      <c r="N18" s="318"/>
      <c r="O18" s="319"/>
      <c r="P18" s="322">
        <v>384</v>
      </c>
    </row>
    <row r="19" spans="1:20" ht="24.95" customHeight="1" thickBot="1">
      <c r="A19" s="1899"/>
      <c r="B19" s="1567" t="s">
        <v>337</v>
      </c>
      <c r="C19" s="343">
        <v>21900</v>
      </c>
      <c r="D19" s="343">
        <v>5694</v>
      </c>
      <c r="E19" s="343">
        <v>5694</v>
      </c>
      <c r="F19" s="343">
        <v>100</v>
      </c>
      <c r="G19" s="344">
        <v>21</v>
      </c>
      <c r="H19" s="343"/>
      <c r="I19" s="343"/>
      <c r="J19" s="343">
        <v>3</v>
      </c>
      <c r="K19" s="343">
        <v>24</v>
      </c>
      <c r="L19" s="343">
        <v>75</v>
      </c>
      <c r="M19" s="344">
        <v>1</v>
      </c>
      <c r="N19" s="345"/>
      <c r="O19" s="538"/>
      <c r="P19" s="564"/>
    </row>
    <row r="20" spans="1:20" ht="24.95" customHeight="1">
      <c r="A20" s="1943" t="s">
        <v>184</v>
      </c>
      <c r="B20" s="346" t="s">
        <v>198</v>
      </c>
      <c r="C20" s="172">
        <v>12690</v>
      </c>
      <c r="D20" s="173">
        <v>3299</v>
      </c>
      <c r="E20" s="173">
        <v>2969</v>
      </c>
      <c r="F20" s="173">
        <v>90</v>
      </c>
      <c r="G20" s="173">
        <v>59</v>
      </c>
      <c r="H20" s="173"/>
      <c r="I20" s="173">
        <v>17</v>
      </c>
      <c r="J20" s="173"/>
      <c r="K20" s="173">
        <v>76</v>
      </c>
      <c r="L20" s="173">
        <v>24</v>
      </c>
      <c r="M20" s="173"/>
      <c r="N20" s="472"/>
      <c r="O20" s="565"/>
      <c r="P20" s="566">
        <v>330</v>
      </c>
      <c r="Q20" s="567"/>
    </row>
    <row r="21" spans="1:20" ht="24.95" customHeight="1">
      <c r="A21" s="1944"/>
      <c r="B21" s="953" t="s">
        <v>189</v>
      </c>
      <c r="C21" s="347">
        <v>10590</v>
      </c>
      <c r="D21" s="348">
        <v>2753.4</v>
      </c>
      <c r="E21" s="348">
        <v>2533.1280000000002</v>
      </c>
      <c r="F21" s="348">
        <v>92</v>
      </c>
      <c r="G21" s="348">
        <v>44</v>
      </c>
      <c r="H21" s="348">
        <v>2</v>
      </c>
      <c r="I21" s="348">
        <v>28</v>
      </c>
      <c r="J21" s="348">
        <v>2</v>
      </c>
      <c r="K21" s="348">
        <v>76</v>
      </c>
      <c r="L21" s="348">
        <v>22</v>
      </c>
      <c r="M21" s="348">
        <v>2</v>
      </c>
      <c r="N21" s="348">
        <v>1.2999999999999999E-2</v>
      </c>
      <c r="O21" s="1252"/>
      <c r="P21" s="1319">
        <v>220</v>
      </c>
    </row>
    <row r="22" spans="1:20" ht="24.75" customHeight="1">
      <c r="A22" s="1944"/>
      <c r="B22" s="953" t="s">
        <v>190</v>
      </c>
      <c r="C22" s="347">
        <v>23210</v>
      </c>
      <c r="D22" s="348">
        <v>6035</v>
      </c>
      <c r="E22" s="348">
        <v>6035</v>
      </c>
      <c r="F22" s="348">
        <v>100</v>
      </c>
      <c r="G22" s="348">
        <v>29</v>
      </c>
      <c r="H22" s="348">
        <v>2</v>
      </c>
      <c r="I22" s="348">
        <v>12</v>
      </c>
      <c r="J22" s="348">
        <v>3</v>
      </c>
      <c r="K22" s="348">
        <v>46</v>
      </c>
      <c r="L22" s="348">
        <v>52</v>
      </c>
      <c r="M22" s="348">
        <v>2</v>
      </c>
      <c r="N22" s="539"/>
      <c r="O22" s="1318"/>
      <c r="P22" s="1319"/>
    </row>
    <row r="23" spans="1:20" ht="24.75" customHeight="1">
      <c r="A23" s="1944"/>
      <c r="B23" s="953" t="s">
        <v>230</v>
      </c>
      <c r="C23" s="954">
        <v>46400</v>
      </c>
      <c r="D23" s="950">
        <v>12064</v>
      </c>
      <c r="E23" s="950">
        <v>12064</v>
      </c>
      <c r="F23" s="950">
        <v>100</v>
      </c>
      <c r="G23" s="950">
        <v>50</v>
      </c>
      <c r="H23" s="950">
        <v>1</v>
      </c>
      <c r="I23" s="950">
        <v>5</v>
      </c>
      <c r="J23" s="950">
        <v>2</v>
      </c>
      <c r="K23" s="950">
        <v>58</v>
      </c>
      <c r="L23" s="950">
        <v>40</v>
      </c>
      <c r="M23" s="950">
        <v>1</v>
      </c>
      <c r="N23" s="950">
        <v>1</v>
      </c>
      <c r="O23" s="315"/>
      <c r="P23" s="1571"/>
    </row>
    <row r="24" spans="1:20" ht="24.95" customHeight="1">
      <c r="A24" s="1944"/>
      <c r="B24" s="953" t="s">
        <v>199</v>
      </c>
      <c r="C24" s="954">
        <v>12640</v>
      </c>
      <c r="D24" s="950">
        <v>3286</v>
      </c>
      <c r="E24" s="950">
        <v>3286</v>
      </c>
      <c r="F24" s="950">
        <v>100</v>
      </c>
      <c r="G24" s="950">
        <v>45</v>
      </c>
      <c r="H24" s="950">
        <v>3</v>
      </c>
      <c r="I24" s="950">
        <v>2</v>
      </c>
      <c r="J24" s="950">
        <v>5</v>
      </c>
      <c r="K24" s="950">
        <v>55</v>
      </c>
      <c r="L24" s="950">
        <v>31</v>
      </c>
      <c r="M24" s="950">
        <v>14</v>
      </c>
      <c r="N24" s="950"/>
      <c r="O24" s="315"/>
      <c r="P24" s="1571"/>
    </row>
    <row r="25" spans="1:20" ht="24.95" customHeight="1">
      <c r="A25" s="1944"/>
      <c r="B25" s="953" t="s">
        <v>231</v>
      </c>
      <c r="C25" s="1432">
        <v>51780</v>
      </c>
      <c r="D25" s="802">
        <v>13463</v>
      </c>
      <c r="E25" s="802">
        <v>13463</v>
      </c>
      <c r="F25" s="802">
        <v>100</v>
      </c>
      <c r="G25" s="802">
        <v>67</v>
      </c>
      <c r="H25" s="802">
        <v>1</v>
      </c>
      <c r="I25" s="802">
        <v>7</v>
      </c>
      <c r="J25" s="802">
        <v>7</v>
      </c>
      <c r="K25" s="802">
        <v>82</v>
      </c>
      <c r="L25" s="802">
        <v>12</v>
      </c>
      <c r="M25" s="802">
        <v>5</v>
      </c>
      <c r="N25" s="802">
        <v>1</v>
      </c>
      <c r="O25" s="1433"/>
      <c r="P25" s="1434"/>
    </row>
    <row r="26" spans="1:20" ht="24.95" customHeight="1">
      <c r="A26" s="1944"/>
      <c r="B26" s="916" t="s">
        <v>191</v>
      </c>
      <c r="C26" s="542">
        <v>50930</v>
      </c>
      <c r="D26" s="543">
        <v>13242</v>
      </c>
      <c r="E26" s="543">
        <v>13242</v>
      </c>
      <c r="F26" s="543">
        <v>100</v>
      </c>
      <c r="G26" s="543">
        <v>25</v>
      </c>
      <c r="H26" s="543"/>
      <c r="I26" s="543">
        <v>15</v>
      </c>
      <c r="J26" s="543">
        <v>5</v>
      </c>
      <c r="K26" s="543">
        <v>45</v>
      </c>
      <c r="L26" s="543">
        <v>48</v>
      </c>
      <c r="M26" s="543">
        <v>7</v>
      </c>
      <c r="N26" s="543"/>
      <c r="O26" s="1200"/>
      <c r="P26" s="1576"/>
    </row>
    <row r="27" spans="1:20" ht="24.95" customHeight="1">
      <c r="A27" s="1921"/>
      <c r="B27" s="1017" t="s">
        <v>192</v>
      </c>
      <c r="C27" s="1018">
        <v>44140</v>
      </c>
      <c r="D27" s="222">
        <v>11476</v>
      </c>
      <c r="E27" s="222">
        <v>11361</v>
      </c>
      <c r="F27" s="222">
        <v>99</v>
      </c>
      <c r="G27" s="222">
        <v>68</v>
      </c>
      <c r="H27" s="222">
        <v>7</v>
      </c>
      <c r="I27" s="222">
        <v>10</v>
      </c>
      <c r="J27" s="222">
        <v>1</v>
      </c>
      <c r="K27" s="222">
        <v>86</v>
      </c>
      <c r="L27" s="222">
        <v>3</v>
      </c>
      <c r="M27" s="222">
        <v>11</v>
      </c>
      <c r="N27" s="222"/>
      <c r="O27" s="222">
        <v>115</v>
      </c>
      <c r="P27" s="1572"/>
    </row>
    <row r="28" spans="1:20" ht="24.95" customHeight="1">
      <c r="A28" s="1944"/>
      <c r="B28" s="953" t="s">
        <v>232</v>
      </c>
      <c r="C28" s="351">
        <v>39250</v>
      </c>
      <c r="D28" s="352">
        <v>10205</v>
      </c>
      <c r="E28" s="352">
        <v>10205</v>
      </c>
      <c r="F28" s="352">
        <v>100</v>
      </c>
      <c r="G28" s="352">
        <v>30</v>
      </c>
      <c r="H28" s="352">
        <v>3</v>
      </c>
      <c r="I28" s="352">
        <v>14</v>
      </c>
      <c r="J28" s="352">
        <v>2</v>
      </c>
      <c r="K28" s="352">
        <v>49</v>
      </c>
      <c r="L28" s="352">
        <v>18</v>
      </c>
      <c r="M28" s="352">
        <v>33</v>
      </c>
      <c r="N28" s="352"/>
      <c r="O28" s="568"/>
      <c r="P28" s="1573"/>
    </row>
    <row r="29" spans="1:20" ht="24.95" customHeight="1">
      <c r="A29" s="1944"/>
      <c r="B29" s="1435" t="s">
        <v>235</v>
      </c>
      <c r="C29" s="958">
        <v>43266</v>
      </c>
      <c r="D29" s="950">
        <v>11249</v>
      </c>
      <c r="E29" s="950">
        <v>11249</v>
      </c>
      <c r="F29" s="950">
        <v>100</v>
      </c>
      <c r="G29" s="950">
        <v>61</v>
      </c>
      <c r="H29" s="950">
        <v>3</v>
      </c>
      <c r="I29" s="950">
        <v>19</v>
      </c>
      <c r="J29" s="950">
        <v>5</v>
      </c>
      <c r="K29" s="950">
        <v>88</v>
      </c>
      <c r="L29" s="950">
        <v>6</v>
      </c>
      <c r="M29" s="950">
        <v>6</v>
      </c>
      <c r="N29" s="950"/>
      <c r="O29" s="315"/>
      <c r="P29" s="1571"/>
      <c r="Q29" s="153"/>
      <c r="R29" s="153"/>
      <c r="S29" s="153"/>
      <c r="T29" s="153"/>
    </row>
    <row r="30" spans="1:20" ht="24.95" customHeight="1">
      <c r="A30" s="1944"/>
      <c r="B30" s="916" t="s">
        <v>204</v>
      </c>
      <c r="C30" s="1022">
        <v>10810</v>
      </c>
      <c r="D30" s="1023">
        <v>2810.6</v>
      </c>
      <c r="E30" s="1023">
        <v>2811</v>
      </c>
      <c r="F30" s="1023">
        <v>100</v>
      </c>
      <c r="G30" s="560">
        <v>56</v>
      </c>
      <c r="H30" s="560">
        <v>1</v>
      </c>
      <c r="I30" s="560">
        <v>28</v>
      </c>
      <c r="J30" s="560">
        <v>1</v>
      </c>
      <c r="K30" s="1023">
        <v>86</v>
      </c>
      <c r="L30" s="1023">
        <v>1</v>
      </c>
      <c r="M30" s="1023">
        <v>12</v>
      </c>
      <c r="N30" s="1023">
        <v>1</v>
      </c>
      <c r="O30" s="1201"/>
      <c r="P30" s="1202"/>
      <c r="Q30" s="153"/>
      <c r="R30" s="153"/>
      <c r="S30" s="153"/>
      <c r="T30" s="153"/>
    </row>
    <row r="31" spans="1:20" ht="24.95" customHeight="1">
      <c r="A31" s="1921"/>
      <c r="B31" s="876" t="s">
        <v>193</v>
      </c>
      <c r="C31" s="1018">
        <v>12648</v>
      </c>
      <c r="D31" s="222">
        <v>3288</v>
      </c>
      <c r="E31" s="222">
        <v>3288</v>
      </c>
      <c r="F31" s="222">
        <v>100</v>
      </c>
      <c r="G31" s="222">
        <v>65</v>
      </c>
      <c r="H31" s="222">
        <v>2</v>
      </c>
      <c r="I31" s="222">
        <v>2</v>
      </c>
      <c r="J31" s="222">
        <v>5</v>
      </c>
      <c r="K31" s="222">
        <v>74</v>
      </c>
      <c r="L31" s="222">
        <v>23</v>
      </c>
      <c r="M31" s="222">
        <v>3</v>
      </c>
      <c r="N31" s="222"/>
      <c r="O31" s="222"/>
      <c r="P31" s="1572"/>
      <c r="Q31" s="153"/>
      <c r="R31" s="153"/>
      <c r="S31" s="153"/>
      <c r="T31" s="153"/>
    </row>
    <row r="32" spans="1:20" ht="24.95" customHeight="1">
      <c r="A32" s="1944"/>
      <c r="B32" s="1021" t="s">
        <v>202</v>
      </c>
      <c r="C32" s="207">
        <v>1644</v>
      </c>
      <c r="D32" s="209">
        <v>427</v>
      </c>
      <c r="E32" s="209">
        <v>43</v>
      </c>
      <c r="F32" s="209">
        <v>10</v>
      </c>
      <c r="G32" s="209">
        <v>10</v>
      </c>
      <c r="H32" s="209">
        <v>10</v>
      </c>
      <c r="I32" s="209">
        <v>10</v>
      </c>
      <c r="J32" s="209">
        <v>10</v>
      </c>
      <c r="K32" s="209">
        <v>40</v>
      </c>
      <c r="L32" s="209">
        <v>60</v>
      </c>
      <c r="M32" s="209"/>
      <c r="N32" s="209"/>
      <c r="O32" s="228"/>
      <c r="P32" s="1577">
        <v>384</v>
      </c>
      <c r="Q32" s="153"/>
      <c r="R32" s="153"/>
      <c r="S32" s="153"/>
      <c r="T32" s="153"/>
    </row>
    <row r="33" spans="1:20" ht="24.95" customHeight="1" thickBot="1">
      <c r="A33" s="1945"/>
      <c r="B33" s="569" t="s">
        <v>512</v>
      </c>
      <c r="C33" s="1575">
        <v>21900</v>
      </c>
      <c r="D33" s="973">
        <v>5694</v>
      </c>
      <c r="E33" s="973">
        <v>5694</v>
      </c>
      <c r="F33" s="973">
        <v>100</v>
      </c>
      <c r="G33" s="973">
        <v>21</v>
      </c>
      <c r="H33" s="973"/>
      <c r="I33" s="973"/>
      <c r="J33" s="973">
        <v>3</v>
      </c>
      <c r="K33" s="973">
        <v>24</v>
      </c>
      <c r="L33" s="973">
        <v>75</v>
      </c>
      <c r="M33" s="973">
        <v>1</v>
      </c>
      <c r="N33" s="973"/>
      <c r="O33" s="1578"/>
      <c r="P33" s="201"/>
      <c r="Q33" s="153"/>
      <c r="R33" s="153"/>
      <c r="S33" s="153"/>
      <c r="T33" s="153"/>
    </row>
    <row r="34" spans="1:20">
      <c r="C34" s="153"/>
      <c r="D34" s="153"/>
      <c r="E34" s="153"/>
      <c r="F34" s="153"/>
    </row>
  </sheetData>
  <mergeCells count="14">
    <mergeCell ref="A1:P1"/>
    <mergeCell ref="G2:H2"/>
    <mergeCell ref="I3:K3"/>
    <mergeCell ref="A20:A33"/>
    <mergeCell ref="A13:A19"/>
    <mergeCell ref="B3:E3"/>
    <mergeCell ref="A4:B8"/>
    <mergeCell ref="A9:B9"/>
    <mergeCell ref="A10:B10"/>
    <mergeCell ref="A11:B11"/>
    <mergeCell ref="A12:B12"/>
    <mergeCell ref="G6:K6"/>
    <mergeCell ref="G5:N5"/>
    <mergeCell ref="E4:N4"/>
  </mergeCells>
  <phoneticPr fontId="3"/>
  <printOptions horizontalCentered="1"/>
  <pageMargins left="0.59055118110236227" right="0.59055118110236227" top="0.59055118110236227" bottom="0.39370078740157483" header="0.51181102362204722" footer="0.31496062992125984"/>
  <pageSetup paperSize="9" scale="89" pageOrder="overThenDown" orientation="portrait" r:id="rId1"/>
  <headerFooter scaleWithDoc="0" alignWithMargins="0"/>
  <colBreaks count="2" manualBreakCount="2">
    <brk id="21" min="1" max="12" man="1"/>
    <brk id="39" min="1" max="12"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7"/>
  <dimension ref="A1:BD112"/>
  <sheetViews>
    <sheetView view="pageBreakPreview" zoomScaleNormal="100" zoomScaleSheetLayoutView="75" workbookViewId="0">
      <pane xSplit="2" ySplit="8" topLeftCell="C9" activePane="bottomRight" state="frozen"/>
      <selection activeCell="B23" sqref="B23:C23"/>
      <selection pane="topRight" activeCell="B23" sqref="B23:C23"/>
      <selection pane="bottomLeft" activeCell="B23" sqref="B23:C23"/>
      <selection pane="bottomRight" activeCell="R12" sqref="R12"/>
    </sheetView>
  </sheetViews>
  <sheetFormatPr defaultColWidth="13.375" defaultRowHeight="17.25"/>
  <cols>
    <col min="1" max="1" width="2.875" style="940" bestFit="1" customWidth="1"/>
    <col min="2" max="2" width="8.625" style="940" customWidth="1"/>
    <col min="3" max="5" width="8.75" style="940" customWidth="1"/>
    <col min="6" max="14" width="5" style="940" customWidth="1"/>
    <col min="15" max="15" width="7.375" style="940" customWidth="1"/>
    <col min="16" max="16" width="3.375" style="940" customWidth="1"/>
    <col min="17" max="17" width="8.375" style="353" customWidth="1"/>
    <col min="18" max="18" width="7.875" style="353" customWidth="1"/>
    <col min="19" max="19" width="8.375" style="940" customWidth="1"/>
    <col min="20" max="20" width="8.5" style="353" customWidth="1"/>
    <col min="21" max="21" width="9.875" style="353" customWidth="1"/>
    <col min="22" max="22" width="8" style="940" customWidth="1"/>
    <col min="23" max="23" width="10.75" style="940" customWidth="1"/>
    <col min="24" max="24" width="11.75" style="940" customWidth="1"/>
    <col min="25" max="25" width="10.25" style="940" customWidth="1"/>
    <col min="26" max="26" width="11.125" style="940" customWidth="1"/>
    <col min="27" max="27" width="9.75" style="353" customWidth="1"/>
    <col min="28" max="28" width="7.625" style="353" customWidth="1"/>
    <col min="29" max="29" width="10.75" style="940" customWidth="1"/>
    <col min="30" max="30" width="7.625" style="353" customWidth="1"/>
    <col min="31" max="31" width="9.75" style="940" customWidth="1"/>
    <col min="32" max="32" width="7.625" style="353" customWidth="1"/>
    <col min="33" max="33" width="9.75" style="940" customWidth="1"/>
    <col min="34" max="34" width="7.625" style="353" customWidth="1"/>
    <col min="35" max="35" width="10" style="940" customWidth="1"/>
    <col min="36" max="36" width="7.625" style="353" customWidth="1"/>
    <col min="37" max="37" width="10.125" style="940" customWidth="1"/>
    <col min="38" max="38" width="7.625" style="353" customWidth="1"/>
    <col min="39" max="39" width="12" style="353" customWidth="1"/>
    <col min="40" max="40" width="7.625" style="353" customWidth="1"/>
    <col min="41" max="41" width="12.125" style="940" customWidth="1"/>
    <col min="42" max="42" width="11.5" style="940" customWidth="1"/>
    <col min="43" max="44" width="7.625" style="940" customWidth="1"/>
    <col min="45" max="45" width="11.625" style="353" customWidth="1"/>
    <col min="46" max="46" width="7.625" style="353" customWidth="1"/>
    <col min="47" max="47" width="10" style="940" customWidth="1"/>
    <col min="48" max="48" width="7.625" style="353" customWidth="1"/>
    <col min="49" max="49" width="7.75" style="940" customWidth="1"/>
    <col min="50" max="50" width="7" style="353" customWidth="1"/>
    <col min="51" max="51" width="9.875" style="940" customWidth="1"/>
    <col min="52" max="52" width="6.75" style="353" customWidth="1"/>
    <col min="53" max="53" width="11.25" style="940" customWidth="1"/>
    <col min="54" max="54" width="7" style="353" customWidth="1"/>
    <col min="55" max="55" width="9.25" style="940" customWidth="1"/>
    <col min="56" max="56" width="7.75" style="353" customWidth="1"/>
    <col min="57" max="57" width="3.5" style="940" customWidth="1"/>
    <col min="58" max="16384" width="13.375" style="940"/>
  </cols>
  <sheetData>
    <row r="1" spans="1:56">
      <c r="A1" s="1917" t="s">
        <v>753</v>
      </c>
      <c r="B1" s="1917"/>
      <c r="C1" s="1917"/>
      <c r="D1" s="1917"/>
      <c r="E1" s="1917"/>
      <c r="F1" s="1917"/>
      <c r="G1" s="1917"/>
      <c r="H1" s="1917"/>
      <c r="I1" s="1917"/>
      <c r="J1" s="1917"/>
      <c r="K1" s="1917"/>
      <c r="L1" s="1917"/>
      <c r="M1" s="1917"/>
      <c r="N1" s="1917"/>
      <c r="O1" s="1917"/>
      <c r="P1" s="1917"/>
    </row>
    <row r="2" spans="1:56">
      <c r="B2" s="510"/>
      <c r="C2" s="510"/>
      <c r="D2" s="510"/>
      <c r="E2" s="148"/>
      <c r="F2" s="148"/>
      <c r="G2" s="1919"/>
      <c r="H2" s="1919"/>
      <c r="I2" s="148"/>
      <c r="J2" s="148"/>
      <c r="K2" s="148"/>
      <c r="L2" s="148"/>
      <c r="M2" s="148"/>
      <c r="N2" s="148"/>
      <c r="O2" s="148"/>
      <c r="P2" s="148"/>
    </row>
    <row r="3" spans="1:56" ht="18" thickBot="1">
      <c r="B3" s="1951" t="s">
        <v>296</v>
      </c>
      <c r="C3" s="1951"/>
      <c r="D3" s="1951"/>
      <c r="E3" s="1951"/>
      <c r="F3" s="1951"/>
      <c r="G3" s="1951"/>
      <c r="H3" s="1951"/>
      <c r="I3" s="1951"/>
      <c r="J3" s="1951"/>
      <c r="K3" s="1951"/>
      <c r="L3" s="1951"/>
      <c r="M3" s="148"/>
      <c r="N3" s="148"/>
      <c r="O3" s="148"/>
      <c r="P3" s="323"/>
      <c r="Q3" s="324"/>
      <c r="R3" s="324"/>
      <c r="S3" s="323"/>
      <c r="T3" s="324"/>
      <c r="U3" s="324"/>
      <c r="V3" s="323"/>
      <c r="W3" s="323"/>
      <c r="X3" s="323"/>
      <c r="Y3" s="323"/>
      <c r="Z3" s="323"/>
      <c r="AA3" s="324"/>
      <c r="AB3" s="324"/>
      <c r="AC3" s="323"/>
      <c r="AD3" s="324"/>
      <c r="AE3" s="323"/>
      <c r="AF3" s="324"/>
      <c r="AG3" s="323"/>
      <c r="AH3" s="324"/>
      <c r="AI3" s="323"/>
      <c r="AJ3" s="324"/>
      <c r="AK3" s="323"/>
      <c r="AL3" s="324"/>
      <c r="AM3" s="324"/>
      <c r="AN3" s="324"/>
      <c r="AO3" s="323"/>
      <c r="AP3" s="323"/>
      <c r="AQ3" s="323"/>
      <c r="AR3" s="323"/>
      <c r="AS3" s="324"/>
      <c r="AT3" s="324"/>
      <c r="AU3" s="323"/>
      <c r="AV3" s="324"/>
      <c r="AW3" s="296"/>
      <c r="AX3" s="325"/>
      <c r="AY3" s="153"/>
      <c r="AZ3" s="326"/>
      <c r="BA3" s="153"/>
      <c r="BB3" s="326"/>
      <c r="BC3" s="153"/>
      <c r="BD3" s="326"/>
    </row>
    <row r="4" spans="1:56" ht="18" customHeight="1">
      <c r="A4" s="1911" t="s">
        <v>72</v>
      </c>
      <c r="B4" s="1912"/>
      <c r="C4" s="1579" t="s">
        <v>84</v>
      </c>
      <c r="D4" s="1579" t="s">
        <v>84</v>
      </c>
      <c r="E4" s="1948" t="s">
        <v>185</v>
      </c>
      <c r="F4" s="1949"/>
      <c r="G4" s="1949"/>
      <c r="H4" s="1949"/>
      <c r="I4" s="1949"/>
      <c r="J4" s="1949"/>
      <c r="K4" s="1949"/>
      <c r="L4" s="1949"/>
      <c r="M4" s="1949"/>
      <c r="N4" s="1950"/>
      <c r="O4" s="1580"/>
      <c r="Q4" s="940"/>
      <c r="R4" s="940"/>
      <c r="T4" s="940"/>
      <c r="U4" s="940"/>
      <c r="AA4" s="940"/>
      <c r="AB4" s="940"/>
      <c r="AD4" s="940"/>
      <c r="AF4" s="940"/>
      <c r="AH4" s="940"/>
      <c r="AJ4" s="940"/>
      <c r="AL4" s="940"/>
      <c r="AM4" s="940"/>
      <c r="AN4" s="940"/>
      <c r="AS4" s="940"/>
      <c r="AT4" s="940"/>
      <c r="AV4" s="940"/>
      <c r="AX4" s="940"/>
      <c r="AZ4" s="940"/>
      <c r="BB4" s="940"/>
      <c r="BD4" s="940"/>
    </row>
    <row r="5" spans="1:56" ht="18" customHeight="1">
      <c r="A5" s="1913"/>
      <c r="B5" s="1914"/>
      <c r="C5" s="327" t="s">
        <v>85</v>
      </c>
      <c r="D5" s="327" t="s">
        <v>85</v>
      </c>
      <c r="E5" s="328" t="s">
        <v>86</v>
      </c>
      <c r="F5" s="329"/>
      <c r="G5" s="1930" t="s">
        <v>186</v>
      </c>
      <c r="H5" s="1931"/>
      <c r="I5" s="1931"/>
      <c r="J5" s="1931"/>
      <c r="K5" s="1931"/>
      <c r="L5" s="1931"/>
      <c r="M5" s="1931"/>
      <c r="N5" s="1932"/>
      <c r="O5" s="1581" t="s">
        <v>87</v>
      </c>
      <c r="Q5" s="940"/>
      <c r="R5" s="940"/>
      <c r="T5" s="940"/>
      <c r="U5" s="940"/>
      <c r="AA5" s="940"/>
      <c r="AB5" s="940"/>
      <c r="AD5" s="940"/>
      <c r="AF5" s="940"/>
      <c r="AH5" s="940"/>
      <c r="AJ5" s="940"/>
      <c r="AL5" s="940"/>
      <c r="AM5" s="940"/>
      <c r="AN5" s="940"/>
      <c r="AS5" s="940"/>
      <c r="AT5" s="940"/>
      <c r="AV5" s="940"/>
      <c r="AX5" s="940"/>
      <c r="AZ5" s="940"/>
      <c r="BB5" s="940"/>
      <c r="BD5" s="940"/>
    </row>
    <row r="6" spans="1:56" ht="18" customHeight="1">
      <c r="A6" s="1913"/>
      <c r="B6" s="1914"/>
      <c r="C6" s="327" t="s">
        <v>339</v>
      </c>
      <c r="D6" s="327" t="s">
        <v>99</v>
      </c>
      <c r="E6" s="330" t="s">
        <v>6</v>
      </c>
      <c r="F6" s="331" t="s">
        <v>88</v>
      </c>
      <c r="G6" s="1939" t="s">
        <v>89</v>
      </c>
      <c r="H6" s="1940"/>
      <c r="I6" s="1940"/>
      <c r="J6" s="1940"/>
      <c r="K6" s="1941"/>
      <c r="L6" s="332" t="s">
        <v>90</v>
      </c>
      <c r="M6" s="333" t="s">
        <v>91</v>
      </c>
      <c r="N6" s="334" t="s">
        <v>92</v>
      </c>
      <c r="O6" s="1582" t="s">
        <v>93</v>
      </c>
      <c r="Q6" s="940"/>
      <c r="R6" s="940"/>
      <c r="T6" s="940"/>
      <c r="U6" s="940"/>
      <c r="AA6" s="940"/>
      <c r="AB6" s="940"/>
      <c r="AD6" s="940"/>
      <c r="AF6" s="940"/>
      <c r="AH6" s="940"/>
      <c r="AJ6" s="940"/>
      <c r="AL6" s="940"/>
      <c r="AM6" s="940"/>
      <c r="AN6" s="940"/>
      <c r="AS6" s="940"/>
      <c r="AT6" s="940"/>
      <c r="AV6" s="940"/>
      <c r="AX6" s="940"/>
      <c r="AZ6" s="940"/>
      <c r="BB6" s="940"/>
      <c r="BD6" s="940"/>
    </row>
    <row r="7" spans="1:56" ht="18" customHeight="1">
      <c r="A7" s="1913"/>
      <c r="B7" s="1914"/>
      <c r="C7" s="327" t="s">
        <v>100</v>
      </c>
      <c r="D7" s="327" t="s">
        <v>94</v>
      </c>
      <c r="E7" s="335"/>
      <c r="F7" s="331" t="s">
        <v>61</v>
      </c>
      <c r="G7" s="332" t="s">
        <v>95</v>
      </c>
      <c r="H7" s="332" t="s">
        <v>110</v>
      </c>
      <c r="I7" s="333" t="s">
        <v>96</v>
      </c>
      <c r="J7" s="332" t="s">
        <v>81</v>
      </c>
      <c r="K7" s="332" t="s">
        <v>5</v>
      </c>
      <c r="L7" s="335"/>
      <c r="M7" s="335"/>
      <c r="N7" s="336"/>
      <c r="O7" s="1583"/>
      <c r="Q7" s="940"/>
      <c r="R7" s="940"/>
      <c r="T7" s="940"/>
      <c r="U7" s="940"/>
      <c r="AA7" s="940"/>
      <c r="AB7" s="940"/>
      <c r="AD7" s="940"/>
      <c r="AF7" s="940"/>
      <c r="AH7" s="940"/>
      <c r="AJ7" s="940"/>
      <c r="AL7" s="940"/>
      <c r="AM7" s="940"/>
      <c r="AN7" s="940"/>
      <c r="AS7" s="940"/>
      <c r="AT7" s="940"/>
      <c r="AV7" s="940"/>
      <c r="AX7" s="940"/>
      <c r="AZ7" s="940"/>
      <c r="BB7" s="940"/>
      <c r="BD7" s="940"/>
    </row>
    <row r="8" spans="1:56" ht="18" customHeight="1" thickBot="1">
      <c r="A8" s="1915"/>
      <c r="B8" s="1916"/>
      <c r="C8" s="330" t="s">
        <v>97</v>
      </c>
      <c r="D8" s="330" t="s">
        <v>97</v>
      </c>
      <c r="E8" s="330" t="s">
        <v>97</v>
      </c>
      <c r="F8" s="330" t="s">
        <v>98</v>
      </c>
      <c r="G8" s="337"/>
      <c r="H8" s="330" t="s">
        <v>82</v>
      </c>
      <c r="I8" s="330"/>
      <c r="J8" s="338" t="s">
        <v>80</v>
      </c>
      <c r="K8" s="338"/>
      <c r="L8" s="330"/>
      <c r="M8" s="330"/>
      <c r="N8" s="339"/>
      <c r="O8" s="1581" t="s">
        <v>97</v>
      </c>
      <c r="Q8" s="940"/>
      <c r="R8" s="940"/>
      <c r="T8" s="940"/>
      <c r="U8" s="940"/>
      <c r="AA8" s="940"/>
      <c r="AB8" s="940"/>
      <c r="AD8" s="940"/>
      <c r="AF8" s="940"/>
      <c r="AH8" s="940"/>
      <c r="AJ8" s="940"/>
      <c r="AL8" s="940"/>
      <c r="AM8" s="940"/>
      <c r="AN8" s="940"/>
      <c r="AS8" s="940"/>
      <c r="AT8" s="940"/>
      <c r="AV8" s="940"/>
      <c r="AX8" s="940"/>
      <c r="AZ8" s="940"/>
      <c r="BB8" s="940"/>
      <c r="BD8" s="940"/>
    </row>
    <row r="9" spans="1:56" ht="24.95" customHeight="1" thickBot="1">
      <c r="A9" s="1798" t="s">
        <v>173</v>
      </c>
      <c r="B9" s="1800"/>
      <c r="C9" s="340">
        <v>64570.420765027324</v>
      </c>
      <c r="D9" s="340">
        <v>16787.169398907103</v>
      </c>
      <c r="E9" s="340">
        <v>16603.169398907103</v>
      </c>
      <c r="F9" s="340">
        <v>99</v>
      </c>
      <c r="G9" s="341">
        <v>46</v>
      </c>
      <c r="H9" s="340">
        <v>2</v>
      </c>
      <c r="I9" s="340">
        <v>7</v>
      </c>
      <c r="J9" s="340">
        <v>5</v>
      </c>
      <c r="K9" s="340">
        <v>60</v>
      </c>
      <c r="L9" s="340">
        <v>36</v>
      </c>
      <c r="M9" s="341">
        <v>3</v>
      </c>
      <c r="N9" s="342">
        <v>0</v>
      </c>
      <c r="O9" s="1584">
        <v>184</v>
      </c>
      <c r="Q9" s="940"/>
      <c r="R9" s="940"/>
      <c r="T9" s="940"/>
      <c r="U9" s="940"/>
      <c r="AA9" s="940"/>
      <c r="AB9" s="940"/>
      <c r="AD9" s="940"/>
      <c r="AF9" s="940"/>
      <c r="AH9" s="940"/>
      <c r="AJ9" s="940"/>
      <c r="AL9" s="940"/>
      <c r="AM9" s="940"/>
      <c r="AN9" s="940"/>
      <c r="AS9" s="940"/>
      <c r="AT9" s="940"/>
      <c r="AV9" s="940"/>
      <c r="AX9" s="940"/>
      <c r="AZ9" s="940"/>
      <c r="BB9" s="940"/>
      <c r="BD9" s="940"/>
    </row>
    <row r="10" spans="1:56" ht="24.95" customHeight="1">
      <c r="A10" s="1756" t="s">
        <v>73</v>
      </c>
      <c r="B10" s="1758"/>
      <c r="C10" s="286">
        <v>30968</v>
      </c>
      <c r="D10" s="286">
        <v>8051</v>
      </c>
      <c r="E10" s="286">
        <v>7966</v>
      </c>
      <c r="F10" s="286">
        <v>99</v>
      </c>
      <c r="G10" s="286">
        <v>48</v>
      </c>
      <c r="H10" s="286">
        <v>2</v>
      </c>
      <c r="I10" s="286">
        <v>7</v>
      </c>
      <c r="J10" s="286">
        <v>6</v>
      </c>
      <c r="K10" s="286">
        <v>63</v>
      </c>
      <c r="L10" s="286">
        <v>32</v>
      </c>
      <c r="M10" s="287">
        <v>4</v>
      </c>
      <c r="N10" s="289">
        <v>0</v>
      </c>
      <c r="O10" s="1585">
        <v>85</v>
      </c>
      <c r="Q10" s="940"/>
      <c r="R10" s="940"/>
      <c r="T10" s="940"/>
      <c r="U10" s="940"/>
      <c r="AA10" s="940"/>
      <c r="AB10" s="940"/>
      <c r="AD10" s="940"/>
      <c r="AF10" s="940"/>
      <c r="AH10" s="940"/>
      <c r="AJ10" s="940"/>
      <c r="AL10" s="940"/>
      <c r="AM10" s="940"/>
      <c r="AN10" s="940"/>
      <c r="AS10" s="940"/>
      <c r="AT10" s="940"/>
      <c r="AV10" s="940"/>
      <c r="AX10" s="940"/>
      <c r="AZ10" s="940"/>
      <c r="BB10" s="940"/>
      <c r="BD10" s="940"/>
    </row>
    <row r="11" spans="1:56" ht="24.95" customHeight="1">
      <c r="A11" s="1761" t="s">
        <v>174</v>
      </c>
      <c r="B11" s="1749"/>
      <c r="C11" s="288">
        <v>25263.420765027324</v>
      </c>
      <c r="D11" s="288">
        <v>6568.1693989071036</v>
      </c>
      <c r="E11" s="288">
        <v>6568.1693989071036</v>
      </c>
      <c r="F11" s="288">
        <v>100</v>
      </c>
      <c r="G11" s="288">
        <v>53</v>
      </c>
      <c r="H11" s="288">
        <v>3</v>
      </c>
      <c r="I11" s="288">
        <v>8</v>
      </c>
      <c r="J11" s="288">
        <v>6</v>
      </c>
      <c r="K11" s="288">
        <v>70</v>
      </c>
      <c r="L11" s="288">
        <v>27</v>
      </c>
      <c r="M11" s="299">
        <v>3</v>
      </c>
      <c r="N11" s="318"/>
      <c r="O11" s="1586"/>
      <c r="Q11" s="940"/>
      <c r="R11" s="940"/>
      <c r="T11" s="940"/>
      <c r="U11" s="940"/>
      <c r="AA11" s="940"/>
      <c r="AB11" s="940"/>
      <c r="AD11" s="940"/>
      <c r="AF11" s="940"/>
      <c r="AH11" s="940"/>
      <c r="AJ11" s="940"/>
      <c r="AL11" s="940"/>
      <c r="AM11" s="940"/>
      <c r="AN11" s="940"/>
      <c r="AS11" s="940"/>
      <c r="AT11" s="940"/>
      <c r="AV11" s="940"/>
      <c r="AX11" s="940"/>
      <c r="AZ11" s="940"/>
      <c r="BB11" s="940"/>
      <c r="BD11" s="940"/>
    </row>
    <row r="12" spans="1:56" ht="24.95" customHeight="1" thickBot="1">
      <c r="A12" s="1896" t="s">
        <v>74</v>
      </c>
      <c r="B12" s="1816"/>
      <c r="C12" s="343">
        <v>8339</v>
      </c>
      <c r="D12" s="343">
        <v>2168</v>
      </c>
      <c r="E12" s="343">
        <v>2069</v>
      </c>
      <c r="F12" s="343">
        <v>95</v>
      </c>
      <c r="G12" s="344">
        <v>13</v>
      </c>
      <c r="H12" s="343">
        <v>1</v>
      </c>
      <c r="I12" s="343">
        <v>1</v>
      </c>
      <c r="J12" s="343">
        <v>3</v>
      </c>
      <c r="K12" s="343">
        <v>18</v>
      </c>
      <c r="L12" s="343">
        <v>81</v>
      </c>
      <c r="M12" s="344">
        <v>1</v>
      </c>
      <c r="N12" s="345"/>
      <c r="O12" s="1587">
        <v>99</v>
      </c>
      <c r="Q12" s="940"/>
      <c r="R12" s="940"/>
      <c r="T12" s="940"/>
      <c r="U12" s="940"/>
      <c r="AA12" s="940"/>
      <c r="AB12" s="940"/>
      <c r="AD12" s="940"/>
      <c r="AF12" s="940"/>
      <c r="AH12" s="940"/>
      <c r="AJ12" s="940"/>
      <c r="AL12" s="940"/>
      <c r="AM12" s="940"/>
      <c r="AN12" s="940"/>
      <c r="AS12" s="940"/>
      <c r="AT12" s="940"/>
      <c r="AV12" s="940"/>
      <c r="AX12" s="940"/>
      <c r="AZ12" s="940"/>
      <c r="BB12" s="940"/>
      <c r="BD12" s="940"/>
    </row>
    <row r="13" spans="1:56" ht="24.95" customHeight="1">
      <c r="A13" s="1897" t="s">
        <v>75</v>
      </c>
      <c r="B13" s="1565" t="s">
        <v>175</v>
      </c>
      <c r="C13" s="1024">
        <v>7052</v>
      </c>
      <c r="D13" s="806">
        <v>1833</v>
      </c>
      <c r="E13" s="806">
        <v>1748</v>
      </c>
      <c r="F13" s="806">
        <v>95</v>
      </c>
      <c r="G13" s="806">
        <v>37</v>
      </c>
      <c r="H13" s="806">
        <v>3</v>
      </c>
      <c r="I13" s="806">
        <v>13</v>
      </c>
      <c r="J13" s="806">
        <v>1</v>
      </c>
      <c r="K13" s="806">
        <v>54</v>
      </c>
      <c r="L13" s="806">
        <v>45</v>
      </c>
      <c r="M13" s="806">
        <v>1</v>
      </c>
      <c r="N13" s="806"/>
      <c r="O13" s="1588">
        <v>85</v>
      </c>
      <c r="Q13" s="940"/>
      <c r="R13" s="940"/>
      <c r="T13" s="940"/>
      <c r="U13" s="940"/>
      <c r="AA13" s="940"/>
      <c r="AB13" s="940"/>
      <c r="AD13" s="940"/>
      <c r="AF13" s="940"/>
      <c r="AH13" s="940"/>
      <c r="AJ13" s="940"/>
      <c r="AL13" s="940"/>
      <c r="AM13" s="940"/>
      <c r="AN13" s="940"/>
      <c r="AS13" s="940"/>
      <c r="AT13" s="940"/>
      <c r="AV13" s="940"/>
      <c r="AX13" s="940"/>
      <c r="AZ13" s="940"/>
      <c r="BB13" s="940"/>
      <c r="BD13" s="940"/>
    </row>
    <row r="14" spans="1:56" ht="24.95" customHeight="1">
      <c r="A14" s="1898"/>
      <c r="B14" s="1564" t="s">
        <v>176</v>
      </c>
      <c r="C14" s="288">
        <v>16057</v>
      </c>
      <c r="D14" s="288">
        <v>4175</v>
      </c>
      <c r="E14" s="288">
        <v>4175</v>
      </c>
      <c r="F14" s="288">
        <v>100</v>
      </c>
      <c r="G14" s="299">
        <v>45</v>
      </c>
      <c r="H14" s="288">
        <v>2</v>
      </c>
      <c r="I14" s="288">
        <v>5</v>
      </c>
      <c r="J14" s="288">
        <v>6</v>
      </c>
      <c r="K14" s="288">
        <v>58</v>
      </c>
      <c r="L14" s="288">
        <v>36</v>
      </c>
      <c r="M14" s="299">
        <v>5</v>
      </c>
      <c r="N14" s="299">
        <v>0</v>
      </c>
      <c r="O14" s="1586"/>
      <c r="Q14" s="940"/>
      <c r="R14" s="940"/>
      <c r="T14" s="940"/>
      <c r="U14" s="940"/>
      <c r="AA14" s="940"/>
      <c r="AB14" s="940"/>
      <c r="AD14" s="940"/>
      <c r="AF14" s="940"/>
      <c r="AH14" s="940"/>
      <c r="AJ14" s="940"/>
      <c r="AL14" s="940"/>
      <c r="AM14" s="940"/>
      <c r="AN14" s="940"/>
      <c r="AS14" s="940"/>
      <c r="AT14" s="940"/>
      <c r="AV14" s="940"/>
      <c r="AX14" s="940"/>
      <c r="AZ14" s="940"/>
      <c r="BB14" s="940"/>
      <c r="BD14" s="940"/>
    </row>
    <row r="15" spans="1:56" ht="24.95" customHeight="1">
      <c r="A15" s="1898"/>
      <c r="B15" s="1564" t="s">
        <v>177</v>
      </c>
      <c r="C15" s="288">
        <v>7859</v>
      </c>
      <c r="D15" s="288">
        <v>2043</v>
      </c>
      <c r="E15" s="288">
        <v>2043</v>
      </c>
      <c r="F15" s="288">
        <v>100</v>
      </c>
      <c r="G15" s="299">
        <v>65</v>
      </c>
      <c r="H15" s="288">
        <v>2</v>
      </c>
      <c r="I15" s="288">
        <v>7</v>
      </c>
      <c r="J15" s="288">
        <v>9</v>
      </c>
      <c r="K15" s="288">
        <v>83</v>
      </c>
      <c r="L15" s="288">
        <v>14</v>
      </c>
      <c r="M15" s="299">
        <v>3</v>
      </c>
      <c r="N15" s="318"/>
      <c r="O15" s="1586"/>
      <c r="Q15" s="940"/>
      <c r="R15" s="940"/>
      <c r="T15" s="940"/>
      <c r="U15" s="940"/>
      <c r="AA15" s="940"/>
      <c r="AB15" s="940"/>
      <c r="AD15" s="940"/>
      <c r="AF15" s="940"/>
      <c r="AH15" s="940"/>
      <c r="AJ15" s="940"/>
      <c r="AL15" s="940"/>
      <c r="AM15" s="940"/>
      <c r="AN15" s="940"/>
      <c r="AS15" s="940"/>
      <c r="AT15" s="940"/>
      <c r="AV15" s="940"/>
      <c r="AX15" s="940"/>
      <c r="AZ15" s="940"/>
      <c r="BB15" s="940"/>
      <c r="BD15" s="940"/>
    </row>
    <row r="16" spans="1:56" ht="24.95" customHeight="1">
      <c r="A16" s="1898"/>
      <c r="B16" s="1564" t="s">
        <v>174</v>
      </c>
      <c r="C16" s="288">
        <v>24082</v>
      </c>
      <c r="D16" s="288">
        <v>6261</v>
      </c>
      <c r="E16" s="288">
        <v>6261</v>
      </c>
      <c r="F16" s="288">
        <v>100</v>
      </c>
      <c r="G16" s="299">
        <v>53</v>
      </c>
      <c r="H16" s="288">
        <v>3</v>
      </c>
      <c r="I16" s="288">
        <v>7</v>
      </c>
      <c r="J16" s="288">
        <v>6</v>
      </c>
      <c r="K16" s="288">
        <v>69</v>
      </c>
      <c r="L16" s="288">
        <v>28</v>
      </c>
      <c r="M16" s="299">
        <v>3</v>
      </c>
      <c r="N16" s="318"/>
      <c r="O16" s="1586"/>
      <c r="Q16" s="940"/>
      <c r="R16" s="940"/>
      <c r="T16" s="940"/>
      <c r="U16" s="940"/>
      <c r="AA16" s="940"/>
      <c r="AB16" s="940"/>
      <c r="AD16" s="940"/>
      <c r="AF16" s="940"/>
      <c r="AH16" s="940"/>
      <c r="AJ16" s="940"/>
      <c r="AL16" s="940"/>
      <c r="AM16" s="940"/>
      <c r="AN16" s="940"/>
      <c r="AS16" s="940"/>
      <c r="AT16" s="940"/>
      <c r="AV16" s="940"/>
      <c r="AX16" s="940"/>
      <c r="AZ16" s="940"/>
      <c r="BB16" s="940"/>
      <c r="BD16" s="940"/>
    </row>
    <row r="17" spans="1:56" ht="24.95" customHeight="1">
      <c r="A17" s="1898"/>
      <c r="B17" s="1564" t="s">
        <v>76</v>
      </c>
      <c r="C17" s="288">
        <v>1181.4207650273224</v>
      </c>
      <c r="D17" s="288">
        <v>307.16939890710387</v>
      </c>
      <c r="E17" s="288">
        <v>307.16939890710387</v>
      </c>
      <c r="F17" s="288">
        <v>100</v>
      </c>
      <c r="G17" s="299">
        <v>60</v>
      </c>
      <c r="H17" s="288">
        <v>1</v>
      </c>
      <c r="I17" s="288">
        <v>24</v>
      </c>
      <c r="J17" s="288">
        <v>1</v>
      </c>
      <c r="K17" s="288">
        <v>86</v>
      </c>
      <c r="L17" s="288">
        <v>1</v>
      </c>
      <c r="M17" s="299">
        <v>13</v>
      </c>
      <c r="N17" s="318"/>
      <c r="O17" s="1586"/>
      <c r="Q17" s="940"/>
      <c r="R17" s="940"/>
      <c r="T17" s="940"/>
      <c r="U17" s="940"/>
      <c r="AA17" s="940"/>
      <c r="AB17" s="940"/>
      <c r="AD17" s="940"/>
      <c r="AF17" s="940"/>
      <c r="AH17" s="940"/>
      <c r="AJ17" s="940"/>
      <c r="AL17" s="940"/>
      <c r="AM17" s="940"/>
      <c r="AN17" s="940"/>
      <c r="AS17" s="940"/>
      <c r="AT17" s="940"/>
      <c r="AV17" s="940"/>
      <c r="AX17" s="940"/>
      <c r="AZ17" s="940"/>
      <c r="BB17" s="940"/>
      <c r="BD17" s="940"/>
    </row>
    <row r="18" spans="1:56" ht="24.95" customHeight="1">
      <c r="A18" s="1898"/>
      <c r="B18" s="1564" t="s">
        <v>178</v>
      </c>
      <c r="C18" s="288">
        <v>3262</v>
      </c>
      <c r="D18" s="288">
        <v>848</v>
      </c>
      <c r="E18" s="288">
        <v>749</v>
      </c>
      <c r="F18" s="288"/>
      <c r="G18" s="299"/>
      <c r="H18" s="288"/>
      <c r="I18" s="288"/>
      <c r="J18" s="288"/>
      <c r="K18" s="288"/>
      <c r="L18" s="288" t="s">
        <v>765</v>
      </c>
      <c r="M18" s="299"/>
      <c r="N18" s="318"/>
      <c r="O18" s="1586">
        <v>99</v>
      </c>
      <c r="Q18" s="940"/>
      <c r="R18" s="940"/>
      <c r="T18" s="940"/>
      <c r="U18" s="940"/>
      <c r="AA18" s="940"/>
      <c r="AB18" s="940"/>
      <c r="AD18" s="940"/>
      <c r="AF18" s="940"/>
      <c r="AH18" s="940"/>
      <c r="AJ18" s="940"/>
      <c r="AL18" s="940"/>
      <c r="AM18" s="940"/>
      <c r="AN18" s="940"/>
      <c r="AS18" s="940"/>
      <c r="AT18" s="940"/>
      <c r="AV18" s="940"/>
      <c r="AX18" s="940"/>
      <c r="AZ18" s="940"/>
      <c r="BB18" s="940"/>
      <c r="BD18" s="940"/>
    </row>
    <row r="19" spans="1:56" ht="24.95" customHeight="1" thickBot="1">
      <c r="A19" s="1899"/>
      <c r="B19" s="1567" t="s">
        <v>340</v>
      </c>
      <c r="C19" s="343">
        <v>5077</v>
      </c>
      <c r="D19" s="343">
        <v>1320</v>
      </c>
      <c r="E19" s="343">
        <v>1320</v>
      </c>
      <c r="F19" s="343">
        <v>100</v>
      </c>
      <c r="G19" s="344">
        <v>20</v>
      </c>
      <c r="H19" s="343">
        <v>1</v>
      </c>
      <c r="I19" s="343">
        <v>2</v>
      </c>
      <c r="J19" s="343">
        <v>5</v>
      </c>
      <c r="K19" s="343">
        <v>28</v>
      </c>
      <c r="L19" s="343">
        <v>70</v>
      </c>
      <c r="M19" s="344">
        <v>2</v>
      </c>
      <c r="N19" s="345"/>
      <c r="O19" s="1587"/>
      <c r="Q19" s="940"/>
      <c r="R19" s="940"/>
      <c r="T19" s="940"/>
      <c r="U19" s="940"/>
      <c r="AA19" s="940"/>
      <c r="AB19" s="940"/>
      <c r="AD19" s="940"/>
      <c r="AF19" s="940"/>
      <c r="AH19" s="940"/>
      <c r="AJ19" s="940"/>
      <c r="AL19" s="940"/>
      <c r="AM19" s="940"/>
      <c r="AN19" s="940"/>
      <c r="AS19" s="940"/>
      <c r="AT19" s="940"/>
      <c r="AV19" s="940"/>
      <c r="AX19" s="940"/>
      <c r="AZ19" s="940"/>
      <c r="BB19" s="940"/>
      <c r="BD19" s="940"/>
    </row>
    <row r="20" spans="1:56" ht="24.95" customHeight="1">
      <c r="A20" s="1943" t="s">
        <v>184</v>
      </c>
      <c r="B20" s="346" t="s">
        <v>179</v>
      </c>
      <c r="C20" s="172">
        <v>1485</v>
      </c>
      <c r="D20" s="173">
        <v>386</v>
      </c>
      <c r="E20" s="173">
        <v>301</v>
      </c>
      <c r="F20" s="173">
        <v>78</v>
      </c>
      <c r="G20" s="173">
        <v>47</v>
      </c>
      <c r="H20" s="173"/>
      <c r="I20" s="173">
        <v>8</v>
      </c>
      <c r="J20" s="173"/>
      <c r="K20" s="173">
        <v>55</v>
      </c>
      <c r="L20" s="173">
        <v>45</v>
      </c>
      <c r="M20" s="173"/>
      <c r="N20" s="173"/>
      <c r="O20" s="475">
        <v>85</v>
      </c>
      <c r="Q20" s="940"/>
      <c r="R20" s="940"/>
      <c r="T20" s="940"/>
      <c r="U20" s="940"/>
      <c r="AA20" s="940"/>
      <c r="AB20" s="940"/>
      <c r="AD20" s="940"/>
      <c r="AF20" s="940"/>
      <c r="AH20" s="940"/>
      <c r="AJ20" s="940"/>
      <c r="AL20" s="940"/>
      <c r="AM20" s="940"/>
      <c r="AN20" s="940"/>
      <c r="AS20" s="940"/>
      <c r="AT20" s="940"/>
      <c r="AV20" s="940"/>
      <c r="AX20" s="940"/>
      <c r="AZ20" s="940"/>
      <c r="BB20" s="940"/>
      <c r="BD20" s="940"/>
    </row>
    <row r="21" spans="1:56" ht="24.95" customHeight="1">
      <c r="A21" s="1944"/>
      <c r="B21" s="952" t="s">
        <v>180</v>
      </c>
      <c r="C21" s="347">
        <v>3262</v>
      </c>
      <c r="D21" s="348">
        <v>848</v>
      </c>
      <c r="E21" s="348">
        <v>848</v>
      </c>
      <c r="F21" s="348">
        <v>100</v>
      </c>
      <c r="G21" s="348">
        <v>41</v>
      </c>
      <c r="H21" s="348">
        <v>2</v>
      </c>
      <c r="I21" s="348">
        <v>17</v>
      </c>
      <c r="J21" s="348">
        <v>2</v>
      </c>
      <c r="K21" s="348">
        <v>62</v>
      </c>
      <c r="L21" s="348">
        <v>35</v>
      </c>
      <c r="M21" s="348">
        <v>3</v>
      </c>
      <c r="N21" s="348"/>
      <c r="O21" s="1589"/>
      <c r="Q21" s="940"/>
      <c r="R21" s="940"/>
      <c r="T21" s="940"/>
      <c r="U21" s="940"/>
      <c r="AA21" s="940"/>
      <c r="AB21" s="940"/>
      <c r="AD21" s="940"/>
      <c r="AF21" s="940"/>
      <c r="AH21" s="940"/>
      <c r="AJ21" s="940"/>
      <c r="AL21" s="940"/>
      <c r="AM21" s="940"/>
      <c r="AN21" s="940"/>
      <c r="AS21" s="940"/>
      <c r="AT21" s="940"/>
      <c r="AV21" s="940"/>
      <c r="AX21" s="940"/>
      <c r="AZ21" s="940"/>
      <c r="BB21" s="940"/>
      <c r="BD21" s="940"/>
    </row>
    <row r="22" spans="1:56" ht="24.95" customHeight="1">
      <c r="A22" s="1944"/>
      <c r="B22" s="952" t="s">
        <v>181</v>
      </c>
      <c r="C22" s="347">
        <v>2305</v>
      </c>
      <c r="D22" s="348">
        <v>599</v>
      </c>
      <c r="E22" s="348">
        <v>599</v>
      </c>
      <c r="F22" s="348">
        <v>100</v>
      </c>
      <c r="G22" s="348">
        <v>25</v>
      </c>
      <c r="H22" s="348">
        <v>5</v>
      </c>
      <c r="I22" s="348">
        <v>10</v>
      </c>
      <c r="J22" s="348"/>
      <c r="K22" s="348">
        <v>40</v>
      </c>
      <c r="L22" s="348">
        <v>60</v>
      </c>
      <c r="M22" s="348"/>
      <c r="N22" s="348"/>
      <c r="O22" s="1589"/>
      <c r="Q22" s="940"/>
      <c r="R22" s="940"/>
      <c r="T22" s="940"/>
      <c r="U22" s="940"/>
      <c r="AA22" s="940"/>
      <c r="AB22" s="940"/>
      <c r="AD22" s="940"/>
      <c r="AF22" s="940"/>
      <c r="AH22" s="940"/>
      <c r="AJ22" s="940"/>
      <c r="AL22" s="940"/>
      <c r="AM22" s="940"/>
      <c r="AN22" s="940"/>
      <c r="AS22" s="940"/>
      <c r="AT22" s="940"/>
      <c r="AV22" s="940"/>
      <c r="AX22" s="940"/>
      <c r="AZ22" s="940"/>
      <c r="BB22" s="940"/>
      <c r="BD22" s="940"/>
    </row>
    <row r="23" spans="1:56" ht="24.95" customHeight="1">
      <c r="A23" s="1944"/>
      <c r="B23" s="952" t="s">
        <v>176</v>
      </c>
      <c r="C23" s="349">
        <v>6668</v>
      </c>
      <c r="D23" s="950">
        <v>1734</v>
      </c>
      <c r="E23" s="950">
        <v>1734</v>
      </c>
      <c r="F23" s="950">
        <v>100</v>
      </c>
      <c r="G23" s="950">
        <v>30</v>
      </c>
      <c r="H23" s="950">
        <v>1</v>
      </c>
      <c r="I23" s="950">
        <v>5</v>
      </c>
      <c r="J23" s="950">
        <v>5</v>
      </c>
      <c r="K23" s="950">
        <v>41</v>
      </c>
      <c r="L23" s="950">
        <v>57</v>
      </c>
      <c r="M23" s="950">
        <v>1</v>
      </c>
      <c r="N23" s="950">
        <v>1</v>
      </c>
      <c r="O23" s="226"/>
      <c r="Q23" s="940"/>
      <c r="R23" s="940"/>
      <c r="T23" s="940"/>
      <c r="U23" s="940"/>
      <c r="AA23" s="940"/>
      <c r="AB23" s="940"/>
      <c r="AD23" s="940"/>
      <c r="AF23" s="940"/>
      <c r="AH23" s="940"/>
      <c r="AJ23" s="940"/>
      <c r="AL23" s="940"/>
      <c r="AM23" s="940"/>
      <c r="AN23" s="940"/>
      <c r="AS23" s="940"/>
      <c r="AT23" s="940"/>
      <c r="AV23" s="940"/>
      <c r="AX23" s="940"/>
      <c r="AZ23" s="940"/>
      <c r="BB23" s="940"/>
      <c r="BD23" s="940"/>
    </row>
    <row r="24" spans="1:56" ht="24.95" customHeight="1">
      <c r="A24" s="1944"/>
      <c r="B24" s="952" t="s">
        <v>182</v>
      </c>
      <c r="C24" s="954">
        <v>2003</v>
      </c>
      <c r="D24" s="950">
        <v>521</v>
      </c>
      <c r="E24" s="950">
        <v>521</v>
      </c>
      <c r="F24" s="950">
        <v>100</v>
      </c>
      <c r="G24" s="950">
        <v>17</v>
      </c>
      <c r="H24" s="950">
        <v>3</v>
      </c>
      <c r="I24" s="950">
        <v>1</v>
      </c>
      <c r="J24" s="950">
        <v>4</v>
      </c>
      <c r="K24" s="950">
        <v>25</v>
      </c>
      <c r="L24" s="950">
        <v>55</v>
      </c>
      <c r="M24" s="950">
        <v>20</v>
      </c>
      <c r="N24" s="950"/>
      <c r="O24" s="1589"/>
      <c r="Q24" s="940"/>
      <c r="R24" s="940"/>
      <c r="T24" s="940"/>
      <c r="U24" s="940"/>
      <c r="AA24" s="940"/>
      <c r="AB24" s="940"/>
      <c r="AD24" s="940"/>
      <c r="AF24" s="940"/>
      <c r="AH24" s="940"/>
      <c r="AJ24" s="940"/>
      <c r="AL24" s="940"/>
      <c r="AM24" s="940"/>
      <c r="AN24" s="940"/>
      <c r="AS24" s="940"/>
      <c r="AT24" s="940"/>
      <c r="AV24" s="940"/>
      <c r="AX24" s="940"/>
      <c r="AZ24" s="940"/>
      <c r="BB24" s="940"/>
      <c r="BD24" s="940"/>
    </row>
    <row r="25" spans="1:56" ht="24.95" customHeight="1">
      <c r="A25" s="1944"/>
      <c r="B25" s="952" t="s">
        <v>77</v>
      </c>
      <c r="C25" s="1432">
        <v>7386</v>
      </c>
      <c r="D25" s="802">
        <v>1920</v>
      </c>
      <c r="E25" s="802">
        <v>1920</v>
      </c>
      <c r="F25" s="802">
        <v>100</v>
      </c>
      <c r="G25" s="802">
        <v>67</v>
      </c>
      <c r="H25" s="802">
        <v>2</v>
      </c>
      <c r="I25" s="802">
        <v>7</v>
      </c>
      <c r="J25" s="802">
        <v>7</v>
      </c>
      <c r="K25" s="802">
        <v>83</v>
      </c>
      <c r="L25" s="802">
        <v>12</v>
      </c>
      <c r="M25" s="802">
        <v>5</v>
      </c>
      <c r="N25" s="802"/>
      <c r="O25" s="805"/>
      <c r="Q25" s="940"/>
      <c r="R25" s="940"/>
      <c r="T25" s="940"/>
      <c r="U25" s="940"/>
      <c r="AA25" s="940"/>
      <c r="AB25" s="940"/>
      <c r="AD25" s="940"/>
      <c r="AF25" s="940"/>
      <c r="AH25" s="940"/>
      <c r="AJ25" s="940"/>
      <c r="AL25" s="940"/>
      <c r="AM25" s="940"/>
      <c r="AN25" s="940"/>
      <c r="AS25" s="940"/>
      <c r="AT25" s="940"/>
      <c r="AV25" s="940"/>
      <c r="AX25" s="940"/>
      <c r="AZ25" s="940"/>
      <c r="BB25" s="940"/>
      <c r="BD25" s="940"/>
    </row>
    <row r="26" spans="1:56" ht="24.95" customHeight="1">
      <c r="A26" s="1944"/>
      <c r="B26" s="584" t="s">
        <v>177</v>
      </c>
      <c r="C26" s="542">
        <v>7859</v>
      </c>
      <c r="D26" s="543">
        <v>2043</v>
      </c>
      <c r="E26" s="543">
        <v>2043</v>
      </c>
      <c r="F26" s="543">
        <v>100</v>
      </c>
      <c r="G26" s="543">
        <v>65</v>
      </c>
      <c r="H26" s="543">
        <v>2</v>
      </c>
      <c r="I26" s="543">
        <v>7</v>
      </c>
      <c r="J26" s="543">
        <v>9</v>
      </c>
      <c r="K26" s="543">
        <v>83</v>
      </c>
      <c r="L26" s="543">
        <v>14</v>
      </c>
      <c r="M26" s="543">
        <v>3</v>
      </c>
      <c r="N26" s="543"/>
      <c r="O26" s="991"/>
      <c r="Q26" s="940"/>
      <c r="R26" s="940"/>
      <c r="T26" s="940"/>
      <c r="U26" s="940"/>
      <c r="AA26" s="940"/>
      <c r="AB26" s="940"/>
      <c r="AD26" s="940"/>
      <c r="AF26" s="940"/>
      <c r="AH26" s="940"/>
      <c r="AJ26" s="940"/>
      <c r="AL26" s="940"/>
      <c r="AM26" s="940"/>
      <c r="AN26" s="940"/>
      <c r="AS26" s="940"/>
      <c r="AT26" s="940"/>
      <c r="AV26" s="940"/>
      <c r="AX26" s="940"/>
      <c r="AZ26" s="940"/>
      <c r="BB26" s="940"/>
      <c r="BD26" s="940"/>
    </row>
    <row r="27" spans="1:56" ht="24.95" customHeight="1">
      <c r="A27" s="1921"/>
      <c r="B27" s="1182" t="s">
        <v>174</v>
      </c>
      <c r="C27" s="1018">
        <v>7447</v>
      </c>
      <c r="D27" s="222">
        <v>1936</v>
      </c>
      <c r="E27" s="222">
        <v>1936</v>
      </c>
      <c r="F27" s="222">
        <v>100</v>
      </c>
      <c r="G27" s="222">
        <v>55</v>
      </c>
      <c r="H27" s="222"/>
      <c r="I27" s="222"/>
      <c r="J27" s="222">
        <v>10</v>
      </c>
      <c r="K27" s="222">
        <v>65</v>
      </c>
      <c r="L27" s="222">
        <v>35</v>
      </c>
      <c r="M27" s="222"/>
      <c r="N27" s="222"/>
      <c r="O27" s="1572"/>
      <c r="Q27" s="940"/>
      <c r="R27" s="940"/>
      <c r="T27" s="940"/>
      <c r="U27" s="940"/>
      <c r="AA27" s="940"/>
      <c r="AB27" s="940"/>
      <c r="AD27" s="940"/>
      <c r="AF27" s="940"/>
      <c r="AH27" s="940"/>
      <c r="AJ27" s="940"/>
      <c r="AL27" s="940"/>
      <c r="AM27" s="940"/>
      <c r="AN27" s="940"/>
      <c r="AS27" s="940"/>
      <c r="AT27" s="940"/>
      <c r="AV27" s="940"/>
      <c r="AX27" s="940"/>
      <c r="AZ27" s="940"/>
      <c r="BB27" s="940"/>
      <c r="BD27" s="940"/>
    </row>
    <row r="28" spans="1:56" ht="24.95" customHeight="1">
      <c r="A28" s="1944"/>
      <c r="B28" s="952" t="s">
        <v>78</v>
      </c>
      <c r="C28" s="958">
        <v>4342</v>
      </c>
      <c r="D28" s="950">
        <v>1129</v>
      </c>
      <c r="E28" s="950">
        <v>1129</v>
      </c>
      <c r="F28" s="950">
        <v>100</v>
      </c>
      <c r="G28" s="950">
        <v>10</v>
      </c>
      <c r="H28" s="950">
        <v>2</v>
      </c>
      <c r="I28" s="950">
        <v>2</v>
      </c>
      <c r="J28" s="950">
        <v>2</v>
      </c>
      <c r="K28" s="950">
        <v>16</v>
      </c>
      <c r="L28" s="950">
        <v>83</v>
      </c>
      <c r="M28" s="950">
        <v>1</v>
      </c>
      <c r="N28" s="950"/>
      <c r="O28" s="226"/>
      <c r="Q28" s="940"/>
      <c r="R28" s="940"/>
      <c r="T28" s="940"/>
      <c r="U28" s="940"/>
      <c r="AA28" s="940"/>
      <c r="AB28" s="940"/>
      <c r="AD28" s="940"/>
      <c r="AF28" s="940"/>
      <c r="AH28" s="940"/>
      <c r="AJ28" s="940"/>
      <c r="AL28" s="940"/>
      <c r="AM28" s="940"/>
      <c r="AN28" s="940"/>
      <c r="AS28" s="940"/>
      <c r="AT28" s="940"/>
      <c r="AV28" s="940"/>
      <c r="AX28" s="940"/>
      <c r="AZ28" s="940"/>
      <c r="BB28" s="940"/>
      <c r="BD28" s="940"/>
    </row>
    <row r="29" spans="1:56" ht="24.95" customHeight="1">
      <c r="A29" s="1944"/>
      <c r="B29" s="952" t="s">
        <v>79</v>
      </c>
      <c r="C29" s="958">
        <v>12293</v>
      </c>
      <c r="D29" s="950">
        <v>3196</v>
      </c>
      <c r="E29" s="950">
        <v>3196</v>
      </c>
      <c r="F29" s="950">
        <v>100</v>
      </c>
      <c r="G29" s="950">
        <v>67</v>
      </c>
      <c r="H29" s="950">
        <v>5</v>
      </c>
      <c r="I29" s="950">
        <v>13</v>
      </c>
      <c r="J29" s="950">
        <v>5</v>
      </c>
      <c r="K29" s="950">
        <v>90</v>
      </c>
      <c r="L29" s="950">
        <v>5</v>
      </c>
      <c r="M29" s="950">
        <v>5</v>
      </c>
      <c r="N29" s="950"/>
      <c r="O29" s="226"/>
      <c r="P29" s="326"/>
      <c r="Q29" s="326"/>
      <c r="R29" s="153"/>
      <c r="S29" s="326"/>
      <c r="T29" s="940"/>
      <c r="U29" s="940"/>
      <c r="AA29" s="940"/>
      <c r="AB29" s="940"/>
      <c r="AD29" s="940"/>
      <c r="AF29" s="940"/>
      <c r="AH29" s="940"/>
      <c r="AJ29" s="940"/>
      <c r="AL29" s="940"/>
      <c r="AM29" s="940"/>
      <c r="AN29" s="940"/>
      <c r="AS29" s="940"/>
      <c r="AT29" s="940"/>
      <c r="AV29" s="940"/>
      <c r="AX29" s="940"/>
      <c r="AZ29" s="940"/>
      <c r="BB29" s="940"/>
      <c r="BD29" s="940"/>
    </row>
    <row r="30" spans="1:56" ht="24.95" customHeight="1">
      <c r="A30" s="1944"/>
      <c r="B30" s="584" t="s">
        <v>76</v>
      </c>
      <c r="C30" s="542">
        <v>1181.4207650273224</v>
      </c>
      <c r="D30" s="543">
        <v>307.16939890710387</v>
      </c>
      <c r="E30" s="543">
        <v>307.16939890710387</v>
      </c>
      <c r="F30" s="543">
        <v>100</v>
      </c>
      <c r="G30" s="543">
        <v>60</v>
      </c>
      <c r="H30" s="543">
        <v>1</v>
      </c>
      <c r="I30" s="543">
        <v>24</v>
      </c>
      <c r="J30" s="543">
        <v>1</v>
      </c>
      <c r="K30" s="543">
        <v>86</v>
      </c>
      <c r="L30" s="543">
        <v>1</v>
      </c>
      <c r="M30" s="543">
        <v>13</v>
      </c>
      <c r="N30" s="543"/>
      <c r="O30" s="991"/>
      <c r="P30" s="326"/>
      <c r="Q30" s="326"/>
      <c r="R30" s="153"/>
      <c r="S30" s="326"/>
      <c r="T30" s="940"/>
      <c r="U30" s="940"/>
      <c r="AA30" s="940"/>
      <c r="AB30" s="940"/>
      <c r="AD30" s="940"/>
      <c r="AF30" s="940"/>
      <c r="AH30" s="940"/>
      <c r="AJ30" s="940"/>
      <c r="AL30" s="940"/>
      <c r="AM30" s="940"/>
      <c r="AN30" s="940"/>
      <c r="AS30" s="940"/>
      <c r="AT30" s="940"/>
      <c r="AV30" s="940"/>
      <c r="AX30" s="940"/>
      <c r="AZ30" s="940"/>
      <c r="BB30" s="940"/>
      <c r="BD30" s="940"/>
    </row>
    <row r="31" spans="1:56" ht="24.95" customHeight="1">
      <c r="A31" s="1921"/>
      <c r="B31" s="1207" t="s">
        <v>178</v>
      </c>
      <c r="C31" s="1208">
        <v>2882</v>
      </c>
      <c r="D31" s="1209">
        <v>749</v>
      </c>
      <c r="E31" s="1209">
        <v>749</v>
      </c>
      <c r="F31" s="1209">
        <v>100</v>
      </c>
      <c r="G31" s="1209"/>
      <c r="H31" s="1209"/>
      <c r="I31" s="1209"/>
      <c r="J31" s="1209"/>
      <c r="K31" s="1209"/>
      <c r="L31" s="1209">
        <v>100</v>
      </c>
      <c r="M31" s="1209"/>
      <c r="N31" s="1209"/>
      <c r="O31" s="1590"/>
      <c r="P31" s="326"/>
      <c r="Q31" s="326"/>
      <c r="R31" s="153"/>
      <c r="S31" s="326"/>
      <c r="T31" s="940"/>
      <c r="U31" s="940"/>
      <c r="AA31" s="940"/>
      <c r="AB31" s="940"/>
      <c r="AD31" s="940"/>
      <c r="AF31" s="940"/>
      <c r="AH31" s="940"/>
      <c r="AJ31" s="940"/>
      <c r="AL31" s="940"/>
      <c r="AM31" s="940"/>
      <c r="AN31" s="940"/>
      <c r="AS31" s="940"/>
      <c r="AT31" s="940"/>
      <c r="AV31" s="940"/>
      <c r="AX31" s="940"/>
      <c r="AZ31" s="940"/>
      <c r="BB31" s="940"/>
      <c r="BD31" s="940"/>
    </row>
    <row r="32" spans="1:56" ht="24.95" customHeight="1">
      <c r="A32" s="1944"/>
      <c r="B32" s="1021" t="s">
        <v>183</v>
      </c>
      <c r="C32" s="207">
        <v>380</v>
      </c>
      <c r="D32" s="208">
        <v>99</v>
      </c>
      <c r="E32" s="208"/>
      <c r="F32" s="208"/>
      <c r="G32" s="209"/>
      <c r="H32" s="209"/>
      <c r="I32" s="209"/>
      <c r="J32" s="209"/>
      <c r="K32" s="209"/>
      <c r="L32" s="209"/>
      <c r="M32" s="209"/>
      <c r="N32" s="209"/>
      <c r="O32" s="992">
        <v>99</v>
      </c>
      <c r="P32" s="326"/>
      <c r="Q32" s="326"/>
      <c r="R32" s="153"/>
      <c r="S32" s="326"/>
      <c r="T32" s="940"/>
      <c r="U32" s="940"/>
      <c r="AA32" s="940"/>
      <c r="AB32" s="940"/>
      <c r="AD32" s="940"/>
      <c r="AF32" s="940"/>
      <c r="AH32" s="940"/>
      <c r="AJ32" s="940"/>
      <c r="AL32" s="940"/>
      <c r="AM32" s="940"/>
      <c r="AN32" s="940"/>
      <c r="AS32" s="940"/>
      <c r="AT32" s="940"/>
      <c r="AV32" s="940"/>
      <c r="AX32" s="940"/>
      <c r="AZ32" s="940"/>
      <c r="BB32" s="940"/>
      <c r="BD32" s="940"/>
    </row>
    <row r="33" spans="1:56" ht="24.95" customHeight="1" thickBot="1">
      <c r="A33" s="1945"/>
      <c r="B33" s="569" t="s">
        <v>513</v>
      </c>
      <c r="C33" s="1575">
        <v>5077</v>
      </c>
      <c r="D33" s="973">
        <v>1320</v>
      </c>
      <c r="E33" s="973">
        <v>1320</v>
      </c>
      <c r="F33" s="973">
        <v>100</v>
      </c>
      <c r="G33" s="973">
        <v>20</v>
      </c>
      <c r="H33" s="973">
        <v>1</v>
      </c>
      <c r="I33" s="973">
        <v>2</v>
      </c>
      <c r="J33" s="973">
        <v>5</v>
      </c>
      <c r="K33" s="973">
        <v>28</v>
      </c>
      <c r="L33" s="973">
        <v>70</v>
      </c>
      <c r="M33" s="973">
        <v>2</v>
      </c>
      <c r="N33" s="973"/>
      <c r="O33" s="903"/>
      <c r="P33" s="326"/>
      <c r="Q33" s="326"/>
      <c r="R33" s="153"/>
      <c r="S33" s="326"/>
      <c r="T33" s="940"/>
      <c r="U33" s="940"/>
      <c r="AA33" s="940"/>
      <c r="AB33" s="940"/>
      <c r="AD33" s="940"/>
      <c r="AF33" s="940"/>
      <c r="AH33" s="940"/>
      <c r="AJ33" s="940"/>
      <c r="AL33" s="940"/>
      <c r="AM33" s="940"/>
      <c r="AN33" s="940"/>
      <c r="AS33" s="940"/>
      <c r="AT33" s="940"/>
      <c r="AV33" s="940"/>
      <c r="AX33" s="940"/>
      <c r="AZ33" s="940"/>
      <c r="BB33" s="940"/>
      <c r="BD33" s="940"/>
    </row>
    <row r="34" spans="1:56">
      <c r="C34" s="153"/>
      <c r="D34" s="153"/>
      <c r="E34" s="153"/>
      <c r="F34" s="153"/>
      <c r="Q34" s="940"/>
      <c r="R34" s="940"/>
      <c r="T34" s="940"/>
      <c r="U34" s="940"/>
      <c r="AA34" s="940"/>
      <c r="AB34" s="940"/>
      <c r="AD34" s="940"/>
      <c r="AF34" s="940"/>
      <c r="AH34" s="940"/>
      <c r="AJ34" s="940"/>
      <c r="AL34" s="940"/>
      <c r="AM34" s="940"/>
      <c r="AN34" s="940"/>
      <c r="AS34" s="940"/>
      <c r="AT34" s="940"/>
      <c r="AV34" s="940"/>
      <c r="AX34" s="940"/>
      <c r="AZ34" s="940"/>
      <c r="BB34" s="940"/>
      <c r="BD34" s="940"/>
    </row>
    <row r="35" spans="1:56">
      <c r="Q35" s="940"/>
      <c r="R35" s="940"/>
      <c r="T35" s="940"/>
      <c r="U35" s="940"/>
      <c r="AA35" s="940"/>
      <c r="AB35" s="940"/>
      <c r="AD35" s="940"/>
      <c r="AF35" s="940"/>
      <c r="AH35" s="940"/>
      <c r="AJ35" s="940"/>
      <c r="AL35" s="940"/>
      <c r="AM35" s="940"/>
      <c r="AN35" s="940"/>
      <c r="AS35" s="940"/>
      <c r="AT35" s="940"/>
      <c r="AV35" s="940"/>
      <c r="AX35" s="940"/>
      <c r="AZ35" s="940"/>
      <c r="BB35" s="940"/>
      <c r="BD35" s="940"/>
    </row>
    <row r="36" spans="1:56">
      <c r="C36" s="153"/>
      <c r="D36" s="153"/>
      <c r="E36" s="153"/>
      <c r="F36" s="153"/>
      <c r="G36" s="153"/>
      <c r="H36" s="153"/>
      <c r="I36" s="153"/>
      <c r="J36" s="153"/>
      <c r="K36" s="153"/>
      <c r="L36" s="153"/>
      <c r="M36" s="153"/>
      <c r="Q36" s="940"/>
      <c r="R36" s="940"/>
      <c r="T36" s="940"/>
      <c r="U36" s="940"/>
      <c r="AA36" s="940"/>
      <c r="AB36" s="940"/>
      <c r="AD36" s="940"/>
      <c r="AF36" s="940"/>
      <c r="AH36" s="940"/>
      <c r="AJ36" s="940"/>
      <c r="AL36" s="940"/>
      <c r="AM36" s="940"/>
      <c r="AN36" s="940"/>
      <c r="AS36" s="940"/>
      <c r="AT36" s="940"/>
      <c r="AV36" s="940"/>
      <c r="AX36" s="940"/>
      <c r="AZ36" s="940"/>
      <c r="BB36" s="940"/>
      <c r="BD36" s="940"/>
    </row>
    <row r="37" spans="1:56">
      <c r="A37" s="326"/>
      <c r="Q37" s="940"/>
      <c r="R37" s="940"/>
      <c r="T37" s="940"/>
      <c r="U37" s="940"/>
      <c r="AA37" s="940"/>
      <c r="AB37" s="940"/>
      <c r="AD37" s="940"/>
      <c r="AF37" s="940"/>
      <c r="AH37" s="940"/>
      <c r="AJ37" s="940"/>
      <c r="AL37" s="940"/>
      <c r="AM37" s="940"/>
      <c r="AN37" s="940"/>
      <c r="AS37" s="940"/>
      <c r="AT37" s="940"/>
      <c r="AV37" s="940"/>
      <c r="AX37" s="940"/>
      <c r="AZ37" s="940"/>
      <c r="BB37" s="940"/>
      <c r="BD37" s="940"/>
    </row>
    <row r="38" spans="1:56">
      <c r="A38" s="326"/>
      <c r="Q38" s="940"/>
      <c r="R38" s="940"/>
      <c r="T38" s="940"/>
      <c r="U38" s="940"/>
      <c r="AA38" s="940"/>
      <c r="AB38" s="940"/>
      <c r="AD38" s="940"/>
      <c r="AF38" s="940"/>
      <c r="AH38" s="940"/>
      <c r="AJ38" s="940"/>
      <c r="AL38" s="940"/>
      <c r="AM38" s="940"/>
      <c r="AN38" s="940"/>
      <c r="AS38" s="940"/>
      <c r="AT38" s="940"/>
      <c r="AV38" s="940"/>
      <c r="AX38" s="940"/>
      <c r="AZ38" s="940"/>
      <c r="BB38" s="940"/>
      <c r="BD38" s="940"/>
    </row>
    <row r="39" spans="1:56">
      <c r="A39" s="353"/>
      <c r="Q39" s="940"/>
      <c r="R39" s="940"/>
      <c r="T39" s="940"/>
      <c r="U39" s="940"/>
      <c r="AA39" s="940"/>
      <c r="AB39" s="940"/>
      <c r="AD39" s="940"/>
      <c r="AF39" s="940"/>
      <c r="AH39" s="940"/>
      <c r="AJ39" s="940"/>
      <c r="AL39" s="940"/>
      <c r="AM39" s="940"/>
      <c r="AN39" s="940"/>
      <c r="AS39" s="940"/>
      <c r="AT39" s="940"/>
      <c r="AV39" s="940"/>
      <c r="AX39" s="940"/>
      <c r="AZ39" s="940"/>
      <c r="BB39" s="940"/>
      <c r="BD39" s="940"/>
    </row>
    <row r="40" spans="1:56">
      <c r="B40" s="353"/>
      <c r="C40" s="353"/>
      <c r="I40" s="353"/>
      <c r="J40" s="353"/>
      <c r="L40" s="353"/>
      <c r="N40" s="353"/>
      <c r="P40" s="353"/>
      <c r="R40" s="940"/>
      <c r="S40" s="353"/>
      <c r="Z40" s="353"/>
      <c r="AB40" s="940"/>
      <c r="AC40" s="353"/>
      <c r="AD40" s="940"/>
      <c r="AE40" s="353"/>
      <c r="AF40" s="940"/>
      <c r="AG40" s="353"/>
      <c r="AH40" s="940"/>
      <c r="AI40" s="353"/>
      <c r="AJ40" s="940"/>
      <c r="AK40" s="353"/>
      <c r="AL40" s="940"/>
      <c r="AM40" s="940"/>
      <c r="AN40" s="940"/>
      <c r="AS40" s="940"/>
      <c r="AT40" s="940"/>
      <c r="AV40" s="940"/>
      <c r="AX40" s="940"/>
      <c r="AZ40" s="940"/>
      <c r="BB40" s="940"/>
      <c r="BD40" s="940"/>
    </row>
    <row r="41" spans="1:56">
      <c r="B41" s="353"/>
      <c r="C41" s="353"/>
      <c r="I41" s="353"/>
      <c r="J41" s="353"/>
      <c r="L41" s="353"/>
      <c r="N41" s="353"/>
      <c r="P41" s="353"/>
      <c r="R41" s="940"/>
      <c r="S41" s="353"/>
      <c r="Z41" s="353"/>
      <c r="AB41" s="940"/>
      <c r="AC41" s="353"/>
      <c r="AD41" s="940"/>
      <c r="AE41" s="353"/>
      <c r="AF41" s="940"/>
      <c r="AG41" s="353"/>
      <c r="AH41" s="940"/>
      <c r="AI41" s="353"/>
      <c r="AJ41" s="940"/>
      <c r="AK41" s="353"/>
      <c r="AL41" s="940"/>
      <c r="AM41" s="940"/>
      <c r="AN41" s="940"/>
      <c r="AS41" s="940"/>
      <c r="AT41" s="940"/>
      <c r="AV41" s="940"/>
      <c r="AX41" s="940"/>
      <c r="AZ41" s="940"/>
      <c r="BB41" s="940"/>
      <c r="BD41" s="940"/>
    </row>
    <row r="42" spans="1:56">
      <c r="B42" s="353"/>
      <c r="C42" s="353"/>
      <c r="I42" s="353"/>
      <c r="J42" s="353"/>
      <c r="L42" s="353"/>
      <c r="N42" s="353"/>
      <c r="P42" s="353"/>
      <c r="R42" s="940"/>
      <c r="S42" s="353"/>
      <c r="Z42" s="353"/>
      <c r="AB42" s="940"/>
      <c r="AC42" s="353"/>
      <c r="AD42" s="940"/>
      <c r="AE42" s="353"/>
      <c r="AF42" s="940"/>
      <c r="AG42" s="353"/>
      <c r="AH42" s="940"/>
      <c r="AI42" s="353"/>
      <c r="AJ42" s="940"/>
      <c r="AK42" s="353"/>
      <c r="AL42" s="940"/>
      <c r="AM42" s="940"/>
      <c r="AN42" s="940"/>
      <c r="AS42" s="940"/>
      <c r="AT42" s="940"/>
      <c r="AV42" s="940"/>
      <c r="AX42" s="940"/>
      <c r="AZ42" s="940"/>
      <c r="BB42" s="940"/>
      <c r="BD42" s="940"/>
    </row>
    <row r="43" spans="1:56">
      <c r="B43" s="353"/>
      <c r="C43" s="353"/>
      <c r="I43" s="353"/>
      <c r="J43" s="353"/>
      <c r="L43" s="353"/>
      <c r="N43" s="353"/>
      <c r="P43" s="353"/>
      <c r="R43" s="940"/>
      <c r="S43" s="353"/>
      <c r="Z43" s="353"/>
      <c r="AB43" s="940"/>
      <c r="AC43" s="353"/>
      <c r="AD43" s="940"/>
      <c r="AE43" s="353"/>
      <c r="AF43" s="940"/>
      <c r="AG43" s="353"/>
      <c r="AH43" s="940"/>
      <c r="AI43" s="353"/>
      <c r="AJ43" s="940"/>
      <c r="AK43" s="353"/>
      <c r="AL43" s="940"/>
      <c r="AM43" s="940"/>
      <c r="AN43" s="940"/>
      <c r="AS43" s="940"/>
      <c r="AT43" s="940"/>
      <c r="AV43" s="940"/>
      <c r="AX43" s="940"/>
      <c r="AZ43" s="940"/>
      <c r="BB43" s="940"/>
      <c r="BD43" s="940"/>
    </row>
    <row r="44" spans="1:56">
      <c r="B44" s="353"/>
      <c r="C44" s="353"/>
      <c r="I44" s="353"/>
      <c r="J44" s="353"/>
      <c r="L44" s="353"/>
      <c r="N44" s="353"/>
      <c r="P44" s="353"/>
      <c r="R44" s="940"/>
      <c r="S44" s="353"/>
      <c r="Z44" s="353"/>
      <c r="AB44" s="940"/>
      <c r="AC44" s="353"/>
      <c r="AD44" s="940"/>
      <c r="AE44" s="353"/>
      <c r="AF44" s="940"/>
      <c r="AG44" s="353"/>
      <c r="AH44" s="940"/>
      <c r="AI44" s="353"/>
      <c r="AJ44" s="940"/>
      <c r="AK44" s="353"/>
      <c r="AL44" s="940"/>
      <c r="AM44" s="940"/>
      <c r="AN44" s="940"/>
      <c r="AS44" s="940"/>
      <c r="AT44" s="940"/>
      <c r="AV44" s="940"/>
      <c r="AX44" s="940"/>
      <c r="AZ44" s="940"/>
      <c r="BB44" s="940"/>
      <c r="BD44" s="940"/>
    </row>
    <row r="45" spans="1:56">
      <c r="B45" s="353"/>
      <c r="C45" s="353"/>
      <c r="I45" s="353"/>
      <c r="J45" s="353"/>
      <c r="L45" s="353"/>
      <c r="N45" s="353"/>
      <c r="P45" s="353"/>
      <c r="R45" s="940"/>
      <c r="S45" s="353"/>
      <c r="Z45" s="353"/>
      <c r="AB45" s="940"/>
      <c r="AC45" s="353"/>
      <c r="AD45" s="940"/>
      <c r="AE45" s="353"/>
      <c r="AF45" s="940"/>
      <c r="AG45" s="353"/>
      <c r="AH45" s="940"/>
      <c r="AI45" s="353"/>
      <c r="AJ45" s="940"/>
      <c r="AK45" s="353"/>
      <c r="AL45" s="940"/>
      <c r="AM45" s="940"/>
      <c r="AN45" s="940"/>
      <c r="AS45" s="940"/>
      <c r="AT45" s="940"/>
      <c r="AV45" s="940"/>
      <c r="AX45" s="940"/>
      <c r="AZ45" s="940"/>
      <c r="BB45" s="940"/>
      <c r="BD45" s="940"/>
    </row>
    <row r="46" spans="1:56">
      <c r="B46" s="353"/>
      <c r="C46" s="353"/>
      <c r="I46" s="353"/>
      <c r="J46" s="353"/>
      <c r="L46" s="353"/>
      <c r="N46" s="353"/>
      <c r="P46" s="353"/>
      <c r="R46" s="940"/>
      <c r="S46" s="353"/>
      <c r="Z46" s="353"/>
      <c r="AB46" s="940"/>
      <c r="AC46" s="353"/>
      <c r="AD46" s="940"/>
      <c r="AE46" s="353"/>
      <c r="AF46" s="940"/>
      <c r="AG46" s="353"/>
      <c r="AH46" s="940"/>
      <c r="AI46" s="353"/>
      <c r="AJ46" s="940"/>
      <c r="AK46" s="353"/>
      <c r="AL46" s="940"/>
      <c r="AM46" s="940"/>
      <c r="AN46" s="940"/>
      <c r="AS46" s="940"/>
      <c r="AT46" s="940"/>
      <c r="AV46" s="940"/>
      <c r="AX46" s="940"/>
      <c r="AZ46" s="940"/>
      <c r="BB46" s="940"/>
      <c r="BD46" s="940"/>
    </row>
    <row r="47" spans="1:56">
      <c r="B47" s="353"/>
      <c r="C47" s="353"/>
      <c r="I47" s="353"/>
      <c r="J47" s="353"/>
      <c r="L47" s="353"/>
      <c r="N47" s="353"/>
      <c r="P47" s="353"/>
      <c r="R47" s="940"/>
      <c r="S47" s="353"/>
      <c r="Z47" s="353"/>
      <c r="AB47" s="940"/>
      <c r="AC47" s="353"/>
      <c r="AD47" s="940"/>
      <c r="AE47" s="353"/>
      <c r="AF47" s="940"/>
      <c r="AG47" s="353"/>
      <c r="AH47" s="940"/>
      <c r="AI47" s="353"/>
      <c r="AJ47" s="940"/>
      <c r="AK47" s="353"/>
      <c r="AL47" s="940"/>
      <c r="AM47" s="940"/>
      <c r="AN47" s="940"/>
      <c r="AS47" s="940"/>
      <c r="AT47" s="940"/>
      <c r="AV47" s="940"/>
      <c r="AX47" s="940"/>
      <c r="AZ47" s="940"/>
      <c r="BB47" s="940"/>
      <c r="BD47" s="940"/>
    </row>
    <row r="48" spans="1:56">
      <c r="B48" s="353"/>
      <c r="C48" s="353"/>
      <c r="I48" s="353"/>
      <c r="J48" s="353"/>
      <c r="L48" s="353"/>
      <c r="N48" s="353"/>
      <c r="P48" s="353"/>
      <c r="R48" s="940"/>
      <c r="S48" s="353"/>
      <c r="Z48" s="353"/>
      <c r="AB48" s="940"/>
      <c r="AC48" s="353"/>
      <c r="AD48" s="940"/>
      <c r="AE48" s="353"/>
      <c r="AF48" s="940"/>
      <c r="AG48" s="353"/>
      <c r="AH48" s="940"/>
      <c r="AI48" s="353"/>
      <c r="AJ48" s="940"/>
      <c r="AK48" s="353"/>
      <c r="AL48" s="940"/>
      <c r="AM48" s="940"/>
      <c r="AN48" s="940"/>
      <c r="AS48" s="940"/>
      <c r="AT48" s="940"/>
      <c r="AV48" s="940"/>
      <c r="AX48" s="940"/>
      <c r="AZ48" s="940"/>
      <c r="BB48" s="940"/>
      <c r="BD48" s="940"/>
    </row>
    <row r="49" spans="17:56" ht="18" customHeight="1">
      <c r="Q49" s="940"/>
      <c r="R49" s="940"/>
      <c r="T49" s="940"/>
      <c r="U49" s="940"/>
      <c r="AA49" s="940"/>
      <c r="AB49" s="940"/>
      <c r="AD49" s="940"/>
      <c r="AF49" s="940"/>
      <c r="AH49" s="940"/>
      <c r="AJ49" s="940"/>
      <c r="AL49" s="940"/>
      <c r="AM49" s="940"/>
      <c r="AN49" s="940"/>
      <c r="AS49" s="940"/>
      <c r="AT49" s="940"/>
      <c r="AV49" s="940"/>
      <c r="AX49" s="940"/>
      <c r="AZ49" s="940"/>
      <c r="BB49" s="940"/>
      <c r="BD49" s="940"/>
    </row>
    <row r="50" spans="17:56" ht="18" customHeight="1">
      <c r="Q50" s="940"/>
      <c r="R50" s="940"/>
      <c r="T50" s="940"/>
      <c r="U50" s="940"/>
      <c r="AA50" s="940"/>
      <c r="AB50" s="940"/>
      <c r="AD50" s="940"/>
      <c r="AF50" s="940"/>
      <c r="AH50" s="940"/>
      <c r="AJ50" s="940"/>
      <c r="AL50" s="940"/>
      <c r="AM50" s="940"/>
      <c r="AN50" s="940"/>
      <c r="AS50" s="940"/>
      <c r="AT50" s="940"/>
      <c r="AV50" s="940"/>
      <c r="AX50" s="940"/>
      <c r="AZ50" s="940"/>
      <c r="BB50" s="940"/>
      <c r="BD50" s="940"/>
    </row>
    <row r="51" spans="17:56" ht="18" customHeight="1">
      <c r="Q51" s="940"/>
      <c r="R51" s="940"/>
      <c r="T51" s="940"/>
      <c r="U51" s="940"/>
      <c r="AA51" s="940"/>
      <c r="AB51" s="940"/>
      <c r="AD51" s="940"/>
      <c r="AF51" s="940"/>
      <c r="AH51" s="940"/>
      <c r="AJ51" s="940"/>
      <c r="AL51" s="940"/>
      <c r="AM51" s="940"/>
      <c r="AN51" s="940"/>
      <c r="AS51" s="940"/>
      <c r="AT51" s="940"/>
      <c r="AV51" s="940"/>
      <c r="AX51" s="940"/>
      <c r="AZ51" s="940"/>
      <c r="BB51" s="940"/>
      <c r="BD51" s="940"/>
    </row>
    <row r="52" spans="17:56" ht="18" customHeight="1">
      <c r="Q52" s="940"/>
      <c r="R52" s="940"/>
      <c r="T52" s="940"/>
      <c r="U52" s="940"/>
      <c r="AA52" s="940"/>
      <c r="AB52" s="940"/>
      <c r="AD52" s="940"/>
      <c r="AF52" s="940"/>
      <c r="AH52" s="940"/>
      <c r="AJ52" s="940"/>
      <c r="AL52" s="940"/>
      <c r="AM52" s="940"/>
      <c r="AN52" s="940"/>
      <c r="AS52" s="940"/>
      <c r="AT52" s="940"/>
      <c r="AV52" s="940"/>
      <c r="AX52" s="940"/>
      <c r="AZ52" s="940"/>
      <c r="BB52" s="940"/>
      <c r="BD52" s="940"/>
    </row>
    <row r="53" spans="17:56" ht="18" customHeight="1">
      <c r="Q53" s="940"/>
      <c r="R53" s="940"/>
      <c r="T53" s="940"/>
      <c r="U53" s="940"/>
      <c r="AA53" s="940"/>
      <c r="AB53" s="940"/>
      <c r="AD53" s="940"/>
      <c r="AF53" s="940"/>
      <c r="AH53" s="940"/>
      <c r="AJ53" s="940"/>
      <c r="AL53" s="940"/>
      <c r="AM53" s="940"/>
      <c r="AN53" s="940"/>
      <c r="AS53" s="940"/>
      <c r="AT53" s="940"/>
      <c r="AV53" s="940"/>
      <c r="AX53" s="940"/>
      <c r="AZ53" s="940"/>
      <c r="BB53" s="940"/>
      <c r="BD53" s="940"/>
    </row>
    <row r="54" spans="17:56" ht="18" customHeight="1">
      <c r="Q54" s="940"/>
      <c r="R54" s="940"/>
      <c r="T54" s="940"/>
      <c r="U54" s="940"/>
      <c r="AA54" s="940"/>
      <c r="AB54" s="940"/>
      <c r="AD54" s="940"/>
      <c r="AF54" s="940"/>
      <c r="AH54" s="940"/>
      <c r="AJ54" s="940"/>
      <c r="AL54" s="940"/>
      <c r="AM54" s="940"/>
      <c r="AN54" s="940"/>
      <c r="AS54" s="940"/>
      <c r="AT54" s="940"/>
      <c r="AV54" s="940"/>
      <c r="AX54" s="940"/>
      <c r="AZ54" s="940"/>
      <c r="BB54" s="940"/>
      <c r="BD54" s="940"/>
    </row>
    <row r="55" spans="17:56" ht="18" customHeight="1">
      <c r="Q55" s="940"/>
      <c r="R55" s="940"/>
      <c r="T55" s="940"/>
      <c r="U55" s="940"/>
      <c r="AA55" s="940"/>
      <c r="AB55" s="940"/>
      <c r="AD55" s="940"/>
      <c r="AF55" s="940"/>
      <c r="AH55" s="940"/>
      <c r="AJ55" s="940"/>
      <c r="AL55" s="940"/>
      <c r="AM55" s="940"/>
      <c r="AN55" s="940"/>
      <c r="AS55" s="940"/>
      <c r="AT55" s="940"/>
      <c r="AV55" s="940"/>
      <c r="AX55" s="940"/>
      <c r="AZ55" s="940"/>
      <c r="BB55" s="940"/>
      <c r="BD55" s="940"/>
    </row>
    <row r="56" spans="17:56" ht="18" customHeight="1">
      <c r="Q56" s="940"/>
      <c r="R56" s="940"/>
      <c r="T56" s="940"/>
      <c r="U56" s="940"/>
      <c r="AA56" s="940"/>
      <c r="AB56" s="940"/>
      <c r="AD56" s="940"/>
      <c r="AF56" s="940"/>
      <c r="AH56" s="940"/>
      <c r="AJ56" s="940"/>
      <c r="AL56" s="940"/>
      <c r="AM56" s="940"/>
      <c r="AN56" s="940"/>
      <c r="AS56" s="940"/>
      <c r="AT56" s="940"/>
      <c r="AV56" s="940"/>
      <c r="AX56" s="940"/>
      <c r="AZ56" s="940"/>
      <c r="BB56" s="940"/>
      <c r="BD56" s="940"/>
    </row>
    <row r="57" spans="17:56" ht="18" customHeight="1">
      <c r="Q57" s="940"/>
      <c r="R57" s="940"/>
      <c r="T57" s="940"/>
      <c r="U57" s="940"/>
      <c r="AA57" s="940"/>
      <c r="AB57" s="940"/>
      <c r="AD57" s="940"/>
      <c r="AF57" s="940"/>
      <c r="AH57" s="940"/>
      <c r="AJ57" s="940"/>
      <c r="AL57" s="940"/>
      <c r="AM57" s="940"/>
      <c r="AN57" s="940"/>
      <c r="AS57" s="940"/>
      <c r="AT57" s="940"/>
      <c r="AV57" s="940"/>
      <c r="AX57" s="940"/>
      <c r="AZ57" s="940"/>
      <c r="BB57" s="940"/>
      <c r="BD57" s="940"/>
    </row>
    <row r="58" spans="17:56" ht="18" customHeight="1">
      <c r="Q58" s="940"/>
      <c r="R58" s="940"/>
      <c r="T58" s="940"/>
      <c r="U58" s="940"/>
      <c r="AA58" s="940"/>
      <c r="AB58" s="940"/>
      <c r="AD58" s="940"/>
      <c r="AF58" s="940"/>
      <c r="AH58" s="940"/>
      <c r="AJ58" s="940"/>
      <c r="AL58" s="940"/>
      <c r="AM58" s="940"/>
      <c r="AN58" s="940"/>
      <c r="AS58" s="940"/>
      <c r="AT58" s="940"/>
      <c r="AV58" s="940"/>
      <c r="AX58" s="940"/>
      <c r="AZ58" s="940"/>
      <c r="BB58" s="940"/>
      <c r="BD58" s="940"/>
    </row>
    <row r="59" spans="17:56" ht="18" customHeight="1">
      <c r="Q59" s="940"/>
      <c r="R59" s="940"/>
      <c r="T59" s="940"/>
      <c r="U59" s="940"/>
      <c r="AA59" s="940"/>
      <c r="AB59" s="940"/>
      <c r="AD59" s="940"/>
      <c r="AF59" s="940"/>
      <c r="AH59" s="940"/>
      <c r="AJ59" s="940"/>
      <c r="AL59" s="940"/>
      <c r="AM59" s="940"/>
      <c r="AN59" s="940"/>
      <c r="AS59" s="940"/>
      <c r="AT59" s="940"/>
      <c r="AV59" s="940"/>
      <c r="AX59" s="940"/>
      <c r="AZ59" s="940"/>
      <c r="BB59" s="940"/>
      <c r="BD59" s="940"/>
    </row>
    <row r="60" spans="17:56" ht="18" customHeight="1">
      <c r="Q60" s="940"/>
      <c r="R60" s="940"/>
      <c r="T60" s="940"/>
      <c r="U60" s="940"/>
      <c r="AA60" s="940"/>
      <c r="AB60" s="940"/>
      <c r="AD60" s="940"/>
      <c r="AF60" s="940"/>
      <c r="AH60" s="940"/>
      <c r="AJ60" s="940"/>
      <c r="AL60" s="940"/>
      <c r="AM60" s="940"/>
      <c r="AN60" s="940"/>
      <c r="AS60" s="940"/>
      <c r="AT60" s="940"/>
      <c r="AV60" s="940"/>
      <c r="AX60" s="940"/>
      <c r="AZ60" s="940"/>
      <c r="BB60" s="940"/>
      <c r="BD60" s="940"/>
    </row>
    <row r="61" spans="17:56" ht="18" customHeight="1">
      <c r="Q61" s="940"/>
      <c r="R61" s="940"/>
      <c r="T61" s="940"/>
      <c r="U61" s="940"/>
      <c r="AA61" s="940"/>
      <c r="AB61" s="940"/>
      <c r="AD61" s="940"/>
      <c r="AF61" s="940"/>
      <c r="AH61" s="940"/>
      <c r="AJ61" s="940"/>
      <c r="AL61" s="940"/>
      <c r="AM61" s="940"/>
      <c r="AN61" s="940"/>
      <c r="AS61" s="940"/>
      <c r="AT61" s="940"/>
      <c r="AV61" s="940"/>
      <c r="AX61" s="940"/>
      <c r="AZ61" s="940"/>
      <c r="BB61" s="940"/>
      <c r="BD61" s="940"/>
    </row>
    <row r="62" spans="17:56" ht="18" customHeight="1">
      <c r="Q62" s="940"/>
      <c r="R62" s="940"/>
      <c r="T62" s="940"/>
      <c r="U62" s="940"/>
      <c r="AA62" s="940"/>
      <c r="AB62" s="940"/>
      <c r="AD62" s="940"/>
      <c r="AF62" s="940"/>
      <c r="AH62" s="940"/>
      <c r="AJ62" s="940"/>
      <c r="AL62" s="940"/>
      <c r="AM62" s="940"/>
      <c r="AN62" s="940"/>
      <c r="AS62" s="940"/>
      <c r="AT62" s="940"/>
      <c r="AV62" s="940"/>
      <c r="AX62" s="940"/>
      <c r="AZ62" s="940"/>
      <c r="BB62" s="940"/>
      <c r="BD62" s="940"/>
    </row>
    <row r="63" spans="17:56" ht="18" customHeight="1">
      <c r="Q63" s="940"/>
      <c r="R63" s="940"/>
      <c r="T63" s="940"/>
      <c r="U63" s="940"/>
      <c r="AA63" s="940"/>
      <c r="AB63" s="940"/>
      <c r="AD63" s="940"/>
      <c r="AF63" s="940"/>
      <c r="AH63" s="940"/>
      <c r="AJ63" s="940"/>
      <c r="AL63" s="940"/>
      <c r="AM63" s="940"/>
      <c r="AN63" s="940"/>
      <c r="AS63" s="940"/>
      <c r="AT63" s="940"/>
      <c r="AV63" s="940"/>
      <c r="AX63" s="940"/>
      <c r="AZ63" s="940"/>
      <c r="BB63" s="940"/>
      <c r="BD63" s="940"/>
    </row>
    <row r="64" spans="17:56" ht="18" customHeight="1">
      <c r="Q64" s="940"/>
      <c r="R64" s="940"/>
      <c r="T64" s="940"/>
      <c r="U64" s="940"/>
      <c r="AA64" s="940"/>
      <c r="AB64" s="940"/>
      <c r="AD64" s="940"/>
      <c r="AF64" s="940"/>
      <c r="AH64" s="940"/>
      <c r="AJ64" s="940"/>
      <c r="AL64" s="940"/>
      <c r="AM64" s="940"/>
      <c r="AN64" s="940"/>
      <c r="AS64" s="940"/>
      <c r="AT64" s="940"/>
      <c r="AV64" s="940"/>
      <c r="AX64" s="940"/>
      <c r="AZ64" s="940"/>
      <c r="BB64" s="940"/>
      <c r="BD64" s="940"/>
    </row>
    <row r="65" spans="2:56" ht="18" customHeight="1">
      <c r="Q65" s="940"/>
      <c r="R65" s="940"/>
      <c r="T65" s="940"/>
      <c r="U65" s="940"/>
      <c r="AA65" s="940"/>
      <c r="AB65" s="940"/>
      <c r="AD65" s="940"/>
      <c r="AF65" s="940"/>
      <c r="AH65" s="940"/>
      <c r="AJ65" s="940"/>
      <c r="AL65" s="940"/>
      <c r="AM65" s="940"/>
      <c r="AN65" s="940"/>
      <c r="AS65" s="940"/>
      <c r="AT65" s="940"/>
      <c r="AV65" s="940"/>
      <c r="AX65" s="940"/>
      <c r="AZ65" s="940"/>
      <c r="BB65" s="940"/>
      <c r="BD65" s="940"/>
    </row>
    <row r="66" spans="2:56" ht="18" customHeight="1">
      <c r="Q66" s="940"/>
      <c r="R66" s="940"/>
      <c r="T66" s="940"/>
      <c r="U66" s="940"/>
      <c r="AA66" s="940"/>
      <c r="AB66" s="940"/>
      <c r="AD66" s="940"/>
      <c r="AF66" s="940"/>
      <c r="AH66" s="940"/>
      <c r="AJ66" s="940"/>
      <c r="AL66" s="940"/>
      <c r="AM66" s="940"/>
      <c r="AN66" s="940"/>
      <c r="AS66" s="940"/>
      <c r="AT66" s="940"/>
      <c r="AV66" s="940"/>
      <c r="AX66" s="940"/>
      <c r="AZ66" s="940"/>
      <c r="BB66" s="940"/>
      <c r="BD66" s="940"/>
    </row>
    <row r="67" spans="2:56" ht="18" customHeight="1">
      <c r="Q67" s="940"/>
      <c r="R67" s="940"/>
      <c r="T67" s="940"/>
      <c r="U67" s="940"/>
      <c r="AA67" s="940"/>
      <c r="AB67" s="940"/>
      <c r="AD67" s="940"/>
      <c r="AF67" s="940"/>
      <c r="AH67" s="940"/>
      <c r="AJ67" s="940"/>
      <c r="AL67" s="940"/>
      <c r="AM67" s="940"/>
      <c r="AN67" s="940"/>
      <c r="AS67" s="940"/>
      <c r="AT67" s="940"/>
      <c r="AV67" s="940"/>
      <c r="AX67" s="940"/>
      <c r="AZ67" s="940"/>
      <c r="BB67" s="940"/>
      <c r="BD67" s="940"/>
    </row>
    <row r="68" spans="2:56" ht="18" customHeight="1">
      <c r="Q68" s="940"/>
      <c r="R68" s="940"/>
      <c r="T68" s="940"/>
      <c r="U68" s="940"/>
      <c r="AA68" s="940"/>
      <c r="AB68" s="940"/>
      <c r="AD68" s="940"/>
      <c r="AF68" s="940"/>
      <c r="AH68" s="940"/>
      <c r="AJ68" s="940"/>
      <c r="AL68" s="940"/>
      <c r="AM68" s="940"/>
      <c r="AN68" s="940"/>
      <c r="AS68" s="940"/>
      <c r="AT68" s="940"/>
      <c r="AV68" s="940"/>
      <c r="AX68" s="940"/>
      <c r="AZ68" s="940"/>
      <c r="BB68" s="940"/>
      <c r="BD68" s="940"/>
    </row>
    <row r="69" spans="2:56" ht="18" customHeight="1">
      <c r="Q69" s="940"/>
      <c r="R69" s="940"/>
      <c r="T69" s="940"/>
      <c r="U69" s="940"/>
      <c r="AA69" s="940"/>
      <c r="AB69" s="940"/>
      <c r="AD69" s="940"/>
      <c r="AF69" s="940"/>
      <c r="AH69" s="940"/>
      <c r="AJ69" s="940"/>
      <c r="AL69" s="940"/>
      <c r="AM69" s="940"/>
      <c r="AN69" s="940"/>
      <c r="AS69" s="940"/>
      <c r="AT69" s="940"/>
      <c r="AV69" s="940"/>
      <c r="AX69" s="940"/>
      <c r="AZ69" s="940"/>
      <c r="BB69" s="940"/>
      <c r="BD69" s="940"/>
    </row>
    <row r="70" spans="2:56" ht="18" customHeight="1">
      <c r="Q70" s="940"/>
      <c r="R70" s="940"/>
      <c r="T70" s="940"/>
      <c r="U70" s="940"/>
      <c r="AA70" s="940"/>
      <c r="AB70" s="940"/>
      <c r="AD70" s="940"/>
      <c r="AF70" s="940"/>
      <c r="AH70" s="940"/>
      <c r="AJ70" s="940"/>
      <c r="AL70" s="940"/>
      <c r="AM70" s="940"/>
      <c r="AN70" s="940"/>
      <c r="AS70" s="940"/>
      <c r="AT70" s="940"/>
      <c r="AV70" s="940"/>
      <c r="AX70" s="940"/>
      <c r="AZ70" s="940"/>
      <c r="BB70" s="940"/>
      <c r="BD70" s="940"/>
    </row>
    <row r="71" spans="2:56" ht="18" customHeight="1">
      <c r="Q71" s="940"/>
      <c r="R71" s="940"/>
      <c r="T71" s="940"/>
      <c r="U71" s="940"/>
      <c r="AA71" s="940"/>
      <c r="AB71" s="940"/>
      <c r="AD71" s="940"/>
      <c r="AF71" s="940"/>
      <c r="AH71" s="940"/>
      <c r="AJ71" s="940"/>
      <c r="AL71" s="940"/>
      <c r="AM71" s="940"/>
      <c r="AN71" s="940"/>
      <c r="AS71" s="940"/>
      <c r="AT71" s="940"/>
      <c r="AV71" s="940"/>
      <c r="AX71" s="940"/>
      <c r="AZ71" s="940"/>
      <c r="BB71" s="940"/>
      <c r="BD71" s="940"/>
    </row>
    <row r="72" spans="2:56" ht="18" customHeight="1">
      <c r="Q72" s="940"/>
      <c r="R72" s="940"/>
      <c r="T72" s="940"/>
      <c r="U72" s="940"/>
      <c r="AA72" s="940"/>
      <c r="AB72" s="940"/>
      <c r="AD72" s="940"/>
      <c r="AF72" s="940"/>
      <c r="AH72" s="940"/>
      <c r="AJ72" s="940"/>
      <c r="AL72" s="940"/>
      <c r="AM72" s="940"/>
      <c r="AN72" s="940"/>
      <c r="AS72" s="940"/>
      <c r="AT72" s="940"/>
      <c r="AV72" s="940"/>
      <c r="AX72" s="940"/>
      <c r="AZ72" s="940"/>
      <c r="BB72" s="940"/>
      <c r="BD72" s="940"/>
    </row>
    <row r="73" spans="2:56" ht="18" customHeight="1">
      <c r="Q73" s="940"/>
      <c r="R73" s="940"/>
      <c r="T73" s="940"/>
      <c r="U73" s="940"/>
      <c r="AA73" s="940"/>
      <c r="AB73" s="940"/>
      <c r="AD73" s="940"/>
      <c r="AF73" s="940"/>
      <c r="AH73" s="940"/>
      <c r="AJ73" s="940"/>
      <c r="AL73" s="940"/>
      <c r="AM73" s="940"/>
      <c r="AN73" s="940"/>
      <c r="AS73" s="940"/>
      <c r="AT73" s="940"/>
      <c r="AV73" s="940"/>
      <c r="AX73" s="940"/>
      <c r="AZ73" s="940"/>
      <c r="BB73" s="940"/>
      <c r="BD73" s="940"/>
    </row>
    <row r="74" spans="2:56" ht="18" customHeight="1">
      <c r="Q74" s="940"/>
      <c r="R74" s="940"/>
      <c r="T74" s="940"/>
      <c r="U74" s="940"/>
      <c r="AA74" s="940"/>
      <c r="AB74" s="940"/>
      <c r="AD74" s="940"/>
      <c r="AF74" s="940"/>
      <c r="AH74" s="940"/>
      <c r="AJ74" s="940"/>
      <c r="AL74" s="940"/>
      <c r="AM74" s="940"/>
      <c r="AN74" s="940"/>
      <c r="AS74" s="940"/>
      <c r="AT74" s="940"/>
      <c r="AV74" s="940"/>
      <c r="AX74" s="940"/>
      <c r="AZ74" s="940"/>
      <c r="BB74" s="940"/>
      <c r="BD74" s="940"/>
    </row>
    <row r="75" spans="2:56" ht="18" customHeight="1">
      <c r="Q75" s="940"/>
      <c r="R75" s="940"/>
      <c r="T75" s="940"/>
      <c r="U75" s="940"/>
      <c r="AA75" s="940"/>
      <c r="AB75" s="940"/>
      <c r="AD75" s="940"/>
      <c r="AF75" s="940"/>
      <c r="AH75" s="940"/>
      <c r="AJ75" s="940"/>
      <c r="AL75" s="940"/>
      <c r="AM75" s="940"/>
      <c r="AN75" s="940"/>
      <c r="AS75" s="940"/>
      <c r="AT75" s="940"/>
      <c r="AV75" s="940"/>
      <c r="AX75" s="940"/>
      <c r="AZ75" s="940"/>
      <c r="BB75" s="940"/>
      <c r="BD75" s="940"/>
    </row>
    <row r="76" spans="2:56" ht="18" customHeight="1">
      <c r="Q76" s="940"/>
      <c r="R76" s="940"/>
      <c r="T76" s="940"/>
      <c r="U76" s="940"/>
      <c r="AA76" s="940"/>
      <c r="AB76" s="940"/>
      <c r="AD76" s="940"/>
      <c r="AF76" s="940"/>
      <c r="AH76" s="940"/>
      <c r="AJ76" s="940"/>
      <c r="AL76" s="940"/>
      <c r="AM76" s="940"/>
      <c r="AN76" s="940"/>
      <c r="AS76" s="940"/>
      <c r="AT76" s="940"/>
      <c r="AV76" s="940"/>
      <c r="AX76" s="940"/>
      <c r="AZ76" s="940"/>
      <c r="BB76" s="940"/>
      <c r="BD76" s="940"/>
    </row>
    <row r="77" spans="2:56" ht="18" customHeight="1">
      <c r="Q77" s="940"/>
      <c r="R77" s="940"/>
      <c r="T77" s="940"/>
      <c r="U77" s="940"/>
      <c r="AA77" s="940"/>
      <c r="AB77" s="940"/>
      <c r="AD77" s="940"/>
      <c r="AF77" s="940"/>
      <c r="AH77" s="940"/>
      <c r="AJ77" s="940"/>
      <c r="AL77" s="940"/>
      <c r="AM77" s="940"/>
      <c r="AN77" s="940"/>
      <c r="AS77" s="940"/>
      <c r="AT77" s="940"/>
      <c r="AV77" s="940"/>
      <c r="AX77" s="940"/>
      <c r="AZ77" s="940"/>
      <c r="BB77" s="940"/>
      <c r="BD77" s="940"/>
    </row>
    <row r="78" spans="2:56" ht="18" customHeight="1">
      <c r="Q78" s="940"/>
      <c r="R78" s="940"/>
      <c r="T78" s="940"/>
      <c r="U78" s="940"/>
      <c r="AA78" s="940"/>
      <c r="AB78" s="940"/>
      <c r="AD78" s="940"/>
      <c r="AF78" s="940"/>
      <c r="AH78" s="940"/>
      <c r="AJ78" s="940"/>
      <c r="AL78" s="940"/>
      <c r="AM78" s="940"/>
      <c r="AN78" s="940"/>
      <c r="AS78" s="940"/>
      <c r="AT78" s="940"/>
      <c r="AV78" s="940"/>
      <c r="AX78" s="940"/>
      <c r="AZ78" s="940"/>
      <c r="BB78" s="940"/>
      <c r="BD78" s="940"/>
    </row>
    <row r="79" spans="2:56">
      <c r="B79" s="353"/>
      <c r="C79" s="353"/>
      <c r="I79" s="353"/>
      <c r="J79" s="353"/>
      <c r="L79" s="353"/>
      <c r="N79" s="353"/>
      <c r="P79" s="353"/>
      <c r="R79" s="940"/>
      <c r="S79" s="353"/>
      <c r="Z79" s="353"/>
      <c r="AB79" s="940"/>
      <c r="AC79" s="353"/>
      <c r="AD79" s="940"/>
      <c r="AE79" s="353"/>
      <c r="AF79" s="940"/>
      <c r="AG79" s="353"/>
      <c r="AH79" s="940"/>
      <c r="AI79" s="353"/>
      <c r="AJ79" s="940"/>
      <c r="AK79" s="353"/>
      <c r="AL79" s="940"/>
      <c r="AM79" s="940"/>
      <c r="AN79" s="940"/>
      <c r="AS79" s="940"/>
      <c r="AT79" s="940"/>
      <c r="AV79" s="940"/>
      <c r="AX79" s="940"/>
      <c r="AZ79" s="940"/>
      <c r="BB79" s="940"/>
      <c r="BD79" s="940"/>
    </row>
    <row r="80" spans="2:56">
      <c r="B80" s="353"/>
      <c r="C80" s="353"/>
      <c r="I80" s="353"/>
      <c r="J80" s="353"/>
      <c r="L80" s="353"/>
      <c r="N80" s="353"/>
      <c r="P80" s="353"/>
      <c r="R80" s="940"/>
      <c r="S80" s="353"/>
      <c r="Z80" s="353"/>
      <c r="AB80" s="940"/>
      <c r="AC80" s="353"/>
      <c r="AD80" s="940"/>
      <c r="AE80" s="353"/>
      <c r="AF80" s="940"/>
      <c r="AG80" s="353"/>
      <c r="AH80" s="940"/>
      <c r="AI80" s="353"/>
      <c r="AJ80" s="940"/>
      <c r="AK80" s="353"/>
      <c r="AL80" s="940"/>
      <c r="AM80" s="940"/>
      <c r="AN80" s="940"/>
      <c r="AS80" s="940"/>
      <c r="AT80" s="940"/>
      <c r="AV80" s="940"/>
      <c r="AX80" s="940"/>
      <c r="AZ80" s="940"/>
      <c r="BB80" s="940"/>
      <c r="BD80" s="940"/>
    </row>
    <row r="81" spans="2:56">
      <c r="B81" s="353"/>
      <c r="C81" s="353"/>
      <c r="I81" s="353"/>
      <c r="J81" s="353"/>
      <c r="L81" s="353"/>
      <c r="N81" s="353"/>
      <c r="P81" s="353"/>
      <c r="R81" s="940"/>
      <c r="S81" s="353"/>
      <c r="Z81" s="353"/>
      <c r="AB81" s="940"/>
      <c r="AC81" s="353"/>
      <c r="AD81" s="940"/>
      <c r="AE81" s="353"/>
      <c r="AF81" s="940"/>
      <c r="AG81" s="353"/>
      <c r="AH81" s="940"/>
      <c r="AI81" s="353"/>
      <c r="AJ81" s="940"/>
      <c r="AK81" s="353"/>
      <c r="AL81" s="940"/>
      <c r="AM81" s="940"/>
      <c r="AN81" s="940"/>
      <c r="AS81" s="940"/>
      <c r="AT81" s="940"/>
      <c r="AV81" s="940"/>
      <c r="AX81" s="940"/>
      <c r="AZ81" s="940"/>
      <c r="BB81" s="940"/>
      <c r="BD81" s="940"/>
    </row>
    <row r="82" spans="2:56">
      <c r="B82" s="353"/>
      <c r="C82" s="353"/>
      <c r="I82" s="353"/>
      <c r="J82" s="353"/>
      <c r="L82" s="353"/>
      <c r="N82" s="353"/>
      <c r="P82" s="353"/>
      <c r="R82" s="940"/>
      <c r="S82" s="353"/>
      <c r="Z82" s="353"/>
      <c r="AB82" s="940"/>
      <c r="AC82" s="353"/>
      <c r="AD82" s="940"/>
      <c r="AE82" s="353"/>
      <c r="AF82" s="940"/>
      <c r="AG82" s="353"/>
      <c r="AH82" s="940"/>
      <c r="AI82" s="353"/>
      <c r="AJ82" s="940"/>
      <c r="AK82" s="353"/>
      <c r="AL82" s="940"/>
      <c r="AM82" s="940"/>
      <c r="AN82" s="940"/>
      <c r="AS82" s="940"/>
      <c r="AT82" s="940"/>
      <c r="AV82" s="940"/>
      <c r="AX82" s="940"/>
      <c r="AZ82" s="940"/>
      <c r="BB82" s="940"/>
      <c r="BD82" s="940"/>
    </row>
    <row r="83" spans="2:56">
      <c r="B83" s="353"/>
      <c r="C83" s="353"/>
      <c r="I83" s="353"/>
      <c r="J83" s="353"/>
      <c r="L83" s="353"/>
      <c r="N83" s="353"/>
      <c r="P83" s="353"/>
      <c r="R83" s="940"/>
      <c r="S83" s="353"/>
      <c r="Z83" s="353"/>
      <c r="AB83" s="940"/>
      <c r="AC83" s="353"/>
      <c r="AD83" s="940"/>
      <c r="AE83" s="353"/>
      <c r="AF83" s="940"/>
      <c r="AG83" s="353"/>
      <c r="AH83" s="940"/>
      <c r="AI83" s="353"/>
      <c r="AJ83" s="940"/>
      <c r="AK83" s="353"/>
      <c r="AL83" s="940"/>
      <c r="AM83" s="940"/>
      <c r="AN83" s="940"/>
      <c r="AS83" s="940"/>
      <c r="AT83" s="940"/>
      <c r="AV83" s="940"/>
      <c r="AX83" s="940"/>
      <c r="AZ83" s="940"/>
      <c r="BB83" s="940"/>
      <c r="BD83" s="940"/>
    </row>
    <row r="84" spans="2:56">
      <c r="B84" s="353"/>
      <c r="C84" s="353"/>
      <c r="I84" s="353"/>
      <c r="J84" s="353"/>
      <c r="L84" s="353"/>
      <c r="N84" s="353"/>
      <c r="P84" s="353"/>
      <c r="R84" s="940"/>
      <c r="S84" s="353"/>
      <c r="Z84" s="353"/>
      <c r="AB84" s="940"/>
      <c r="AC84" s="353"/>
      <c r="AD84" s="940"/>
      <c r="AE84" s="353"/>
      <c r="AF84" s="940"/>
      <c r="AG84" s="353"/>
      <c r="AH84" s="940"/>
      <c r="AI84" s="353"/>
      <c r="AJ84" s="940"/>
      <c r="AK84" s="353"/>
      <c r="AL84" s="940"/>
      <c r="AM84" s="940"/>
      <c r="AN84" s="940"/>
      <c r="AS84" s="940"/>
      <c r="AT84" s="940"/>
      <c r="AV84" s="940"/>
      <c r="AX84" s="940"/>
      <c r="AZ84" s="940"/>
      <c r="BB84" s="940"/>
      <c r="BD84" s="940"/>
    </row>
    <row r="85" spans="2:56">
      <c r="B85" s="353"/>
      <c r="C85" s="353"/>
      <c r="I85" s="353"/>
      <c r="J85" s="353"/>
      <c r="L85" s="353"/>
      <c r="N85" s="353"/>
      <c r="P85" s="353"/>
      <c r="R85" s="940"/>
      <c r="S85" s="353"/>
      <c r="Z85" s="353"/>
      <c r="AB85" s="940"/>
      <c r="AC85" s="353"/>
      <c r="AD85" s="940"/>
      <c r="AE85" s="353"/>
      <c r="AF85" s="940"/>
      <c r="AG85" s="353"/>
      <c r="AH85" s="940"/>
      <c r="AI85" s="353"/>
      <c r="AJ85" s="940"/>
      <c r="AK85" s="353"/>
      <c r="AL85" s="940"/>
      <c r="AM85" s="940"/>
      <c r="AN85" s="940"/>
      <c r="AS85" s="940"/>
      <c r="AT85" s="940"/>
      <c r="AV85" s="940"/>
      <c r="AX85" s="940"/>
      <c r="AZ85" s="940"/>
      <c r="BB85" s="940"/>
      <c r="BD85" s="940"/>
    </row>
    <row r="86" spans="2:56">
      <c r="B86" s="353"/>
      <c r="C86" s="353"/>
      <c r="I86" s="353"/>
      <c r="J86" s="353"/>
      <c r="L86" s="353"/>
      <c r="N86" s="353"/>
      <c r="P86" s="353"/>
      <c r="R86" s="940"/>
      <c r="S86" s="353"/>
      <c r="Z86" s="353"/>
      <c r="AB86" s="940"/>
      <c r="AC86" s="353"/>
      <c r="AD86" s="940"/>
      <c r="AE86" s="353"/>
      <c r="AF86" s="940"/>
      <c r="AG86" s="353"/>
      <c r="AH86" s="940"/>
      <c r="AI86" s="353"/>
      <c r="AJ86" s="940"/>
      <c r="AK86" s="353"/>
      <c r="AL86" s="940"/>
      <c r="AM86" s="940"/>
      <c r="AN86" s="940"/>
      <c r="AS86" s="940"/>
      <c r="AT86" s="940"/>
      <c r="AV86" s="940"/>
      <c r="AX86" s="940"/>
      <c r="AZ86" s="940"/>
      <c r="BB86" s="940"/>
      <c r="BD86" s="940"/>
    </row>
    <row r="87" spans="2:56">
      <c r="B87" s="353"/>
      <c r="C87" s="353"/>
      <c r="I87" s="353"/>
      <c r="J87" s="353"/>
      <c r="L87" s="353"/>
      <c r="N87" s="353"/>
      <c r="P87" s="353"/>
      <c r="R87" s="940"/>
      <c r="S87" s="353"/>
      <c r="Z87" s="353"/>
      <c r="AB87" s="940"/>
      <c r="AC87" s="353"/>
      <c r="AD87" s="940"/>
      <c r="AE87" s="353"/>
      <c r="AF87" s="940"/>
      <c r="AG87" s="353"/>
      <c r="AH87" s="940"/>
      <c r="AI87" s="353"/>
      <c r="AJ87" s="940"/>
      <c r="AK87" s="353"/>
      <c r="AL87" s="940"/>
      <c r="AM87" s="940"/>
      <c r="AN87" s="940"/>
      <c r="AS87" s="940"/>
      <c r="AT87" s="940"/>
      <c r="AV87" s="940"/>
      <c r="AX87" s="940"/>
      <c r="AZ87" s="940"/>
      <c r="BB87" s="940"/>
      <c r="BD87" s="940"/>
    </row>
    <row r="88" spans="2:56">
      <c r="B88" s="353"/>
      <c r="C88" s="353"/>
      <c r="I88" s="353"/>
      <c r="J88" s="353"/>
      <c r="L88" s="353"/>
      <c r="N88" s="353"/>
      <c r="P88" s="353"/>
      <c r="R88" s="940"/>
      <c r="S88" s="353"/>
      <c r="Z88" s="353"/>
      <c r="AB88" s="940"/>
      <c r="AC88" s="353"/>
      <c r="AD88" s="940"/>
      <c r="AE88" s="353"/>
      <c r="AF88" s="940"/>
      <c r="AG88" s="353"/>
      <c r="AH88" s="940"/>
      <c r="AI88" s="353"/>
      <c r="AJ88" s="940"/>
      <c r="AK88" s="353"/>
      <c r="AL88" s="940"/>
      <c r="AM88" s="940"/>
      <c r="AN88" s="940"/>
      <c r="AS88" s="940"/>
      <c r="AT88" s="940"/>
      <c r="AV88" s="940"/>
      <c r="AX88" s="940"/>
      <c r="AZ88" s="940"/>
      <c r="BB88" s="940"/>
      <c r="BD88" s="940"/>
    </row>
    <row r="89" spans="2:56">
      <c r="B89" s="353"/>
      <c r="C89" s="353"/>
      <c r="I89" s="353"/>
      <c r="J89" s="353"/>
      <c r="L89" s="353"/>
      <c r="N89" s="353"/>
      <c r="P89" s="353"/>
      <c r="R89" s="940"/>
      <c r="S89" s="353"/>
      <c r="Z89" s="353"/>
      <c r="AB89" s="940"/>
      <c r="AC89" s="353"/>
      <c r="AD89" s="940"/>
      <c r="AE89" s="353"/>
      <c r="AF89" s="940"/>
      <c r="AG89" s="353"/>
      <c r="AH89" s="940"/>
      <c r="AI89" s="353"/>
      <c r="AJ89" s="940"/>
      <c r="AK89" s="353"/>
      <c r="AL89" s="940"/>
      <c r="AM89" s="940"/>
      <c r="AN89" s="940"/>
      <c r="AS89" s="940"/>
      <c r="AT89" s="940"/>
      <c r="AV89" s="940"/>
      <c r="AX89" s="940"/>
      <c r="AZ89" s="940"/>
      <c r="BB89" s="940"/>
      <c r="BD89" s="940"/>
    </row>
    <row r="90" spans="2:56">
      <c r="B90" s="353"/>
      <c r="C90" s="353"/>
      <c r="I90" s="353"/>
      <c r="J90" s="353"/>
      <c r="L90" s="353"/>
      <c r="N90" s="353"/>
      <c r="P90" s="353"/>
      <c r="R90" s="940"/>
      <c r="S90" s="353"/>
      <c r="Z90" s="353"/>
      <c r="AB90" s="940"/>
      <c r="AC90" s="353"/>
      <c r="AD90" s="940"/>
      <c r="AE90" s="353"/>
      <c r="AF90" s="940"/>
      <c r="AG90" s="353"/>
      <c r="AH90" s="940"/>
      <c r="AI90" s="353"/>
      <c r="AJ90" s="940"/>
      <c r="AK90" s="353"/>
      <c r="AL90" s="940"/>
      <c r="AM90" s="940"/>
      <c r="AN90" s="940"/>
      <c r="AS90" s="940"/>
      <c r="AT90" s="940"/>
      <c r="AV90" s="940"/>
      <c r="AX90" s="940"/>
      <c r="AZ90" s="940"/>
      <c r="BB90" s="940"/>
      <c r="BD90" s="940"/>
    </row>
    <row r="91" spans="2:56">
      <c r="B91" s="353"/>
      <c r="C91" s="353"/>
      <c r="I91" s="353"/>
      <c r="J91" s="353"/>
      <c r="L91" s="353"/>
      <c r="N91" s="353"/>
      <c r="P91" s="353"/>
      <c r="R91" s="940"/>
      <c r="S91" s="353"/>
      <c r="Z91" s="353"/>
      <c r="AB91" s="940"/>
      <c r="AC91" s="353"/>
      <c r="AD91" s="940"/>
      <c r="AE91" s="353"/>
      <c r="AF91" s="940"/>
      <c r="AG91" s="353"/>
      <c r="AH91" s="940"/>
      <c r="AI91" s="353"/>
      <c r="AJ91" s="940"/>
      <c r="AK91" s="353"/>
      <c r="AL91" s="940"/>
      <c r="AM91" s="940"/>
      <c r="AN91" s="940"/>
      <c r="AS91" s="940"/>
      <c r="AT91" s="940"/>
      <c r="AV91" s="940"/>
      <c r="AX91" s="940"/>
      <c r="AZ91" s="940"/>
      <c r="BB91" s="940"/>
      <c r="BD91" s="940"/>
    </row>
    <row r="92" spans="2:56">
      <c r="B92" s="353"/>
      <c r="C92" s="353"/>
      <c r="I92" s="353"/>
      <c r="J92" s="353"/>
      <c r="L92" s="353"/>
      <c r="N92" s="353"/>
      <c r="P92" s="353"/>
      <c r="R92" s="940"/>
      <c r="S92" s="353"/>
      <c r="Z92" s="353"/>
      <c r="AB92" s="940"/>
      <c r="AC92" s="353"/>
      <c r="AD92" s="940"/>
      <c r="AE92" s="353"/>
      <c r="AF92" s="940"/>
      <c r="AG92" s="353"/>
      <c r="AH92" s="940"/>
      <c r="AI92" s="353"/>
      <c r="AJ92" s="940"/>
      <c r="AK92" s="353"/>
      <c r="AL92" s="940"/>
      <c r="AM92" s="940"/>
      <c r="AN92" s="940"/>
      <c r="AS92" s="940"/>
      <c r="AT92" s="940"/>
      <c r="AV92" s="940"/>
      <c r="AX92" s="940"/>
      <c r="AZ92" s="940"/>
      <c r="BB92" s="940"/>
      <c r="BD92" s="940"/>
    </row>
    <row r="93" spans="2:56">
      <c r="B93" s="353"/>
      <c r="C93" s="353"/>
      <c r="I93" s="353"/>
      <c r="J93" s="353"/>
      <c r="L93" s="353"/>
      <c r="N93" s="353"/>
      <c r="P93" s="353"/>
      <c r="R93" s="940"/>
      <c r="S93" s="353"/>
      <c r="Z93" s="353"/>
      <c r="AB93" s="940"/>
      <c r="AC93" s="353"/>
      <c r="AD93" s="940"/>
      <c r="AE93" s="353"/>
      <c r="AF93" s="940"/>
      <c r="AG93" s="353"/>
      <c r="AH93" s="940"/>
      <c r="AI93" s="353"/>
      <c r="AJ93" s="940"/>
      <c r="AK93" s="353"/>
      <c r="AL93" s="940"/>
      <c r="AM93" s="940"/>
      <c r="AN93" s="940"/>
      <c r="AS93" s="940"/>
      <c r="AT93" s="940"/>
      <c r="AV93" s="940"/>
      <c r="AX93" s="940"/>
      <c r="AZ93" s="940"/>
      <c r="BB93" s="940"/>
      <c r="BD93" s="940"/>
    </row>
    <row r="94" spans="2:56">
      <c r="B94" s="353"/>
      <c r="C94" s="353"/>
      <c r="I94" s="353"/>
      <c r="J94" s="353"/>
      <c r="L94" s="353"/>
      <c r="N94" s="353"/>
      <c r="P94" s="353"/>
      <c r="R94" s="940"/>
      <c r="S94" s="353"/>
      <c r="Z94" s="353"/>
      <c r="AB94" s="940"/>
      <c r="AC94" s="353"/>
      <c r="AD94" s="940"/>
      <c r="AE94" s="353"/>
      <c r="AF94" s="940"/>
      <c r="AG94" s="353"/>
      <c r="AH94" s="940"/>
      <c r="AI94" s="353"/>
      <c r="AJ94" s="940"/>
      <c r="AK94" s="353"/>
      <c r="AL94" s="940"/>
      <c r="AM94" s="940"/>
      <c r="AN94" s="940"/>
      <c r="AS94" s="940"/>
      <c r="AT94" s="940"/>
      <c r="AV94" s="940"/>
      <c r="AX94" s="940"/>
      <c r="AZ94" s="940"/>
      <c r="BB94" s="940"/>
      <c r="BD94" s="940"/>
    </row>
    <row r="95" spans="2:56">
      <c r="B95" s="353"/>
      <c r="C95" s="353"/>
      <c r="I95" s="353"/>
      <c r="J95" s="353"/>
      <c r="L95" s="353"/>
      <c r="N95" s="353"/>
      <c r="P95" s="353"/>
      <c r="R95" s="940"/>
      <c r="S95" s="353"/>
      <c r="Z95" s="353"/>
      <c r="AB95" s="940"/>
      <c r="AC95" s="353"/>
      <c r="AD95" s="940"/>
      <c r="AE95" s="353"/>
      <c r="AF95" s="940"/>
      <c r="AG95" s="353"/>
      <c r="AH95" s="940"/>
      <c r="AI95" s="353"/>
      <c r="AJ95" s="940"/>
      <c r="AK95" s="353"/>
      <c r="AL95" s="940"/>
      <c r="AM95" s="940"/>
      <c r="AN95" s="940"/>
      <c r="AS95" s="940"/>
      <c r="AT95" s="940"/>
      <c r="AV95" s="940"/>
      <c r="AX95" s="940"/>
      <c r="AZ95" s="940"/>
      <c r="BB95" s="940"/>
      <c r="BD95" s="940"/>
    </row>
    <row r="96" spans="2:56">
      <c r="B96" s="353"/>
      <c r="C96" s="353"/>
      <c r="I96" s="353"/>
      <c r="J96" s="353"/>
      <c r="L96" s="353"/>
      <c r="N96" s="353"/>
      <c r="P96" s="353"/>
      <c r="R96" s="940"/>
      <c r="S96" s="353"/>
      <c r="Z96" s="353"/>
      <c r="AB96" s="940"/>
      <c r="AC96" s="353"/>
      <c r="AD96" s="940"/>
      <c r="AE96" s="353"/>
      <c r="AF96" s="940"/>
      <c r="AG96" s="353"/>
      <c r="AH96" s="940"/>
      <c r="AI96" s="353"/>
      <c r="AJ96" s="940"/>
      <c r="AK96" s="353"/>
      <c r="AL96" s="940"/>
      <c r="AM96" s="940"/>
      <c r="AN96" s="940"/>
      <c r="AS96" s="940"/>
      <c r="AT96" s="940"/>
      <c r="AV96" s="940"/>
      <c r="AX96" s="940"/>
      <c r="AZ96" s="940"/>
      <c r="BB96" s="940"/>
      <c r="BD96" s="940"/>
    </row>
    <row r="97" spans="2:56">
      <c r="B97" s="353"/>
      <c r="C97" s="353"/>
      <c r="I97" s="353"/>
      <c r="J97" s="353"/>
      <c r="L97" s="353"/>
      <c r="N97" s="353"/>
      <c r="P97" s="353"/>
      <c r="R97" s="940"/>
      <c r="S97" s="353"/>
      <c r="Z97" s="353"/>
      <c r="AB97" s="940"/>
      <c r="AC97" s="353"/>
      <c r="AD97" s="940"/>
      <c r="AE97" s="353"/>
      <c r="AF97" s="940"/>
      <c r="AG97" s="353"/>
      <c r="AH97" s="940"/>
      <c r="AI97" s="353"/>
      <c r="AJ97" s="940"/>
      <c r="AK97" s="353"/>
      <c r="AL97" s="940"/>
      <c r="AM97" s="940"/>
      <c r="AN97" s="940"/>
      <c r="AS97" s="940"/>
      <c r="AT97" s="940"/>
      <c r="AV97" s="940"/>
      <c r="AX97" s="940"/>
      <c r="AZ97" s="940"/>
      <c r="BB97" s="940"/>
      <c r="BD97" s="940"/>
    </row>
    <row r="98" spans="2:56">
      <c r="B98" s="353"/>
      <c r="C98" s="353"/>
      <c r="I98" s="353"/>
      <c r="J98" s="353"/>
      <c r="L98" s="353"/>
      <c r="N98" s="353"/>
      <c r="P98" s="353"/>
      <c r="R98" s="940"/>
      <c r="S98" s="353"/>
      <c r="Z98" s="353"/>
      <c r="AB98" s="940"/>
      <c r="AC98" s="353"/>
      <c r="AD98" s="940"/>
      <c r="AE98" s="353"/>
      <c r="AF98" s="940"/>
      <c r="AG98" s="353"/>
      <c r="AH98" s="940"/>
      <c r="AI98" s="353"/>
      <c r="AJ98" s="940"/>
      <c r="AK98" s="353"/>
      <c r="AL98" s="940"/>
      <c r="AM98" s="940"/>
      <c r="AN98" s="940"/>
      <c r="AS98" s="940"/>
      <c r="AT98" s="940"/>
      <c r="AV98" s="940"/>
      <c r="AX98" s="940"/>
      <c r="AZ98" s="940"/>
      <c r="BB98" s="940"/>
      <c r="BD98" s="940"/>
    </row>
    <row r="99" spans="2:56">
      <c r="B99" s="353"/>
      <c r="C99" s="353"/>
      <c r="I99" s="353"/>
      <c r="J99" s="353"/>
      <c r="L99" s="353"/>
      <c r="N99" s="353"/>
      <c r="P99" s="353"/>
      <c r="R99" s="940"/>
      <c r="S99" s="353"/>
      <c r="Z99" s="353"/>
      <c r="AB99" s="940"/>
      <c r="AC99" s="353"/>
      <c r="AD99" s="940"/>
      <c r="AE99" s="353"/>
      <c r="AF99" s="940"/>
      <c r="AG99" s="353"/>
      <c r="AH99" s="940"/>
      <c r="AI99" s="353"/>
      <c r="AJ99" s="940"/>
      <c r="AK99" s="353"/>
      <c r="AL99" s="940"/>
      <c r="AM99" s="940"/>
      <c r="AN99" s="940"/>
      <c r="AS99" s="940"/>
      <c r="AT99" s="940"/>
      <c r="AV99" s="940"/>
      <c r="AX99" s="940"/>
      <c r="AZ99" s="940"/>
      <c r="BB99" s="940"/>
      <c r="BD99" s="940"/>
    </row>
    <row r="100" spans="2:56">
      <c r="B100" s="353"/>
      <c r="C100" s="353"/>
      <c r="I100" s="353"/>
      <c r="J100" s="353"/>
      <c r="L100" s="353"/>
      <c r="N100" s="353"/>
      <c r="P100" s="353"/>
      <c r="R100" s="940"/>
      <c r="S100" s="353"/>
      <c r="Z100" s="353"/>
      <c r="AB100" s="940"/>
      <c r="AC100" s="353"/>
      <c r="AD100" s="940"/>
      <c r="AE100" s="353"/>
      <c r="AF100" s="940"/>
      <c r="AG100" s="353"/>
      <c r="AH100" s="940"/>
      <c r="AI100" s="353"/>
      <c r="AJ100" s="940"/>
      <c r="AK100" s="353"/>
      <c r="AL100" s="940"/>
      <c r="AM100" s="940"/>
      <c r="AN100" s="940"/>
      <c r="AS100" s="940"/>
      <c r="AT100" s="940"/>
      <c r="AV100" s="940"/>
      <c r="AX100" s="940"/>
      <c r="AZ100" s="940"/>
      <c r="BB100" s="940"/>
      <c r="BD100" s="940"/>
    </row>
    <row r="101" spans="2:56">
      <c r="B101" s="353"/>
      <c r="C101" s="353"/>
      <c r="I101" s="353"/>
      <c r="J101" s="353"/>
      <c r="L101" s="353"/>
      <c r="N101" s="353"/>
      <c r="P101" s="353"/>
      <c r="R101" s="940"/>
      <c r="S101" s="353"/>
      <c r="Z101" s="353"/>
      <c r="AB101" s="940"/>
      <c r="AC101" s="353"/>
      <c r="AD101" s="940"/>
      <c r="AE101" s="353"/>
      <c r="AF101" s="940"/>
      <c r="AG101" s="353"/>
      <c r="AH101" s="940"/>
      <c r="AI101" s="353"/>
      <c r="AJ101" s="940"/>
      <c r="AK101" s="353"/>
      <c r="AL101" s="940"/>
      <c r="AM101" s="940"/>
      <c r="AN101" s="940"/>
      <c r="AS101" s="940"/>
      <c r="AT101" s="940"/>
      <c r="AV101" s="940"/>
      <c r="AX101" s="940"/>
      <c r="AZ101" s="940"/>
      <c r="BB101" s="940"/>
      <c r="BD101" s="940"/>
    </row>
    <row r="102" spans="2:56">
      <c r="B102" s="353"/>
      <c r="C102" s="353"/>
      <c r="I102" s="353"/>
      <c r="J102" s="353"/>
      <c r="L102" s="353"/>
      <c r="N102" s="353"/>
      <c r="P102" s="353"/>
      <c r="R102" s="940"/>
      <c r="S102" s="353"/>
      <c r="Z102" s="353"/>
      <c r="AB102" s="940"/>
      <c r="AC102" s="353"/>
      <c r="AD102" s="940"/>
      <c r="AE102" s="353"/>
      <c r="AF102" s="940"/>
      <c r="AG102" s="353"/>
      <c r="AH102" s="940"/>
      <c r="AI102" s="353"/>
      <c r="AJ102" s="940"/>
      <c r="AK102" s="353"/>
      <c r="AL102" s="940"/>
      <c r="AM102" s="940"/>
      <c r="AN102" s="940"/>
      <c r="AS102" s="940"/>
      <c r="AT102" s="940"/>
      <c r="AV102" s="940"/>
      <c r="AX102" s="940"/>
      <c r="AZ102" s="940"/>
      <c r="BB102" s="940"/>
      <c r="BD102" s="940"/>
    </row>
    <row r="103" spans="2:56">
      <c r="B103" s="353"/>
      <c r="C103" s="353"/>
      <c r="I103" s="353"/>
      <c r="J103" s="353"/>
      <c r="L103" s="353"/>
      <c r="N103" s="353"/>
      <c r="P103" s="353"/>
      <c r="R103" s="940"/>
      <c r="S103" s="353"/>
      <c r="Z103" s="353"/>
      <c r="AB103" s="940"/>
      <c r="AC103" s="353"/>
      <c r="AD103" s="940"/>
      <c r="AE103" s="353"/>
      <c r="AF103" s="940"/>
      <c r="AG103" s="353"/>
      <c r="AH103" s="940"/>
      <c r="AI103" s="353"/>
      <c r="AJ103" s="940"/>
      <c r="AK103" s="353"/>
      <c r="AL103" s="940"/>
      <c r="AM103" s="940"/>
      <c r="AN103" s="940"/>
      <c r="AS103" s="940"/>
      <c r="AT103" s="940"/>
      <c r="AV103" s="940"/>
      <c r="AX103" s="940"/>
      <c r="AZ103" s="940"/>
      <c r="BB103" s="940"/>
      <c r="BD103" s="940"/>
    </row>
    <row r="104" spans="2:56">
      <c r="B104" s="353"/>
      <c r="C104" s="353"/>
      <c r="I104" s="353"/>
      <c r="J104" s="353"/>
      <c r="L104" s="353"/>
      <c r="N104" s="353"/>
      <c r="P104" s="353"/>
      <c r="R104" s="940"/>
      <c r="S104" s="353"/>
      <c r="Z104" s="353"/>
      <c r="AB104" s="940"/>
      <c r="AC104" s="353"/>
      <c r="AD104" s="940"/>
      <c r="AE104" s="353"/>
      <c r="AF104" s="940"/>
      <c r="AG104" s="353"/>
      <c r="AH104" s="940"/>
      <c r="AI104" s="353"/>
      <c r="AJ104" s="940"/>
      <c r="AK104" s="353"/>
      <c r="AL104" s="940"/>
      <c r="AM104" s="940"/>
      <c r="AN104" s="940"/>
      <c r="AS104" s="940"/>
      <c r="AT104" s="940"/>
      <c r="AV104" s="940"/>
      <c r="AX104" s="940"/>
      <c r="AZ104" s="940"/>
      <c r="BB104" s="940"/>
      <c r="BD104" s="940"/>
    </row>
    <row r="105" spans="2:56">
      <c r="B105" s="353"/>
      <c r="C105" s="353"/>
      <c r="I105" s="353"/>
      <c r="J105" s="353"/>
      <c r="L105" s="353"/>
      <c r="N105" s="353"/>
      <c r="P105" s="353"/>
      <c r="R105" s="940"/>
      <c r="S105" s="353"/>
      <c r="Z105" s="353"/>
      <c r="AB105" s="940"/>
      <c r="AC105" s="353"/>
      <c r="AD105" s="940"/>
      <c r="AE105" s="353"/>
      <c r="AF105" s="940"/>
      <c r="AG105" s="353"/>
      <c r="AH105" s="940"/>
      <c r="AI105" s="353"/>
      <c r="AJ105" s="940"/>
      <c r="AK105" s="353"/>
      <c r="AL105" s="940"/>
      <c r="AM105" s="940"/>
      <c r="AN105" s="940"/>
      <c r="AS105" s="940"/>
      <c r="AT105" s="940"/>
      <c r="AV105" s="940"/>
      <c r="AX105" s="940"/>
      <c r="AZ105" s="940"/>
      <c r="BB105" s="940"/>
      <c r="BD105" s="940"/>
    </row>
    <row r="106" spans="2:56">
      <c r="B106" s="353"/>
      <c r="C106" s="353"/>
      <c r="I106" s="353"/>
      <c r="J106" s="353"/>
      <c r="L106" s="353"/>
      <c r="N106" s="353"/>
      <c r="P106" s="353"/>
      <c r="R106" s="940"/>
      <c r="S106" s="353"/>
      <c r="Z106" s="353"/>
      <c r="AB106" s="940"/>
      <c r="AC106" s="353"/>
      <c r="AD106" s="940"/>
      <c r="AE106" s="353"/>
      <c r="AF106" s="940"/>
      <c r="AG106" s="353"/>
      <c r="AH106" s="940"/>
      <c r="AI106" s="353"/>
      <c r="AJ106" s="940"/>
      <c r="AK106" s="353"/>
      <c r="AL106" s="940"/>
      <c r="AM106" s="940"/>
      <c r="AN106" s="940"/>
      <c r="AS106" s="940"/>
      <c r="AT106" s="940"/>
      <c r="AV106" s="940"/>
      <c r="AX106" s="940"/>
      <c r="AZ106" s="940"/>
      <c r="BB106" s="940"/>
      <c r="BD106" s="940"/>
    </row>
    <row r="107" spans="2:56">
      <c r="B107" s="353"/>
      <c r="C107" s="353"/>
      <c r="I107" s="353"/>
      <c r="J107" s="353"/>
      <c r="L107" s="353"/>
      <c r="N107" s="353"/>
      <c r="P107" s="353"/>
      <c r="R107" s="940"/>
      <c r="S107" s="353"/>
      <c r="Z107" s="353"/>
      <c r="AB107" s="940"/>
      <c r="AC107" s="353"/>
      <c r="AD107" s="940"/>
      <c r="AE107" s="353"/>
      <c r="AF107" s="940"/>
      <c r="AG107" s="353"/>
      <c r="AH107" s="940"/>
      <c r="AI107" s="353"/>
      <c r="AJ107" s="940"/>
      <c r="AK107" s="353"/>
      <c r="AL107" s="940"/>
      <c r="AM107" s="940"/>
      <c r="AN107" s="940"/>
      <c r="AS107" s="940"/>
      <c r="AT107" s="940"/>
      <c r="AV107" s="940"/>
      <c r="AX107" s="940"/>
      <c r="AZ107" s="940"/>
      <c r="BB107" s="940"/>
      <c r="BD107" s="940"/>
    </row>
    <row r="108" spans="2:56">
      <c r="B108" s="353"/>
      <c r="C108" s="353"/>
      <c r="I108" s="353"/>
      <c r="J108" s="353"/>
      <c r="L108" s="353"/>
      <c r="N108" s="353"/>
      <c r="P108" s="353"/>
      <c r="R108" s="940"/>
      <c r="S108" s="353"/>
      <c r="Z108" s="353"/>
      <c r="AB108" s="940"/>
      <c r="AC108" s="353"/>
      <c r="AD108" s="940"/>
      <c r="AE108" s="353"/>
      <c r="AF108" s="940"/>
      <c r="AG108" s="353"/>
      <c r="AH108" s="940"/>
      <c r="AI108" s="353"/>
      <c r="AJ108" s="940"/>
      <c r="AK108" s="353"/>
      <c r="AL108" s="940"/>
      <c r="AM108" s="940"/>
      <c r="AN108" s="940"/>
      <c r="AS108" s="940"/>
      <c r="AT108" s="940"/>
      <c r="AV108" s="940"/>
      <c r="AX108" s="940"/>
      <c r="AZ108" s="940"/>
      <c r="BB108" s="940"/>
      <c r="BD108" s="940"/>
    </row>
    <row r="109" spans="2:56">
      <c r="B109" s="353"/>
      <c r="C109" s="353"/>
      <c r="I109" s="353"/>
      <c r="J109" s="353"/>
      <c r="L109" s="353"/>
      <c r="N109" s="353"/>
      <c r="P109" s="353"/>
      <c r="R109" s="940"/>
      <c r="S109" s="353"/>
      <c r="Z109" s="353"/>
      <c r="AB109" s="940"/>
      <c r="AC109" s="353"/>
      <c r="AD109" s="940"/>
      <c r="AE109" s="353"/>
      <c r="AF109" s="940"/>
      <c r="AG109" s="353"/>
      <c r="AH109" s="940"/>
      <c r="AI109" s="353"/>
      <c r="AJ109" s="940"/>
      <c r="AK109" s="353"/>
      <c r="AL109" s="940"/>
      <c r="AM109" s="940"/>
      <c r="AN109" s="940"/>
      <c r="AS109" s="940"/>
      <c r="AT109" s="940"/>
      <c r="AV109" s="940"/>
      <c r="AX109" s="940"/>
      <c r="AZ109" s="940"/>
      <c r="BB109" s="940"/>
      <c r="BD109" s="940"/>
    </row>
    <row r="110" spans="2:56">
      <c r="B110" s="353"/>
      <c r="C110" s="353"/>
      <c r="I110" s="353"/>
      <c r="J110" s="353"/>
      <c r="L110" s="353"/>
      <c r="N110" s="353"/>
      <c r="P110" s="353"/>
      <c r="R110" s="940"/>
      <c r="S110" s="353"/>
      <c r="Z110" s="353"/>
      <c r="AB110" s="940"/>
      <c r="AC110" s="353"/>
      <c r="AD110" s="940"/>
      <c r="AE110" s="353"/>
      <c r="AF110" s="940"/>
      <c r="AG110" s="353"/>
      <c r="AH110" s="940"/>
      <c r="AI110" s="353"/>
      <c r="AJ110" s="940"/>
      <c r="AK110" s="353"/>
      <c r="AL110" s="940"/>
      <c r="AM110" s="940"/>
      <c r="AN110" s="940"/>
      <c r="AS110" s="940"/>
      <c r="AT110" s="940"/>
      <c r="AV110" s="940"/>
      <c r="AX110" s="940"/>
      <c r="AZ110" s="940"/>
      <c r="BB110" s="940"/>
      <c r="BD110" s="940"/>
    </row>
    <row r="111" spans="2:56">
      <c r="B111" s="353"/>
      <c r="C111" s="353"/>
      <c r="I111" s="353"/>
      <c r="J111" s="353"/>
      <c r="L111" s="353"/>
      <c r="N111" s="353"/>
      <c r="P111" s="353"/>
      <c r="R111" s="940"/>
      <c r="S111" s="353"/>
      <c r="Z111" s="353"/>
      <c r="AB111" s="940"/>
      <c r="AC111" s="353"/>
      <c r="AD111" s="940"/>
      <c r="AE111" s="353"/>
      <c r="AF111" s="940"/>
      <c r="AG111" s="353"/>
      <c r="AH111" s="940"/>
      <c r="AI111" s="353"/>
      <c r="AJ111" s="940"/>
      <c r="AK111" s="353"/>
      <c r="AL111" s="940"/>
      <c r="AM111" s="940"/>
      <c r="AN111" s="940"/>
      <c r="AS111" s="940"/>
      <c r="AT111" s="940"/>
      <c r="AV111" s="940"/>
      <c r="AX111" s="940"/>
      <c r="AZ111" s="940"/>
      <c r="BB111" s="940"/>
      <c r="BD111" s="940"/>
    </row>
    <row r="112" spans="2:56">
      <c r="B112" s="353"/>
      <c r="C112" s="353"/>
      <c r="I112" s="353"/>
      <c r="J112" s="353"/>
      <c r="L112" s="353"/>
      <c r="N112" s="353"/>
      <c r="P112" s="353"/>
      <c r="R112" s="940"/>
      <c r="S112" s="353"/>
      <c r="Z112" s="353"/>
      <c r="AB112" s="940"/>
      <c r="AC112" s="353"/>
      <c r="AD112" s="940"/>
      <c r="AE112" s="353"/>
      <c r="AF112" s="940"/>
      <c r="AG112" s="353"/>
      <c r="AH112" s="940"/>
      <c r="AI112" s="353"/>
      <c r="AJ112" s="940"/>
      <c r="AK112" s="353"/>
      <c r="AL112" s="940"/>
      <c r="AM112" s="940"/>
      <c r="AN112" s="940"/>
      <c r="AS112" s="940"/>
      <c r="AT112" s="940"/>
      <c r="AV112" s="940"/>
      <c r="AX112" s="940"/>
      <c r="AZ112" s="940"/>
      <c r="BB112" s="940"/>
      <c r="BD112" s="940"/>
    </row>
  </sheetData>
  <mergeCells count="13">
    <mergeCell ref="A1:P1"/>
    <mergeCell ref="G2:H2"/>
    <mergeCell ref="A4:B8"/>
    <mergeCell ref="A9:B9"/>
    <mergeCell ref="B3:L3"/>
    <mergeCell ref="A20:A33"/>
    <mergeCell ref="E4:N4"/>
    <mergeCell ref="A11:B11"/>
    <mergeCell ref="A12:B12"/>
    <mergeCell ref="A10:B10"/>
    <mergeCell ref="G5:N5"/>
    <mergeCell ref="G6:K6"/>
    <mergeCell ref="A13:A19"/>
  </mergeCells>
  <phoneticPr fontId="3"/>
  <printOptions horizontalCentered="1"/>
  <pageMargins left="0.59055118110236227" right="0.59055118110236227" top="0.59055118110236227" bottom="0.39370078740157483" header="0.51181102362204722" footer="0.31496062992125984"/>
  <pageSetup paperSize="9" scale="96" pageOrder="overThenDown" orientation="portrait" r:id="rId1"/>
  <headerFooter scaleWithDoc="0" alignWithMargins="0"/>
  <rowBreaks count="1" manualBreakCount="1">
    <brk id="4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8"/>
  <dimension ref="A1:X93"/>
  <sheetViews>
    <sheetView view="pageBreakPreview" zoomScaleNormal="75" zoomScaleSheetLayoutView="100" workbookViewId="0">
      <pane xSplit="3" ySplit="8" topLeftCell="D9" activePane="bottomRight" state="frozen"/>
      <selection activeCell="B23" sqref="B23:C23"/>
      <selection pane="topRight" activeCell="B23" sqref="B23:C23"/>
      <selection pane="bottomLeft" activeCell="B23" sqref="B23:C23"/>
      <selection pane="bottomRight" activeCell="B23" sqref="B23:C23"/>
    </sheetView>
  </sheetViews>
  <sheetFormatPr defaultColWidth="13.375" defaultRowHeight="17.25"/>
  <cols>
    <col min="1" max="1" width="4.5" style="1061" bestFit="1" customWidth="1"/>
    <col min="2" max="2" width="1.625" style="1061" customWidth="1"/>
    <col min="3" max="3" width="11.375" style="1061" customWidth="1"/>
    <col min="4" max="4" width="8.5" style="1061" bestFit="1" customWidth="1"/>
    <col min="5" max="5" width="8.5" style="41" bestFit="1" customWidth="1"/>
    <col min="6" max="6" width="7.5" style="41" bestFit="1" customWidth="1"/>
    <col min="7" max="8" width="8.5" style="41" bestFit="1" customWidth="1"/>
    <col min="9" max="10" width="7.5" style="41" bestFit="1" customWidth="1"/>
    <col min="11" max="18" width="8.5" style="41" customWidth="1"/>
    <col min="19" max="19" width="6" style="41" customWidth="1"/>
    <col min="20" max="20" width="8.5" style="41" bestFit="1" customWidth="1"/>
    <col min="21" max="21" width="4.5" style="41" bestFit="1" customWidth="1"/>
    <col min="22" max="22" width="5.5" style="41" bestFit="1" customWidth="1"/>
    <col min="23" max="23" width="2.5" style="41" customWidth="1"/>
    <col min="24" max="24" width="9.875" style="41" customWidth="1"/>
    <col min="25" max="16384" width="13.375" style="41"/>
  </cols>
  <sheetData>
    <row r="1" spans="1:24">
      <c r="A1" s="1995" t="s">
        <v>754</v>
      </c>
      <c r="B1" s="1995"/>
      <c r="C1" s="1995"/>
      <c r="D1" s="1995"/>
      <c r="E1" s="1995"/>
      <c r="F1" s="1995"/>
      <c r="G1" s="1995"/>
      <c r="H1" s="1995"/>
      <c r="I1" s="1995"/>
      <c r="J1" s="1995"/>
      <c r="K1" s="1995"/>
      <c r="L1" s="1995"/>
      <c r="M1" s="39"/>
      <c r="N1" s="39"/>
      <c r="O1" s="39"/>
      <c r="P1" s="39"/>
      <c r="Q1" s="39"/>
      <c r="R1" s="39"/>
      <c r="S1" s="39"/>
      <c r="T1" s="39"/>
      <c r="U1" s="39"/>
      <c r="V1" s="39"/>
      <c r="W1" s="40"/>
      <c r="X1" s="40"/>
    </row>
    <row r="2" spans="1:24">
      <c r="A2" s="1025"/>
      <c r="B2" s="1025"/>
      <c r="C2" s="1996" t="s">
        <v>341</v>
      </c>
      <c r="D2" s="1996"/>
      <c r="E2" s="1996"/>
      <c r="F2" s="1996"/>
      <c r="G2" s="39"/>
      <c r="H2" s="39"/>
      <c r="I2" s="39"/>
      <c r="J2" s="2003"/>
      <c r="K2" s="2003"/>
      <c r="L2" s="2003"/>
      <c r="M2" s="39"/>
      <c r="N2" s="39"/>
      <c r="O2" s="39"/>
      <c r="P2" s="39"/>
      <c r="Q2" s="39"/>
      <c r="R2" s="39"/>
      <c r="S2" s="39"/>
      <c r="T2" s="39"/>
      <c r="U2" s="39"/>
      <c r="V2" s="39"/>
      <c r="W2" s="40"/>
      <c r="X2" s="40"/>
    </row>
    <row r="3" spans="1:24" ht="9" customHeight="1" thickBot="1">
      <c r="A3" s="1025"/>
      <c r="B3" s="1025"/>
      <c r="C3" s="42"/>
      <c r="D3" s="1025"/>
      <c r="E3" s="42"/>
      <c r="F3" s="42"/>
      <c r="G3" s="42"/>
      <c r="H3" s="42"/>
      <c r="I3" s="42"/>
      <c r="J3" s="42"/>
      <c r="K3" s="42"/>
      <c r="L3" s="42"/>
      <c r="M3" s="42"/>
      <c r="N3" s="42"/>
      <c r="O3" s="42"/>
      <c r="P3" s="42"/>
      <c r="Q3" s="42"/>
      <c r="R3" s="42"/>
      <c r="S3" s="42"/>
      <c r="T3" s="42"/>
      <c r="U3" s="42"/>
      <c r="V3" s="42"/>
      <c r="W3" s="43"/>
      <c r="X3" s="43"/>
    </row>
    <row r="4" spans="1:24" ht="15" customHeight="1">
      <c r="A4" s="1981" t="s">
        <v>72</v>
      </c>
      <c r="B4" s="1982"/>
      <c r="C4" s="1983"/>
      <c r="D4" s="1990" t="s">
        <v>342</v>
      </c>
      <c r="E4" s="1974"/>
      <c r="F4" s="1974"/>
      <c r="G4" s="2006"/>
      <c r="H4" s="1990" t="s">
        <v>343</v>
      </c>
      <c r="I4" s="1974"/>
      <c r="J4" s="1991"/>
      <c r="K4" s="2007" t="s">
        <v>344</v>
      </c>
      <c r="L4" s="1974"/>
      <c r="M4" s="1974"/>
      <c r="N4" s="1974"/>
      <c r="O4" s="2006"/>
      <c r="P4" s="123"/>
      <c r="Q4" s="124"/>
      <c r="R4" s="1974" t="s">
        <v>16</v>
      </c>
      <c r="S4" s="1974"/>
      <c r="T4" s="1974"/>
      <c r="U4" s="124"/>
      <c r="V4" s="125"/>
      <c r="W4" s="44"/>
    </row>
    <row r="5" spans="1:24" ht="15" customHeight="1">
      <c r="A5" s="1984"/>
      <c r="B5" s="1985"/>
      <c r="C5" s="1986"/>
      <c r="D5" s="1606"/>
      <c r="E5" s="1608"/>
      <c r="F5" s="1608"/>
      <c r="G5" s="45"/>
      <c r="H5" s="46"/>
      <c r="I5" s="46"/>
      <c r="J5" s="154"/>
      <c r="K5" s="1631"/>
      <c r="L5" s="1634" t="s">
        <v>4</v>
      </c>
      <c r="M5" s="47"/>
      <c r="N5" s="47"/>
      <c r="O5" s="48" t="s">
        <v>2</v>
      </c>
      <c r="P5" s="1992" t="s">
        <v>345</v>
      </c>
      <c r="Q5" s="1993"/>
      <c r="R5" s="1992" t="s">
        <v>346</v>
      </c>
      <c r="S5" s="1994"/>
      <c r="T5" s="1993"/>
      <c r="U5" s="1972" t="s">
        <v>44</v>
      </c>
      <c r="V5" s="1973"/>
      <c r="W5" s="44"/>
    </row>
    <row r="6" spans="1:24" ht="15" customHeight="1">
      <c r="A6" s="1984"/>
      <c r="B6" s="1985"/>
      <c r="C6" s="1986"/>
      <c r="D6" s="49" t="s">
        <v>347</v>
      </c>
      <c r="E6" s="49" t="s">
        <v>347</v>
      </c>
      <c r="F6" s="49" t="s">
        <v>348</v>
      </c>
      <c r="G6" s="49" t="s">
        <v>61</v>
      </c>
      <c r="H6" s="49" t="s">
        <v>349</v>
      </c>
      <c r="I6" s="49" t="s">
        <v>350</v>
      </c>
      <c r="J6" s="155" t="s">
        <v>351</v>
      </c>
      <c r="K6" s="570"/>
      <c r="L6" s="46"/>
      <c r="M6" s="46"/>
      <c r="N6" s="46"/>
      <c r="O6" s="49" t="s">
        <v>352</v>
      </c>
      <c r="P6" s="49" t="s">
        <v>353</v>
      </c>
      <c r="Q6" s="49" t="s">
        <v>354</v>
      </c>
      <c r="R6" s="51" t="s">
        <v>355</v>
      </c>
      <c r="S6" s="1607"/>
      <c r="T6" s="49" t="s">
        <v>354</v>
      </c>
      <c r="U6" s="52" t="s">
        <v>356</v>
      </c>
      <c r="V6" s="126" t="s">
        <v>354</v>
      </c>
      <c r="W6" s="44"/>
    </row>
    <row r="7" spans="1:24" ht="15" customHeight="1">
      <c r="A7" s="1984"/>
      <c r="B7" s="1985"/>
      <c r="C7" s="1986"/>
      <c r="D7" s="49" t="s">
        <v>17</v>
      </c>
      <c r="E7" s="49" t="s">
        <v>17</v>
      </c>
      <c r="F7" s="49" t="s">
        <v>17</v>
      </c>
      <c r="G7" s="49"/>
      <c r="H7" s="49" t="s">
        <v>357</v>
      </c>
      <c r="I7" s="49" t="s">
        <v>357</v>
      </c>
      <c r="J7" s="155" t="s">
        <v>357</v>
      </c>
      <c r="K7" s="571" t="s">
        <v>358</v>
      </c>
      <c r="L7" s="50" t="s">
        <v>359</v>
      </c>
      <c r="M7" s="50" t="s">
        <v>360</v>
      </c>
      <c r="N7" s="49" t="s">
        <v>361</v>
      </c>
      <c r="O7" s="53"/>
      <c r="P7" s="53"/>
      <c r="Q7" s="49" t="s">
        <v>103</v>
      </c>
      <c r="R7" s="53"/>
      <c r="S7" s="54" t="s">
        <v>22</v>
      </c>
      <c r="T7" s="49" t="s">
        <v>103</v>
      </c>
      <c r="U7" s="55"/>
      <c r="V7" s="126" t="s">
        <v>103</v>
      </c>
      <c r="W7" s="44"/>
    </row>
    <row r="8" spans="1:24" ht="15" customHeight="1" thickBot="1">
      <c r="A8" s="1987"/>
      <c r="B8" s="1988"/>
      <c r="C8" s="1989"/>
      <c r="D8" s="127" t="s">
        <v>39</v>
      </c>
      <c r="E8" s="127"/>
      <c r="F8" s="127" t="s">
        <v>20</v>
      </c>
      <c r="G8" s="128"/>
      <c r="H8" s="127"/>
      <c r="I8" s="127"/>
      <c r="J8" s="156"/>
      <c r="K8" s="572"/>
      <c r="L8" s="130"/>
      <c r="M8" s="130"/>
      <c r="N8" s="129"/>
      <c r="O8" s="129"/>
      <c r="P8" s="127" t="s">
        <v>362</v>
      </c>
      <c r="Q8" s="127" t="s">
        <v>363</v>
      </c>
      <c r="R8" s="127" t="s">
        <v>362</v>
      </c>
      <c r="S8" s="131" t="s">
        <v>364</v>
      </c>
      <c r="T8" s="127" t="s">
        <v>363</v>
      </c>
      <c r="U8" s="132" t="s">
        <v>362</v>
      </c>
      <c r="V8" s="133" t="s">
        <v>363</v>
      </c>
      <c r="W8" s="44"/>
    </row>
    <row r="9" spans="1:24" ht="16.5" customHeight="1" thickBot="1">
      <c r="A9" s="1984" t="s">
        <v>173</v>
      </c>
      <c r="B9" s="1985"/>
      <c r="C9" s="1986"/>
      <c r="D9" s="1026">
        <f>SUM(D10:D12)</f>
        <v>29796.495501022495</v>
      </c>
      <c r="E9" s="1027">
        <f t="shared" ref="E9:V9" si="0">SUM(E10:E12)</f>
        <v>35308.795092024542</v>
      </c>
      <c r="F9" s="1026">
        <f t="shared" si="0"/>
        <v>2210.4094069529651</v>
      </c>
      <c r="G9" s="1027">
        <f t="shared" si="0"/>
        <v>67469.7</v>
      </c>
      <c r="H9" s="1027">
        <f t="shared" si="0"/>
        <v>12346.306952965235</v>
      </c>
      <c r="I9" s="1026">
        <f t="shared" si="0"/>
        <v>844.21257668711655</v>
      </c>
      <c r="J9" s="1028">
        <f t="shared" si="0"/>
        <v>5</v>
      </c>
      <c r="K9" s="1029">
        <f t="shared" si="0"/>
        <v>0</v>
      </c>
      <c r="L9" s="1026">
        <f>SUM(L10:L12)</f>
        <v>37407.314026223983</v>
      </c>
      <c r="M9" s="1026">
        <f t="shared" si="0"/>
        <v>27223.538644292075</v>
      </c>
      <c r="N9" s="1026">
        <f t="shared" si="0"/>
        <v>868.14732948394089</v>
      </c>
      <c r="O9" s="1026">
        <f t="shared" si="0"/>
        <v>67470</v>
      </c>
      <c r="P9" s="1027">
        <f t="shared" si="0"/>
        <v>19981</v>
      </c>
      <c r="Q9" s="1026">
        <f t="shared" si="0"/>
        <v>6918.4755849440489</v>
      </c>
      <c r="R9" s="1026">
        <f t="shared" si="0"/>
        <v>23917</v>
      </c>
      <c r="S9" s="1026">
        <f t="shared" si="0"/>
        <v>737</v>
      </c>
      <c r="T9" s="1026">
        <f t="shared" si="0"/>
        <v>61124.41810783316</v>
      </c>
      <c r="U9" s="1026">
        <f t="shared" si="0"/>
        <v>10</v>
      </c>
      <c r="V9" s="1030">
        <f t="shared" si="0"/>
        <v>48.106307222787386</v>
      </c>
      <c r="W9" s="56"/>
      <c r="X9" s="56"/>
    </row>
    <row r="10" spans="1:24" ht="16.5" customHeight="1">
      <c r="A10" s="1975" t="s">
        <v>73</v>
      </c>
      <c r="B10" s="1976"/>
      <c r="C10" s="1977"/>
      <c r="D10" s="1031">
        <f>SUM(D13:D15)</f>
        <v>19903</v>
      </c>
      <c r="E10" s="1032">
        <f t="shared" ref="E10:V10" si="1">SUM(E13:E15)</f>
        <v>17569</v>
      </c>
      <c r="F10" s="1031">
        <f t="shared" si="1"/>
        <v>803</v>
      </c>
      <c r="G10" s="1032">
        <f t="shared" si="1"/>
        <v>38275</v>
      </c>
      <c r="H10" s="1032">
        <f t="shared" si="1"/>
        <v>4934</v>
      </c>
      <c r="I10" s="1031">
        <f t="shared" si="1"/>
        <v>473</v>
      </c>
      <c r="J10" s="1033">
        <f t="shared" si="1"/>
        <v>5</v>
      </c>
      <c r="K10" s="1034">
        <f t="shared" si="1"/>
        <v>0</v>
      </c>
      <c r="L10" s="1031">
        <f t="shared" si="1"/>
        <v>30129</v>
      </c>
      <c r="M10" s="1031">
        <f t="shared" si="1"/>
        <v>7665</v>
      </c>
      <c r="N10" s="1031">
        <f t="shared" si="1"/>
        <v>481</v>
      </c>
      <c r="O10" s="1031">
        <f t="shared" si="1"/>
        <v>38275</v>
      </c>
      <c r="P10" s="1032">
        <f t="shared" si="1"/>
        <v>15119</v>
      </c>
      <c r="Q10" s="1031">
        <f t="shared" si="1"/>
        <v>6086</v>
      </c>
      <c r="R10" s="1031">
        <f t="shared" si="1"/>
        <v>13010</v>
      </c>
      <c r="S10" s="1031">
        <f t="shared" si="1"/>
        <v>197</v>
      </c>
      <c r="T10" s="1031">
        <f t="shared" si="1"/>
        <v>32397</v>
      </c>
      <c r="U10" s="1031">
        <f t="shared" si="1"/>
        <v>7</v>
      </c>
      <c r="V10" s="1035">
        <f t="shared" si="1"/>
        <v>29</v>
      </c>
      <c r="W10" s="57"/>
      <c r="X10" s="57"/>
    </row>
    <row r="11" spans="1:24" ht="16.5" customHeight="1">
      <c r="A11" s="1978" t="s">
        <v>174</v>
      </c>
      <c r="B11" s="1979"/>
      <c r="C11" s="1980"/>
      <c r="D11" s="1036">
        <f>SUM(D16:D17)</f>
        <v>5454.4955010224949</v>
      </c>
      <c r="E11" s="1037">
        <f t="shared" ref="E11:V11" si="2">SUM(E16:E17)</f>
        <v>15574.79509202454</v>
      </c>
      <c r="F11" s="1036">
        <f t="shared" si="2"/>
        <v>1372.4094069529651</v>
      </c>
      <c r="G11" s="1037">
        <f t="shared" si="2"/>
        <v>22401.7</v>
      </c>
      <c r="H11" s="1037">
        <f t="shared" si="2"/>
        <v>4988.3069529652348</v>
      </c>
      <c r="I11" s="1036">
        <f t="shared" si="2"/>
        <v>334.21257668711655</v>
      </c>
      <c r="J11" s="1038">
        <f>SUM(J16:J17)</f>
        <v>0</v>
      </c>
      <c r="K11" s="1040">
        <f>SUM(K16:K17)</f>
        <v>0</v>
      </c>
      <c r="L11" s="1036">
        <f t="shared" si="2"/>
        <v>3408.3140262239863</v>
      </c>
      <c r="M11" s="1036">
        <f t="shared" si="2"/>
        <v>18643.538644292075</v>
      </c>
      <c r="N11" s="1036">
        <f t="shared" si="2"/>
        <v>350.14732948394084</v>
      </c>
      <c r="O11" s="1036">
        <f t="shared" si="2"/>
        <v>22402</v>
      </c>
      <c r="P11" s="1037">
        <f t="shared" si="2"/>
        <v>620</v>
      </c>
      <c r="Q11" s="1036">
        <f t="shared" si="2"/>
        <v>194.47558494404885</v>
      </c>
      <c r="R11" s="1036">
        <f t="shared" si="2"/>
        <v>7869</v>
      </c>
      <c r="S11" s="1036">
        <f t="shared" si="2"/>
        <v>468</v>
      </c>
      <c r="T11" s="1036">
        <f t="shared" si="2"/>
        <v>22572.418107833164</v>
      </c>
      <c r="U11" s="1036">
        <f t="shared" si="2"/>
        <v>3</v>
      </c>
      <c r="V11" s="1041">
        <f t="shared" si="2"/>
        <v>19.106307222787386</v>
      </c>
      <c r="W11" s="57"/>
      <c r="X11" s="57"/>
    </row>
    <row r="12" spans="1:24" ht="16.5" customHeight="1" thickBot="1">
      <c r="A12" s="2008" t="s">
        <v>74</v>
      </c>
      <c r="B12" s="2009"/>
      <c r="C12" s="2010"/>
      <c r="D12" s="1042">
        <f>SUM(D18:D19)</f>
        <v>4439</v>
      </c>
      <c r="E12" s="1043">
        <f t="shared" ref="E12:T12" si="3">SUM(E18:E19)</f>
        <v>2165</v>
      </c>
      <c r="F12" s="1042">
        <f t="shared" si="3"/>
        <v>35</v>
      </c>
      <c r="G12" s="1043">
        <f t="shared" si="3"/>
        <v>6793</v>
      </c>
      <c r="H12" s="1043">
        <f t="shared" si="3"/>
        <v>2424</v>
      </c>
      <c r="I12" s="1042">
        <f t="shared" si="3"/>
        <v>37</v>
      </c>
      <c r="J12" s="1044"/>
      <c r="K12" s="1045"/>
      <c r="L12" s="1042">
        <f t="shared" si="3"/>
        <v>3870</v>
      </c>
      <c r="M12" s="1042">
        <f t="shared" si="3"/>
        <v>915</v>
      </c>
      <c r="N12" s="1042">
        <f t="shared" si="3"/>
        <v>37</v>
      </c>
      <c r="O12" s="1042">
        <f t="shared" si="3"/>
        <v>6793</v>
      </c>
      <c r="P12" s="1043">
        <f t="shared" si="3"/>
        <v>4242</v>
      </c>
      <c r="Q12" s="1042">
        <f t="shared" si="3"/>
        <v>638</v>
      </c>
      <c r="R12" s="1042">
        <f t="shared" si="3"/>
        <v>3038</v>
      </c>
      <c r="S12" s="1042">
        <f t="shared" si="3"/>
        <v>72</v>
      </c>
      <c r="T12" s="1042">
        <f t="shared" si="3"/>
        <v>6155</v>
      </c>
      <c r="U12" s="1042"/>
      <c r="V12" s="1046"/>
      <c r="W12" s="57"/>
      <c r="X12" s="57"/>
    </row>
    <row r="13" spans="1:24" s="236" customFormat="1" ht="16.5" customHeight="1">
      <c r="A13" s="1997" t="s">
        <v>127</v>
      </c>
      <c r="B13" s="2011" t="s">
        <v>175</v>
      </c>
      <c r="C13" s="2012"/>
      <c r="D13" s="1047">
        <f t="shared" ref="D13:I13" si="4">SUM(D22,D26,D30)</f>
        <v>5861</v>
      </c>
      <c r="E13" s="1048">
        <f t="shared" si="4"/>
        <v>2886</v>
      </c>
      <c r="F13" s="1047">
        <f t="shared" si="4"/>
        <v>80</v>
      </c>
      <c r="G13" s="1048">
        <f t="shared" si="4"/>
        <v>8827</v>
      </c>
      <c r="H13" s="1048">
        <f t="shared" si="4"/>
        <v>413</v>
      </c>
      <c r="I13" s="1047">
        <f t="shared" si="4"/>
        <v>37</v>
      </c>
      <c r="J13" s="1049"/>
      <c r="K13" s="1050"/>
      <c r="L13" s="1047">
        <f t="shared" ref="L13:V13" si="5">SUM(L22,L26,L30)</f>
        <v>8479</v>
      </c>
      <c r="M13" s="1047">
        <f t="shared" si="5"/>
        <v>311</v>
      </c>
      <c r="N13" s="1047">
        <f t="shared" si="5"/>
        <v>37</v>
      </c>
      <c r="O13" s="1047">
        <f t="shared" si="5"/>
        <v>8827</v>
      </c>
      <c r="P13" s="1048">
        <f t="shared" si="5"/>
        <v>8026</v>
      </c>
      <c r="Q13" s="1047">
        <f t="shared" si="5"/>
        <v>1478</v>
      </c>
      <c r="R13" s="1047">
        <f t="shared" si="5"/>
        <v>3684</v>
      </c>
      <c r="S13" s="1047">
        <f t="shared" si="5"/>
        <v>29</v>
      </c>
      <c r="T13" s="1047">
        <f t="shared" si="5"/>
        <v>7225</v>
      </c>
      <c r="U13" s="1047">
        <f t="shared" si="5"/>
        <v>4</v>
      </c>
      <c r="V13" s="1051">
        <f t="shared" si="5"/>
        <v>0</v>
      </c>
      <c r="W13" s="235"/>
      <c r="X13" s="235"/>
    </row>
    <row r="14" spans="1:24" ht="16.5" customHeight="1">
      <c r="A14" s="1998"/>
      <c r="B14" s="2013" t="s">
        <v>176</v>
      </c>
      <c r="C14" s="1980"/>
      <c r="D14" s="1036">
        <f>SUM(D31,D35,D44)</f>
        <v>6948</v>
      </c>
      <c r="E14" s="1037">
        <f>SUM(E31,E35,E44)</f>
        <v>12653</v>
      </c>
      <c r="F14" s="1036">
        <f t="shared" ref="F14:V14" si="6">SUM(F31,F35,F44)</f>
        <v>661</v>
      </c>
      <c r="G14" s="1037">
        <f t="shared" si="6"/>
        <v>20262</v>
      </c>
      <c r="H14" s="1037">
        <f>SUM(H31,H35,H44)</f>
        <v>2467</v>
      </c>
      <c r="I14" s="1036">
        <f t="shared" si="6"/>
        <v>363</v>
      </c>
      <c r="J14" s="1038">
        <f t="shared" si="6"/>
        <v>5</v>
      </c>
      <c r="K14" s="1040">
        <f>SUM(K31,K35,K44)</f>
        <v>0</v>
      </c>
      <c r="L14" s="1036">
        <f t="shared" si="6"/>
        <v>13351</v>
      </c>
      <c r="M14" s="1036">
        <f t="shared" si="6"/>
        <v>6540</v>
      </c>
      <c r="N14" s="1036">
        <f t="shared" si="6"/>
        <v>371</v>
      </c>
      <c r="O14" s="1036">
        <f t="shared" si="6"/>
        <v>20262</v>
      </c>
      <c r="P14" s="1037">
        <f t="shared" si="6"/>
        <v>5835</v>
      </c>
      <c r="Q14" s="1036">
        <f t="shared" si="6"/>
        <v>3958</v>
      </c>
      <c r="R14" s="1036">
        <f t="shared" si="6"/>
        <v>7015</v>
      </c>
      <c r="S14" s="1036">
        <f t="shared" si="6"/>
        <v>120</v>
      </c>
      <c r="T14" s="1036">
        <f t="shared" si="6"/>
        <v>16551</v>
      </c>
      <c r="U14" s="1036">
        <f t="shared" si="6"/>
        <v>3</v>
      </c>
      <c r="V14" s="1041">
        <f t="shared" si="6"/>
        <v>29</v>
      </c>
      <c r="W14" s="57"/>
      <c r="X14" s="57"/>
    </row>
    <row r="15" spans="1:24" ht="16.5" customHeight="1">
      <c r="A15" s="1998"/>
      <c r="B15" s="2013" t="s">
        <v>177</v>
      </c>
      <c r="C15" s="1980"/>
      <c r="D15" s="1036">
        <f>SUM(D54)</f>
        <v>7094</v>
      </c>
      <c r="E15" s="1037">
        <f t="shared" ref="E15:T15" si="7">SUM(E54)</f>
        <v>2030</v>
      </c>
      <c r="F15" s="1036">
        <f t="shared" si="7"/>
        <v>62</v>
      </c>
      <c r="G15" s="1037">
        <f t="shared" si="7"/>
        <v>9186</v>
      </c>
      <c r="H15" s="1037">
        <f t="shared" si="7"/>
        <v>2054</v>
      </c>
      <c r="I15" s="1036">
        <f t="shared" si="7"/>
        <v>73</v>
      </c>
      <c r="J15" s="1038"/>
      <c r="K15" s="1040"/>
      <c r="L15" s="1036">
        <f>SUM(L54)</f>
        <v>8299</v>
      </c>
      <c r="M15" s="1036">
        <f t="shared" si="7"/>
        <v>814</v>
      </c>
      <c r="N15" s="1036">
        <f t="shared" si="7"/>
        <v>73</v>
      </c>
      <c r="O15" s="1036">
        <f t="shared" si="7"/>
        <v>9186</v>
      </c>
      <c r="P15" s="1037">
        <f t="shared" si="7"/>
        <v>1258</v>
      </c>
      <c r="Q15" s="1036">
        <f t="shared" si="7"/>
        <v>650</v>
      </c>
      <c r="R15" s="1036">
        <f t="shared" si="7"/>
        <v>2311</v>
      </c>
      <c r="S15" s="1036">
        <f t="shared" si="7"/>
        <v>48</v>
      </c>
      <c r="T15" s="1036">
        <f t="shared" si="7"/>
        <v>8621</v>
      </c>
      <c r="U15" s="1036"/>
      <c r="V15" s="1041"/>
      <c r="W15" s="57"/>
      <c r="X15" s="57"/>
    </row>
    <row r="16" spans="1:24" ht="16.5" customHeight="1">
      <c r="A16" s="1998"/>
      <c r="B16" s="2013" t="s">
        <v>174</v>
      </c>
      <c r="C16" s="1980"/>
      <c r="D16" s="1036">
        <f t="shared" ref="D16:V16" si="8">SUM(D58,D62,D70)</f>
        <v>4053</v>
      </c>
      <c r="E16" s="1037">
        <f t="shared" si="8"/>
        <v>15117</v>
      </c>
      <c r="F16" s="1036">
        <f t="shared" si="8"/>
        <v>1268</v>
      </c>
      <c r="G16" s="1037">
        <f t="shared" si="8"/>
        <v>20438</v>
      </c>
      <c r="H16" s="1037">
        <f t="shared" si="8"/>
        <v>4655</v>
      </c>
      <c r="I16" s="1036">
        <f t="shared" si="8"/>
        <v>280</v>
      </c>
      <c r="J16" s="1038">
        <f>SUM(J58,J62,J70)</f>
        <v>0</v>
      </c>
      <c r="K16" s="1040">
        <f>SUM(K58,K62,K70)</f>
        <v>0</v>
      </c>
      <c r="L16" s="1036">
        <f t="shared" si="8"/>
        <v>3020.7352941176468</v>
      </c>
      <c r="M16" s="1036">
        <f t="shared" si="8"/>
        <v>17121.338235294119</v>
      </c>
      <c r="N16" s="1036">
        <f t="shared" si="8"/>
        <v>295.9264705882353</v>
      </c>
      <c r="O16" s="1036">
        <f t="shared" si="8"/>
        <v>20438</v>
      </c>
      <c r="P16" s="1037">
        <f t="shared" si="8"/>
        <v>370</v>
      </c>
      <c r="Q16" s="1036">
        <f t="shared" si="8"/>
        <v>109</v>
      </c>
      <c r="R16" s="1036">
        <f t="shared" si="8"/>
        <v>7038</v>
      </c>
      <c r="S16" s="1036">
        <f t="shared" si="8"/>
        <v>453</v>
      </c>
      <c r="T16" s="1036">
        <f t="shared" si="8"/>
        <v>20700</v>
      </c>
      <c r="U16" s="1036">
        <f t="shared" si="8"/>
        <v>0</v>
      </c>
      <c r="V16" s="1041">
        <f t="shared" si="8"/>
        <v>0</v>
      </c>
      <c r="W16" s="57"/>
      <c r="X16" s="57"/>
    </row>
    <row r="17" spans="1:24" ht="16.5" customHeight="1">
      <c r="A17" s="1998"/>
      <c r="B17" s="2004" t="s">
        <v>76</v>
      </c>
      <c r="C17" s="2005"/>
      <c r="D17" s="1052">
        <f>SUM(D74)</f>
        <v>1401.4955010224949</v>
      </c>
      <c r="E17" s="1053">
        <f t="shared" ref="E17:V17" si="9">SUM(E74)</f>
        <v>457.79509202454017</v>
      </c>
      <c r="F17" s="1052">
        <f t="shared" si="9"/>
        <v>104.40940695296523</v>
      </c>
      <c r="G17" s="1053">
        <f t="shared" si="9"/>
        <v>1963.7000000000003</v>
      </c>
      <c r="H17" s="1053">
        <f t="shared" si="9"/>
        <v>333.30695296523527</v>
      </c>
      <c r="I17" s="1052">
        <f t="shared" si="9"/>
        <v>54.212576687116567</v>
      </c>
      <c r="J17" s="1054"/>
      <c r="K17" s="1055"/>
      <c r="L17" s="1052">
        <f>SUM(L74)</f>
        <v>387.57873210633943</v>
      </c>
      <c r="M17" s="1052">
        <f t="shared" si="9"/>
        <v>1522.200408997955</v>
      </c>
      <c r="N17" s="1052">
        <f t="shared" si="9"/>
        <v>54.220858895705518</v>
      </c>
      <c r="O17" s="1052">
        <f t="shared" si="9"/>
        <v>1964</v>
      </c>
      <c r="P17" s="1053">
        <f t="shared" si="9"/>
        <v>250</v>
      </c>
      <c r="Q17" s="1052">
        <f t="shared" si="9"/>
        <v>85.475584944048848</v>
      </c>
      <c r="R17" s="1052">
        <f t="shared" si="9"/>
        <v>831</v>
      </c>
      <c r="S17" s="1052">
        <f t="shared" si="9"/>
        <v>15</v>
      </c>
      <c r="T17" s="1052">
        <f t="shared" si="9"/>
        <v>1872.4181078331635</v>
      </c>
      <c r="U17" s="1052">
        <f t="shared" si="9"/>
        <v>3</v>
      </c>
      <c r="V17" s="1056">
        <f t="shared" si="9"/>
        <v>19.106307222787386</v>
      </c>
      <c r="W17" s="57"/>
      <c r="X17" s="57"/>
    </row>
    <row r="18" spans="1:24" ht="16.5" customHeight="1">
      <c r="A18" s="1998"/>
      <c r="B18" s="2013" t="s">
        <v>178</v>
      </c>
      <c r="C18" s="1980"/>
      <c r="D18" s="1036">
        <f>SUM(D79,D88)</f>
        <v>1039</v>
      </c>
      <c r="E18" s="1037">
        <f t="shared" ref="E18:T18" si="10">SUM(E79,E88)</f>
        <v>1529</v>
      </c>
      <c r="F18" s="1036"/>
      <c r="G18" s="1037">
        <f t="shared" si="10"/>
        <v>2722</v>
      </c>
      <c r="H18" s="1037">
        <f t="shared" si="10"/>
        <v>1968</v>
      </c>
      <c r="I18" s="1036">
        <f t="shared" si="10"/>
        <v>16</v>
      </c>
      <c r="J18" s="1038"/>
      <c r="K18" s="1040"/>
      <c r="L18" s="1036" t="s">
        <v>765</v>
      </c>
      <c r="M18" s="1036">
        <f t="shared" si="10"/>
        <v>735</v>
      </c>
      <c r="N18" s="1036">
        <f t="shared" si="10"/>
        <v>16</v>
      </c>
      <c r="O18" s="1036">
        <f t="shared" si="10"/>
        <v>2722</v>
      </c>
      <c r="P18" s="1037">
        <f t="shared" si="10"/>
        <v>42</v>
      </c>
      <c r="Q18" s="1036">
        <f t="shared" si="10"/>
        <v>38</v>
      </c>
      <c r="R18" s="1036">
        <f t="shared" si="10"/>
        <v>788</v>
      </c>
      <c r="S18" s="1036">
        <f t="shared" si="10"/>
        <v>42</v>
      </c>
      <c r="T18" s="1036">
        <f t="shared" si="10"/>
        <v>2684</v>
      </c>
      <c r="U18" s="1036"/>
      <c r="V18" s="1041"/>
      <c r="W18" s="57"/>
      <c r="X18" s="57"/>
    </row>
    <row r="19" spans="1:24" ht="16.5" customHeight="1" thickBot="1">
      <c r="A19" s="1999"/>
      <c r="B19" s="2014" t="s">
        <v>338</v>
      </c>
      <c r="C19" s="2010"/>
      <c r="D19" s="1042">
        <f>SUM(D89)</f>
        <v>3400</v>
      </c>
      <c r="E19" s="1043">
        <f t="shared" ref="E19:T19" si="11">SUM(E89)</f>
        <v>636</v>
      </c>
      <c r="F19" s="1042">
        <f t="shared" si="11"/>
        <v>35</v>
      </c>
      <c r="G19" s="1043">
        <f t="shared" si="11"/>
        <v>4071</v>
      </c>
      <c r="H19" s="1043">
        <f t="shared" si="11"/>
        <v>456</v>
      </c>
      <c r="I19" s="1042">
        <f t="shared" si="11"/>
        <v>21</v>
      </c>
      <c r="J19" s="1044"/>
      <c r="K19" s="1045"/>
      <c r="L19" s="1042">
        <f>SUM(L89)</f>
        <v>3870</v>
      </c>
      <c r="M19" s="1042">
        <f t="shared" si="11"/>
        <v>180</v>
      </c>
      <c r="N19" s="1042">
        <f t="shared" si="11"/>
        <v>21</v>
      </c>
      <c r="O19" s="1042">
        <f t="shared" si="11"/>
        <v>4071</v>
      </c>
      <c r="P19" s="1043">
        <f t="shared" si="11"/>
        <v>4200</v>
      </c>
      <c r="Q19" s="1042">
        <f t="shared" si="11"/>
        <v>600</v>
      </c>
      <c r="R19" s="1042">
        <f t="shared" si="11"/>
        <v>2250</v>
      </c>
      <c r="S19" s="1042">
        <f t="shared" si="11"/>
        <v>30</v>
      </c>
      <c r="T19" s="1042">
        <f t="shared" si="11"/>
        <v>3471</v>
      </c>
      <c r="U19" s="1042"/>
      <c r="V19" s="1046"/>
      <c r="W19" s="57"/>
      <c r="X19" s="57"/>
    </row>
    <row r="20" spans="1:24" ht="16.5" customHeight="1">
      <c r="A20" s="1997" t="s">
        <v>198</v>
      </c>
      <c r="B20" s="1956" t="s">
        <v>649</v>
      </c>
      <c r="C20" s="1957"/>
      <c r="D20" s="58">
        <v>2155</v>
      </c>
      <c r="E20" s="58">
        <v>108</v>
      </c>
      <c r="F20" s="58">
        <v>27</v>
      </c>
      <c r="G20" s="1357">
        <f>SUM(D20:F20)</f>
        <v>2290</v>
      </c>
      <c r="H20" s="1357">
        <v>20</v>
      </c>
      <c r="I20" s="1357">
        <v>4</v>
      </c>
      <c r="J20" s="1358"/>
      <c r="K20" s="1632" t="s">
        <v>650</v>
      </c>
      <c r="L20" s="1359">
        <v>2083</v>
      </c>
      <c r="M20" s="1359">
        <v>203</v>
      </c>
      <c r="N20" s="1357">
        <v>4</v>
      </c>
      <c r="O20" s="1359">
        <f>SUM(K20:N20)</f>
        <v>2290</v>
      </c>
      <c r="P20" s="1357">
        <v>3625</v>
      </c>
      <c r="Q20" s="1357">
        <v>464</v>
      </c>
      <c r="R20" s="1357">
        <v>803</v>
      </c>
      <c r="S20" s="58">
        <v>6</v>
      </c>
      <c r="T20" s="58">
        <v>1826</v>
      </c>
      <c r="U20" s="58">
        <v>4</v>
      </c>
      <c r="V20" s="1355"/>
      <c r="W20" s="57"/>
      <c r="X20" s="57"/>
    </row>
    <row r="21" spans="1:24" ht="16.5" customHeight="1" thickBot="1">
      <c r="A21" s="1998"/>
      <c r="B21" s="1958" t="s">
        <v>651</v>
      </c>
      <c r="C21" s="1959"/>
      <c r="D21" s="58">
        <v>228</v>
      </c>
      <c r="E21" s="58"/>
      <c r="F21" s="58"/>
      <c r="G21" s="58">
        <f>SUM(D21:F21)</f>
        <v>228</v>
      </c>
      <c r="H21" s="58">
        <v>2</v>
      </c>
      <c r="I21" s="58">
        <v>5</v>
      </c>
      <c r="J21" s="1354"/>
      <c r="K21" s="1633" t="s">
        <v>650</v>
      </c>
      <c r="L21" s="59">
        <v>115</v>
      </c>
      <c r="M21" s="59">
        <v>108</v>
      </c>
      <c r="N21" s="58">
        <v>5</v>
      </c>
      <c r="O21" s="59">
        <f>SUM(K21:N21)</f>
        <v>228</v>
      </c>
      <c r="P21" s="58">
        <v>976</v>
      </c>
      <c r="Q21" s="58">
        <v>90</v>
      </c>
      <c r="R21" s="58">
        <v>147</v>
      </c>
      <c r="S21" s="58"/>
      <c r="T21" s="58"/>
      <c r="U21" s="58"/>
      <c r="V21" s="1355"/>
      <c r="W21" s="57"/>
      <c r="X21" s="57"/>
    </row>
    <row r="22" spans="1:24" ht="16.5" customHeight="1" thickTop="1" thickBot="1">
      <c r="A22" s="1999"/>
      <c r="B22" s="1962" t="s">
        <v>652</v>
      </c>
      <c r="C22" s="1963"/>
      <c r="D22" s="1356">
        <f>SUM(D20:D21)</f>
        <v>2383</v>
      </c>
      <c r="E22" s="1356">
        <f t="shared" ref="E22:U22" si="12">SUM(E20:E21)</f>
        <v>108</v>
      </c>
      <c r="F22" s="1356">
        <f t="shared" si="12"/>
        <v>27</v>
      </c>
      <c r="G22" s="1356">
        <f t="shared" si="12"/>
        <v>2518</v>
      </c>
      <c r="H22" s="1356">
        <f t="shared" si="12"/>
        <v>22</v>
      </c>
      <c r="I22" s="1356">
        <f t="shared" si="12"/>
        <v>9</v>
      </c>
      <c r="J22" s="1356"/>
      <c r="K22" s="1356"/>
      <c r="L22" s="1356">
        <f t="shared" si="12"/>
        <v>2198</v>
      </c>
      <c r="M22" s="1356">
        <f t="shared" si="12"/>
        <v>311</v>
      </c>
      <c r="N22" s="1356">
        <f>SUM(N20:N21)</f>
        <v>9</v>
      </c>
      <c r="O22" s="1356">
        <f t="shared" si="12"/>
        <v>2518</v>
      </c>
      <c r="P22" s="1356">
        <f t="shared" si="12"/>
        <v>4601</v>
      </c>
      <c r="Q22" s="1356">
        <f t="shared" si="12"/>
        <v>554</v>
      </c>
      <c r="R22" s="1356">
        <f t="shared" si="12"/>
        <v>950</v>
      </c>
      <c r="S22" s="1356">
        <f t="shared" si="12"/>
        <v>6</v>
      </c>
      <c r="T22" s="1356">
        <f t="shared" si="12"/>
        <v>1826</v>
      </c>
      <c r="U22" s="1356">
        <f t="shared" si="12"/>
        <v>4</v>
      </c>
      <c r="V22" s="1629"/>
      <c r="W22" s="57"/>
      <c r="X22" s="57"/>
    </row>
    <row r="23" spans="1:24" ht="16.5" customHeight="1">
      <c r="A23" s="2000" t="s">
        <v>189</v>
      </c>
      <c r="B23" s="1956" t="s">
        <v>132</v>
      </c>
      <c r="C23" s="1957"/>
      <c r="D23" s="60">
        <v>906</v>
      </c>
      <c r="E23" s="60">
        <v>213</v>
      </c>
      <c r="F23" s="60">
        <v>13</v>
      </c>
      <c r="G23" s="58">
        <f>SUM(D23:F23)</f>
        <v>1132</v>
      </c>
      <c r="H23" s="60">
        <v>80</v>
      </c>
      <c r="I23" s="60"/>
      <c r="J23" s="158"/>
      <c r="K23" s="573"/>
      <c r="L23" s="61">
        <v>1132</v>
      </c>
      <c r="M23" s="61"/>
      <c r="N23" s="60"/>
      <c r="O23" s="59">
        <f>SUM(K23:N23)</f>
        <v>1132</v>
      </c>
      <c r="P23" s="60">
        <v>1150</v>
      </c>
      <c r="Q23" s="60">
        <v>190</v>
      </c>
      <c r="R23" s="60">
        <v>325</v>
      </c>
      <c r="S23" s="60">
        <v>8</v>
      </c>
      <c r="T23" s="60">
        <v>950</v>
      </c>
      <c r="U23" s="60"/>
      <c r="V23" s="75"/>
      <c r="W23" s="57"/>
      <c r="X23" s="62"/>
    </row>
    <row r="24" spans="1:24" ht="16.5" customHeight="1">
      <c r="A24" s="2001"/>
      <c r="B24" s="1958" t="s">
        <v>514</v>
      </c>
      <c r="C24" s="1959"/>
      <c r="D24" s="60">
        <v>373</v>
      </c>
      <c r="E24" s="60">
        <v>72</v>
      </c>
      <c r="F24" s="60"/>
      <c r="G24" s="58">
        <f>SUM(D24:F24)</f>
        <v>445</v>
      </c>
      <c r="H24" s="60">
        <v>40</v>
      </c>
      <c r="I24" s="60">
        <v>6</v>
      </c>
      <c r="J24" s="158"/>
      <c r="K24" s="573"/>
      <c r="L24" s="61">
        <v>439</v>
      </c>
      <c r="M24" s="61"/>
      <c r="N24" s="60">
        <v>6</v>
      </c>
      <c r="O24" s="59">
        <f>SUM(K24:N24)</f>
        <v>445</v>
      </c>
      <c r="P24" s="60">
        <v>160</v>
      </c>
      <c r="Q24" s="60">
        <v>85</v>
      </c>
      <c r="R24" s="60">
        <v>116</v>
      </c>
      <c r="S24" s="60">
        <v>5</v>
      </c>
      <c r="T24" s="60">
        <v>360</v>
      </c>
      <c r="U24" s="60"/>
      <c r="V24" s="75"/>
      <c r="W24" s="57"/>
      <c r="X24" s="62"/>
    </row>
    <row r="25" spans="1:24" ht="16.5" customHeight="1" thickBot="1">
      <c r="A25" s="2001"/>
      <c r="B25" s="1960" t="s">
        <v>515</v>
      </c>
      <c r="C25" s="1961"/>
      <c r="D25" s="60">
        <v>378</v>
      </c>
      <c r="E25" s="60">
        <v>47</v>
      </c>
      <c r="F25" s="60"/>
      <c r="G25" s="58">
        <f>SUM(D25:F25)</f>
        <v>425</v>
      </c>
      <c r="H25" s="60">
        <v>40</v>
      </c>
      <c r="I25" s="60">
        <v>1</v>
      </c>
      <c r="J25" s="158"/>
      <c r="K25" s="573"/>
      <c r="L25" s="61">
        <v>424</v>
      </c>
      <c r="M25" s="61"/>
      <c r="N25" s="60">
        <v>1</v>
      </c>
      <c r="O25" s="59">
        <f>SUM(K25:N25)</f>
        <v>425</v>
      </c>
      <c r="P25" s="60">
        <v>320</v>
      </c>
      <c r="Q25" s="60">
        <v>61</v>
      </c>
      <c r="R25" s="60">
        <v>73</v>
      </c>
      <c r="S25" s="60">
        <v>7</v>
      </c>
      <c r="T25" s="60">
        <v>370</v>
      </c>
      <c r="U25" s="60"/>
      <c r="V25" s="75"/>
      <c r="W25" s="57"/>
      <c r="X25" s="62"/>
    </row>
    <row r="26" spans="1:24" ht="16.5" customHeight="1" thickTop="1" thickBot="1">
      <c r="A26" s="2002"/>
      <c r="B26" s="1962" t="s">
        <v>516</v>
      </c>
      <c r="C26" s="1963"/>
      <c r="D26" s="74">
        <f>SUM(D23:D25)</f>
        <v>1657</v>
      </c>
      <c r="E26" s="181">
        <f>SUM(E23:E25)</f>
        <v>332</v>
      </c>
      <c r="F26" s="181">
        <f>SUM(F23:F25)</f>
        <v>13</v>
      </c>
      <c r="G26" s="181">
        <f>SUM(G23:G25)</f>
        <v>2002</v>
      </c>
      <c r="H26" s="181">
        <f>SUM(H23:H25)</f>
        <v>160</v>
      </c>
      <c r="I26" s="181">
        <f t="shared" ref="I26:R26" si="13">SUM(I23:I25)</f>
        <v>7</v>
      </c>
      <c r="J26" s="162"/>
      <c r="K26" s="370"/>
      <c r="L26" s="74">
        <f>SUM(L23:L25)</f>
        <v>1995</v>
      </c>
      <c r="M26" s="181"/>
      <c r="N26" s="181">
        <f>SUM(N23:N25)</f>
        <v>7</v>
      </c>
      <c r="O26" s="181">
        <f>SUM(O23:O25)</f>
        <v>2002</v>
      </c>
      <c r="P26" s="74">
        <f>SUM(P23:P25)</f>
        <v>1630</v>
      </c>
      <c r="Q26" s="181">
        <f>SUM(Q23:Q25)</f>
        <v>336</v>
      </c>
      <c r="R26" s="181">
        <f t="shared" si="13"/>
        <v>514</v>
      </c>
      <c r="S26" s="181">
        <f>SUM(S23:S25)</f>
        <v>20</v>
      </c>
      <c r="T26" s="181">
        <f>SUM(T23:T25)</f>
        <v>1680</v>
      </c>
      <c r="U26" s="181"/>
      <c r="V26" s="166"/>
      <c r="W26" s="163"/>
      <c r="X26" s="62"/>
    </row>
    <row r="27" spans="1:24" ht="16.5" customHeight="1">
      <c r="A27" s="2019" t="s">
        <v>190</v>
      </c>
      <c r="B27" s="1956" t="s">
        <v>645</v>
      </c>
      <c r="C27" s="1957"/>
      <c r="D27" s="60">
        <v>836</v>
      </c>
      <c r="E27" s="60">
        <v>1185</v>
      </c>
      <c r="F27" s="60">
        <v>19</v>
      </c>
      <c r="G27" s="58">
        <f>SUM(D27:F27)</f>
        <v>2040</v>
      </c>
      <c r="H27" s="1320">
        <v>61</v>
      </c>
      <c r="I27" s="1320">
        <v>12</v>
      </c>
      <c r="J27" s="158"/>
      <c r="K27" s="573"/>
      <c r="L27" s="61">
        <v>2028</v>
      </c>
      <c r="M27" s="61"/>
      <c r="N27" s="60">
        <v>12</v>
      </c>
      <c r="O27" s="59">
        <f>SUM(K27:N27)</f>
        <v>2040</v>
      </c>
      <c r="P27" s="1320">
        <v>860</v>
      </c>
      <c r="Q27" s="1320">
        <v>345</v>
      </c>
      <c r="R27" s="1320">
        <v>1250</v>
      </c>
      <c r="S27" s="1320"/>
      <c r="T27" s="1320">
        <v>1695</v>
      </c>
      <c r="U27" s="1321"/>
      <c r="V27" s="1322"/>
      <c r="W27" s="163"/>
      <c r="X27" s="62"/>
    </row>
    <row r="28" spans="1:24" ht="16.5" customHeight="1">
      <c r="A28" s="2020"/>
      <c r="B28" s="2022" t="s">
        <v>133</v>
      </c>
      <c r="C28" s="1959"/>
      <c r="D28" s="60">
        <v>573</v>
      </c>
      <c r="E28" s="60">
        <v>726</v>
      </c>
      <c r="F28" s="60">
        <v>21</v>
      </c>
      <c r="G28" s="58">
        <f>SUM(D28:F28)</f>
        <v>1320</v>
      </c>
      <c r="H28" s="1320">
        <v>80</v>
      </c>
      <c r="I28" s="1320">
        <v>7</v>
      </c>
      <c r="J28" s="158"/>
      <c r="K28" s="573"/>
      <c r="L28" s="61">
        <v>1313</v>
      </c>
      <c r="M28" s="61"/>
      <c r="N28" s="60">
        <v>7</v>
      </c>
      <c r="O28" s="59">
        <f>SUM(K28:N28)</f>
        <v>1320</v>
      </c>
      <c r="P28" s="1320">
        <v>570</v>
      </c>
      <c r="Q28" s="1320">
        <v>145</v>
      </c>
      <c r="R28" s="1320">
        <v>600</v>
      </c>
      <c r="S28" s="1320">
        <v>2</v>
      </c>
      <c r="T28" s="1320">
        <v>1175</v>
      </c>
      <c r="U28" s="1321"/>
      <c r="V28" s="1322"/>
      <c r="W28" s="57"/>
      <c r="X28" s="57"/>
    </row>
    <row r="29" spans="1:24" ht="16.5" customHeight="1" thickBot="1">
      <c r="A29" s="2020"/>
      <c r="B29" s="1960" t="s">
        <v>646</v>
      </c>
      <c r="C29" s="1971"/>
      <c r="D29" s="63">
        <v>412</v>
      </c>
      <c r="E29" s="60">
        <v>535</v>
      </c>
      <c r="F29" s="60"/>
      <c r="G29" s="58">
        <f>SUM(D29:F29)</f>
        <v>947</v>
      </c>
      <c r="H29" s="1320">
        <v>90</v>
      </c>
      <c r="I29" s="1320">
        <v>2</v>
      </c>
      <c r="J29" s="158"/>
      <c r="K29" s="573"/>
      <c r="L29" s="61">
        <v>945</v>
      </c>
      <c r="M29" s="61"/>
      <c r="N29" s="60">
        <v>2</v>
      </c>
      <c r="O29" s="59">
        <f>SUM(K29:N29)</f>
        <v>947</v>
      </c>
      <c r="P29" s="1320">
        <v>365</v>
      </c>
      <c r="Q29" s="1320">
        <v>98</v>
      </c>
      <c r="R29" s="1320">
        <v>370</v>
      </c>
      <c r="S29" s="1320">
        <v>1</v>
      </c>
      <c r="T29" s="1320">
        <v>849</v>
      </c>
      <c r="U29" s="1321"/>
      <c r="V29" s="1322"/>
      <c r="W29" s="163"/>
      <c r="X29" s="62"/>
    </row>
    <row r="30" spans="1:24" ht="16.5" customHeight="1" thickTop="1" thickBot="1">
      <c r="A30" s="2021"/>
      <c r="B30" s="1962" t="s">
        <v>647</v>
      </c>
      <c r="C30" s="1963"/>
      <c r="D30" s="74">
        <f t="shared" ref="D30:T30" si="14">SUM(D27:D29)</f>
        <v>1821</v>
      </c>
      <c r="E30" s="181">
        <f t="shared" si="14"/>
        <v>2446</v>
      </c>
      <c r="F30" s="181">
        <f t="shared" si="14"/>
        <v>40</v>
      </c>
      <c r="G30" s="181">
        <f t="shared" si="14"/>
        <v>4307</v>
      </c>
      <c r="H30" s="181">
        <f t="shared" si="14"/>
        <v>231</v>
      </c>
      <c r="I30" s="181">
        <f t="shared" si="14"/>
        <v>21</v>
      </c>
      <c r="J30" s="162"/>
      <c r="K30" s="370"/>
      <c r="L30" s="74">
        <f t="shared" si="14"/>
        <v>4286</v>
      </c>
      <c r="M30" s="181"/>
      <c r="N30" s="181">
        <f t="shared" si="14"/>
        <v>21</v>
      </c>
      <c r="O30" s="1323">
        <f t="shared" si="14"/>
        <v>4307</v>
      </c>
      <c r="P30" s="1323">
        <f t="shared" si="14"/>
        <v>1795</v>
      </c>
      <c r="Q30" s="181">
        <f t="shared" si="14"/>
        <v>588</v>
      </c>
      <c r="R30" s="181">
        <f t="shared" si="14"/>
        <v>2220</v>
      </c>
      <c r="S30" s="181">
        <f t="shared" si="14"/>
        <v>3</v>
      </c>
      <c r="T30" s="181">
        <f t="shared" si="14"/>
        <v>3719</v>
      </c>
      <c r="U30" s="181"/>
      <c r="V30" s="166"/>
      <c r="W30" s="57"/>
      <c r="X30" s="57"/>
    </row>
    <row r="31" spans="1:24" ht="16.5" customHeight="1" thickBot="1">
      <c r="A31" s="205" t="s">
        <v>70</v>
      </c>
      <c r="B31" s="2023" t="s">
        <v>124</v>
      </c>
      <c r="C31" s="2024"/>
      <c r="D31" s="64">
        <v>1079</v>
      </c>
      <c r="E31" s="65">
        <v>6822</v>
      </c>
      <c r="F31" s="65">
        <v>409</v>
      </c>
      <c r="G31" s="150">
        <v>8310</v>
      </c>
      <c r="H31" s="65">
        <v>1597</v>
      </c>
      <c r="I31" s="65">
        <v>30</v>
      </c>
      <c r="J31" s="160">
        <v>5</v>
      </c>
      <c r="K31" s="574"/>
      <c r="L31" s="66">
        <v>6100</v>
      </c>
      <c r="M31" s="66">
        <v>2180</v>
      </c>
      <c r="N31" s="65">
        <v>30</v>
      </c>
      <c r="O31" s="180">
        <v>8310</v>
      </c>
      <c r="P31" s="78">
        <v>1095</v>
      </c>
      <c r="Q31" s="65">
        <v>430</v>
      </c>
      <c r="R31" s="65">
        <v>2580</v>
      </c>
      <c r="S31" s="65">
        <v>30</v>
      </c>
      <c r="T31" s="65">
        <v>7851</v>
      </c>
      <c r="U31" s="65">
        <v>1</v>
      </c>
      <c r="V31" s="164">
        <v>29</v>
      </c>
      <c r="W31" s="57"/>
      <c r="X31" s="67"/>
    </row>
    <row r="32" spans="1:24" ht="16.5" customHeight="1">
      <c r="A32" s="1997" t="s">
        <v>199</v>
      </c>
      <c r="B32" s="1956" t="s">
        <v>111</v>
      </c>
      <c r="C32" s="1957"/>
      <c r="D32" s="60">
        <v>1397</v>
      </c>
      <c r="E32" s="60">
        <v>125</v>
      </c>
      <c r="F32" s="60">
        <v>48</v>
      </c>
      <c r="G32" s="1361">
        <f>SUM(D32:F32)</f>
        <v>1570</v>
      </c>
      <c r="H32" s="60">
        <v>276</v>
      </c>
      <c r="I32" s="60">
        <v>7</v>
      </c>
      <c r="J32" s="158"/>
      <c r="K32" s="573"/>
      <c r="L32" s="61">
        <v>204</v>
      </c>
      <c r="M32" s="61">
        <v>1350</v>
      </c>
      <c r="N32" s="60">
        <v>16</v>
      </c>
      <c r="O32" s="61">
        <f>SUM(K32:N32)</f>
        <v>1570</v>
      </c>
      <c r="P32" s="60">
        <v>2095</v>
      </c>
      <c r="Q32" s="193">
        <v>978</v>
      </c>
      <c r="R32" s="193">
        <v>824</v>
      </c>
      <c r="S32" s="193">
        <v>15</v>
      </c>
      <c r="T32" s="193">
        <v>824</v>
      </c>
      <c r="U32" s="60">
        <v>2</v>
      </c>
      <c r="V32" s="75"/>
      <c r="W32" s="57"/>
      <c r="X32" s="67"/>
    </row>
    <row r="33" spans="1:24" ht="16.5" customHeight="1">
      <c r="A33" s="1998"/>
      <c r="B33" s="1958" t="s">
        <v>112</v>
      </c>
      <c r="C33" s="1959"/>
      <c r="D33" s="60">
        <v>327</v>
      </c>
      <c r="E33" s="60">
        <v>45</v>
      </c>
      <c r="F33" s="60"/>
      <c r="G33" s="60">
        <f>SUM(D33:F33)</f>
        <v>372</v>
      </c>
      <c r="H33" s="60">
        <v>8</v>
      </c>
      <c r="I33" s="60">
        <v>2</v>
      </c>
      <c r="J33" s="158"/>
      <c r="K33" s="573"/>
      <c r="L33" s="61">
        <v>22</v>
      </c>
      <c r="M33" s="61">
        <v>349</v>
      </c>
      <c r="N33" s="60">
        <v>1</v>
      </c>
      <c r="O33" s="61">
        <f>SUM(K33:N33)</f>
        <v>372</v>
      </c>
      <c r="P33" s="60">
        <v>164</v>
      </c>
      <c r="Q33" s="60">
        <v>164</v>
      </c>
      <c r="R33" s="60">
        <v>193</v>
      </c>
      <c r="S33" s="60"/>
      <c r="T33" s="60">
        <v>193</v>
      </c>
      <c r="U33" s="60"/>
      <c r="V33" s="75"/>
      <c r="W33" s="57"/>
      <c r="X33" s="67"/>
    </row>
    <row r="34" spans="1:24" ht="16.5" customHeight="1" thickBot="1">
      <c r="A34" s="1998"/>
      <c r="B34" s="1960" t="s">
        <v>113</v>
      </c>
      <c r="C34" s="1961"/>
      <c r="D34" s="60">
        <v>473</v>
      </c>
      <c r="E34" s="60">
        <v>59</v>
      </c>
      <c r="F34" s="60"/>
      <c r="G34" s="60">
        <f>SUM(D34:F34)</f>
        <v>532</v>
      </c>
      <c r="H34" s="60">
        <v>6</v>
      </c>
      <c r="I34" s="60">
        <v>0</v>
      </c>
      <c r="J34" s="158"/>
      <c r="K34" s="573"/>
      <c r="L34" s="61">
        <v>58</v>
      </c>
      <c r="M34" s="61">
        <v>474</v>
      </c>
      <c r="N34" s="60"/>
      <c r="O34" s="61">
        <f>SUM(K34:N34)</f>
        <v>532</v>
      </c>
      <c r="P34" s="60">
        <v>251</v>
      </c>
      <c r="Q34" s="60">
        <v>251</v>
      </c>
      <c r="R34" s="60">
        <v>207</v>
      </c>
      <c r="S34" s="60">
        <v>5</v>
      </c>
      <c r="T34" s="60">
        <v>270</v>
      </c>
      <c r="U34" s="60"/>
      <c r="V34" s="75"/>
      <c r="W34" s="163"/>
      <c r="X34" s="67"/>
    </row>
    <row r="35" spans="1:24" ht="16.5" customHeight="1" thickTop="1" thickBot="1">
      <c r="A35" s="1999"/>
      <c r="B35" s="1962" t="s">
        <v>653</v>
      </c>
      <c r="C35" s="1963"/>
      <c r="D35" s="74">
        <f t="shared" ref="D35:U35" si="15">SUM(D32:D34)</f>
        <v>2197</v>
      </c>
      <c r="E35" s="181">
        <f t="shared" si="15"/>
        <v>229</v>
      </c>
      <c r="F35" s="181">
        <f t="shared" si="15"/>
        <v>48</v>
      </c>
      <c r="G35" s="181">
        <f t="shared" si="15"/>
        <v>2474</v>
      </c>
      <c r="H35" s="181">
        <f t="shared" si="15"/>
        <v>290</v>
      </c>
      <c r="I35" s="181">
        <f t="shared" si="15"/>
        <v>9</v>
      </c>
      <c r="J35" s="162"/>
      <c r="K35" s="370"/>
      <c r="L35" s="74">
        <f t="shared" si="15"/>
        <v>284</v>
      </c>
      <c r="M35" s="74">
        <f t="shared" si="15"/>
        <v>2173</v>
      </c>
      <c r="N35" s="181">
        <f t="shared" si="15"/>
        <v>17</v>
      </c>
      <c r="O35" s="181">
        <f t="shared" si="15"/>
        <v>2474</v>
      </c>
      <c r="P35" s="74">
        <f t="shared" si="15"/>
        <v>2510</v>
      </c>
      <c r="Q35" s="181">
        <f t="shared" si="15"/>
        <v>1393</v>
      </c>
      <c r="R35" s="181">
        <f t="shared" si="15"/>
        <v>1224</v>
      </c>
      <c r="S35" s="181">
        <f t="shared" si="15"/>
        <v>20</v>
      </c>
      <c r="T35" s="181">
        <f t="shared" si="15"/>
        <v>1287</v>
      </c>
      <c r="U35" s="181">
        <f t="shared" si="15"/>
        <v>2</v>
      </c>
      <c r="V35" s="166"/>
      <c r="W35" s="57"/>
      <c r="X35" s="67"/>
    </row>
    <row r="36" spans="1:24" ht="16.5" customHeight="1">
      <c r="A36" s="1997" t="s">
        <v>200</v>
      </c>
      <c r="B36" s="1956" t="s">
        <v>716</v>
      </c>
      <c r="C36" s="2025"/>
      <c r="D36" s="1496">
        <v>1824</v>
      </c>
      <c r="E36" s="1497">
        <v>2980</v>
      </c>
      <c r="F36" s="1498">
        <v>100</v>
      </c>
      <c r="G36" s="60">
        <f>SUM(D36:F36)</f>
        <v>4904</v>
      </c>
      <c r="H36" s="1499">
        <v>250</v>
      </c>
      <c r="I36" s="1488">
        <v>235</v>
      </c>
      <c r="J36" s="158"/>
      <c r="K36" s="1630"/>
      <c r="L36" s="60">
        <v>3959</v>
      </c>
      <c r="M36" s="1500">
        <v>710</v>
      </c>
      <c r="N36" s="1488">
        <v>235</v>
      </c>
      <c r="O36" s="61">
        <f>SUM(K36:N36)</f>
        <v>4904</v>
      </c>
      <c r="P36" s="1496">
        <v>740</v>
      </c>
      <c r="Q36" s="1496">
        <v>750</v>
      </c>
      <c r="R36" s="1497">
        <v>1810</v>
      </c>
      <c r="S36" s="1497">
        <v>35</v>
      </c>
      <c r="T36" s="1496">
        <v>4170</v>
      </c>
      <c r="U36" s="60"/>
      <c r="V36" s="75"/>
      <c r="W36" s="57"/>
      <c r="X36" s="57"/>
    </row>
    <row r="37" spans="1:24" ht="16.5" customHeight="1">
      <c r="A37" s="1998"/>
      <c r="B37" s="1958" t="s">
        <v>114</v>
      </c>
      <c r="C37" s="1970"/>
      <c r="D37" s="1501">
        <v>367</v>
      </c>
      <c r="E37" s="1502">
        <v>520</v>
      </c>
      <c r="F37" s="1503">
        <v>25</v>
      </c>
      <c r="G37" s="60">
        <f t="shared" ref="G37:G43" si="16">SUM(D37:F37)</f>
        <v>912</v>
      </c>
      <c r="H37" s="1504">
        <v>80</v>
      </c>
      <c r="I37" s="1494">
        <v>19</v>
      </c>
      <c r="J37" s="158"/>
      <c r="K37" s="1630"/>
      <c r="L37" s="1505">
        <v>778</v>
      </c>
      <c r="M37" s="1494">
        <v>115</v>
      </c>
      <c r="N37" s="1494">
        <v>19</v>
      </c>
      <c r="O37" s="61">
        <f t="shared" ref="O37:O43" si="17">SUM(K37:N37)</f>
        <v>912</v>
      </c>
      <c r="P37" s="1501">
        <v>60</v>
      </c>
      <c r="Q37" s="1501">
        <v>60</v>
      </c>
      <c r="R37" s="1502">
        <v>385</v>
      </c>
      <c r="S37" s="1502">
        <v>9</v>
      </c>
      <c r="T37" s="1501">
        <v>853</v>
      </c>
      <c r="U37" s="60"/>
      <c r="V37" s="75"/>
      <c r="W37" s="57"/>
      <c r="X37" s="57"/>
    </row>
    <row r="38" spans="1:24" ht="16.5" customHeight="1">
      <c r="A38" s="1998"/>
      <c r="B38" s="1958" t="s">
        <v>115</v>
      </c>
      <c r="C38" s="1970"/>
      <c r="D38" s="1501">
        <v>390</v>
      </c>
      <c r="E38" s="1502">
        <v>490</v>
      </c>
      <c r="F38" s="1503">
        <v>11</v>
      </c>
      <c r="G38" s="60">
        <f t="shared" si="16"/>
        <v>891</v>
      </c>
      <c r="H38" s="1504">
        <v>60</v>
      </c>
      <c r="I38" s="1494">
        <v>38</v>
      </c>
      <c r="J38" s="158"/>
      <c r="K38" s="1630"/>
      <c r="L38" s="1505">
        <v>631</v>
      </c>
      <c r="M38" s="1494">
        <v>222</v>
      </c>
      <c r="N38" s="1494">
        <v>38</v>
      </c>
      <c r="O38" s="61">
        <f t="shared" si="17"/>
        <v>891</v>
      </c>
      <c r="P38" s="1501">
        <v>115</v>
      </c>
      <c r="Q38" s="1501">
        <v>120</v>
      </c>
      <c r="R38" s="1502">
        <v>340</v>
      </c>
      <c r="S38" s="1502">
        <v>10</v>
      </c>
      <c r="T38" s="1501">
        <v>774</v>
      </c>
      <c r="U38" s="60"/>
      <c r="V38" s="75"/>
      <c r="W38" s="57"/>
      <c r="X38" s="57"/>
    </row>
    <row r="39" spans="1:24" ht="16.5" customHeight="1">
      <c r="A39" s="1998"/>
      <c r="B39" s="1958" t="s">
        <v>116</v>
      </c>
      <c r="C39" s="1970"/>
      <c r="D39" s="1501">
        <v>346</v>
      </c>
      <c r="E39" s="1502">
        <v>561</v>
      </c>
      <c r="F39" s="1503">
        <v>20</v>
      </c>
      <c r="G39" s="60">
        <f t="shared" si="16"/>
        <v>927</v>
      </c>
      <c r="H39" s="1504">
        <v>30</v>
      </c>
      <c r="I39" s="1494">
        <v>20</v>
      </c>
      <c r="J39" s="157"/>
      <c r="K39" s="1630"/>
      <c r="L39" s="1505">
        <v>662</v>
      </c>
      <c r="M39" s="1494">
        <v>245</v>
      </c>
      <c r="N39" s="1494">
        <v>20</v>
      </c>
      <c r="O39" s="61">
        <f t="shared" si="17"/>
        <v>927</v>
      </c>
      <c r="P39" s="1501">
        <v>480</v>
      </c>
      <c r="Q39" s="1501">
        <v>450</v>
      </c>
      <c r="R39" s="1502">
        <v>180</v>
      </c>
      <c r="S39" s="1502">
        <v>7</v>
      </c>
      <c r="T39" s="1501">
        <v>483</v>
      </c>
      <c r="U39" s="60"/>
      <c r="V39" s="75"/>
      <c r="W39" s="57"/>
      <c r="X39" s="57"/>
    </row>
    <row r="40" spans="1:24" ht="16.5" customHeight="1">
      <c r="A40" s="1998"/>
      <c r="B40" s="1958" t="s">
        <v>117</v>
      </c>
      <c r="C40" s="1970"/>
      <c r="D40" s="1501">
        <v>218</v>
      </c>
      <c r="E40" s="1502">
        <v>250</v>
      </c>
      <c r="F40" s="1503">
        <v>8</v>
      </c>
      <c r="G40" s="60">
        <f t="shared" si="16"/>
        <v>476</v>
      </c>
      <c r="H40" s="1504">
        <v>30</v>
      </c>
      <c r="I40" s="1494">
        <v>7</v>
      </c>
      <c r="J40" s="158"/>
      <c r="K40" s="1630"/>
      <c r="L40" s="1505">
        <v>369</v>
      </c>
      <c r="M40" s="1494">
        <v>100</v>
      </c>
      <c r="N40" s="1494">
        <v>7</v>
      </c>
      <c r="O40" s="61">
        <f t="shared" si="17"/>
        <v>476</v>
      </c>
      <c r="P40" s="1501">
        <v>150</v>
      </c>
      <c r="Q40" s="1501">
        <v>180</v>
      </c>
      <c r="R40" s="1502">
        <v>130</v>
      </c>
      <c r="S40" s="1502">
        <v>3</v>
      </c>
      <c r="T40" s="1501">
        <v>311</v>
      </c>
      <c r="U40" s="60"/>
      <c r="V40" s="75"/>
      <c r="W40" s="57"/>
      <c r="X40" s="57"/>
    </row>
    <row r="41" spans="1:24" ht="16.5" customHeight="1">
      <c r="A41" s="1998"/>
      <c r="B41" s="1958" t="s">
        <v>118</v>
      </c>
      <c r="C41" s="1970"/>
      <c r="D41" s="1501">
        <v>205</v>
      </c>
      <c r="E41" s="1502">
        <v>301</v>
      </c>
      <c r="F41" s="1503"/>
      <c r="G41" s="60">
        <f t="shared" si="16"/>
        <v>506</v>
      </c>
      <c r="H41" s="1504">
        <v>30</v>
      </c>
      <c r="I41" s="1494">
        <v>5</v>
      </c>
      <c r="J41" s="158"/>
      <c r="K41" s="1630"/>
      <c r="L41" s="1505">
        <v>167</v>
      </c>
      <c r="M41" s="1494">
        <v>334</v>
      </c>
      <c r="N41" s="1494">
        <v>5</v>
      </c>
      <c r="O41" s="61">
        <f t="shared" si="17"/>
        <v>506</v>
      </c>
      <c r="P41" s="1501">
        <v>300</v>
      </c>
      <c r="Q41" s="1501">
        <v>240</v>
      </c>
      <c r="R41" s="1502">
        <v>127</v>
      </c>
      <c r="S41" s="1502">
        <v>2</v>
      </c>
      <c r="T41" s="1501">
        <v>288</v>
      </c>
      <c r="U41" s="60"/>
      <c r="V41" s="75"/>
      <c r="W41" s="57"/>
      <c r="X41" s="57"/>
    </row>
    <row r="42" spans="1:24" ht="16.5" customHeight="1">
      <c r="A42" s="1998"/>
      <c r="B42" s="1958" t="s">
        <v>119</v>
      </c>
      <c r="C42" s="1970"/>
      <c r="D42" s="1501">
        <v>222</v>
      </c>
      <c r="E42" s="1502">
        <v>310</v>
      </c>
      <c r="F42" s="1503">
        <v>40</v>
      </c>
      <c r="G42" s="60">
        <f t="shared" si="16"/>
        <v>572</v>
      </c>
      <c r="H42" s="1504">
        <v>60</v>
      </c>
      <c r="I42" s="1494"/>
      <c r="J42" s="158"/>
      <c r="K42" s="1630"/>
      <c r="L42" s="1505">
        <v>281</v>
      </c>
      <c r="M42" s="1494">
        <v>291</v>
      </c>
      <c r="N42" s="1494"/>
      <c r="O42" s="61">
        <f t="shared" si="17"/>
        <v>572</v>
      </c>
      <c r="P42" s="1501">
        <v>170</v>
      </c>
      <c r="Q42" s="1501">
        <v>155</v>
      </c>
      <c r="R42" s="1502">
        <v>176</v>
      </c>
      <c r="S42" s="1502">
        <v>2</v>
      </c>
      <c r="T42" s="1501">
        <v>424</v>
      </c>
      <c r="U42" s="60"/>
      <c r="V42" s="75"/>
      <c r="W42" s="57"/>
      <c r="X42" s="57"/>
    </row>
    <row r="43" spans="1:24" ht="16.5" customHeight="1" thickBot="1">
      <c r="A43" s="1998"/>
      <c r="B43" s="1960" t="s">
        <v>120</v>
      </c>
      <c r="C43" s="1971"/>
      <c r="D43" s="1501">
        <v>100</v>
      </c>
      <c r="E43" s="1502">
        <v>190</v>
      </c>
      <c r="F43" s="1503"/>
      <c r="G43" s="60">
        <f t="shared" si="16"/>
        <v>290</v>
      </c>
      <c r="H43" s="1504">
        <v>40</v>
      </c>
      <c r="I43" s="1494"/>
      <c r="J43" s="158"/>
      <c r="K43" s="1630"/>
      <c r="L43" s="1505">
        <v>120</v>
      </c>
      <c r="M43" s="1494">
        <v>170</v>
      </c>
      <c r="N43" s="1494"/>
      <c r="O43" s="61">
        <f t="shared" si="17"/>
        <v>290</v>
      </c>
      <c r="P43" s="1501">
        <v>215</v>
      </c>
      <c r="Q43" s="1501">
        <v>180</v>
      </c>
      <c r="R43" s="1502">
        <v>63</v>
      </c>
      <c r="S43" s="1502">
        <v>2</v>
      </c>
      <c r="T43" s="1501">
        <v>110</v>
      </c>
      <c r="U43" s="60"/>
      <c r="V43" s="75"/>
      <c r="W43" s="57"/>
      <c r="X43" s="57"/>
    </row>
    <row r="44" spans="1:24" ht="16.5" customHeight="1" thickTop="1" thickBot="1">
      <c r="A44" s="1999"/>
      <c r="B44" s="1962" t="s">
        <v>717</v>
      </c>
      <c r="C44" s="1963"/>
      <c r="D44" s="74">
        <f t="shared" ref="D44:V44" si="18">SUM(D36:D43)</f>
        <v>3672</v>
      </c>
      <c r="E44" s="181">
        <f t="shared" si="18"/>
        <v>5602</v>
      </c>
      <c r="F44" s="181">
        <f t="shared" si="18"/>
        <v>204</v>
      </c>
      <c r="G44" s="181">
        <f t="shared" si="18"/>
        <v>9478</v>
      </c>
      <c r="H44" s="1506">
        <f t="shared" si="18"/>
        <v>580</v>
      </c>
      <c r="I44" s="181">
        <f t="shared" si="18"/>
        <v>324</v>
      </c>
      <c r="J44" s="162">
        <f t="shared" si="18"/>
        <v>0</v>
      </c>
      <c r="K44" s="370">
        <f t="shared" si="18"/>
        <v>0</v>
      </c>
      <c r="L44" s="74">
        <f t="shared" si="18"/>
        <v>6967</v>
      </c>
      <c r="M44" s="74">
        <f t="shared" si="18"/>
        <v>2187</v>
      </c>
      <c r="N44" s="181">
        <f t="shared" si="18"/>
        <v>324</v>
      </c>
      <c r="O44" s="181">
        <f t="shared" si="18"/>
        <v>9478</v>
      </c>
      <c r="P44" s="74">
        <f t="shared" si="18"/>
        <v>2230</v>
      </c>
      <c r="Q44" s="181">
        <f t="shared" si="18"/>
        <v>2135</v>
      </c>
      <c r="R44" s="181">
        <f t="shared" si="18"/>
        <v>3211</v>
      </c>
      <c r="S44" s="181">
        <f t="shared" si="18"/>
        <v>70</v>
      </c>
      <c r="T44" s="181">
        <f t="shared" si="18"/>
        <v>7413</v>
      </c>
      <c r="U44" s="181">
        <f t="shared" si="18"/>
        <v>0</v>
      </c>
      <c r="V44" s="166">
        <f t="shared" si="18"/>
        <v>0</v>
      </c>
      <c r="W44" s="57"/>
      <c r="X44" s="57"/>
    </row>
    <row r="45" spans="1:24" ht="16.5" customHeight="1">
      <c r="A45" s="1997" t="s">
        <v>191</v>
      </c>
      <c r="B45" s="1956" t="s">
        <v>517</v>
      </c>
      <c r="C45" s="1957"/>
      <c r="D45" s="70">
        <v>2873</v>
      </c>
      <c r="E45" s="70">
        <v>674</v>
      </c>
      <c r="F45" s="70">
        <v>35</v>
      </c>
      <c r="G45" s="71">
        <v>3582</v>
      </c>
      <c r="H45" s="70">
        <v>822</v>
      </c>
      <c r="I45" s="70"/>
      <c r="J45" s="159"/>
      <c r="K45" s="575"/>
      <c r="L45" s="71">
        <v>3320</v>
      </c>
      <c r="M45" s="71">
        <v>249</v>
      </c>
      <c r="N45" s="70"/>
      <c r="O45" s="71">
        <v>3569</v>
      </c>
      <c r="P45" s="70">
        <v>410</v>
      </c>
      <c r="Q45" s="203">
        <v>100</v>
      </c>
      <c r="R45" s="203">
        <v>855</v>
      </c>
      <c r="S45" s="203">
        <v>12</v>
      </c>
      <c r="T45" s="204">
        <v>3520</v>
      </c>
      <c r="U45" s="71"/>
      <c r="V45" s="122"/>
      <c r="W45" s="57"/>
    </row>
    <row r="46" spans="1:24" ht="16.5" customHeight="1">
      <c r="A46" s="1998"/>
      <c r="B46" s="1958" t="s">
        <v>518</v>
      </c>
      <c r="C46" s="1959"/>
      <c r="D46" s="60">
        <v>677</v>
      </c>
      <c r="E46" s="60">
        <v>129</v>
      </c>
      <c r="F46" s="60"/>
      <c r="G46" s="60">
        <v>806</v>
      </c>
      <c r="H46" s="60">
        <v>366</v>
      </c>
      <c r="I46" s="60"/>
      <c r="J46" s="158"/>
      <c r="K46" s="573"/>
      <c r="L46" s="61">
        <v>775</v>
      </c>
      <c r="M46" s="61">
        <v>114</v>
      </c>
      <c r="N46" s="60"/>
      <c r="O46" s="61">
        <v>889</v>
      </c>
      <c r="P46" s="60">
        <v>92</v>
      </c>
      <c r="Q46" s="193">
        <v>24</v>
      </c>
      <c r="R46" s="193">
        <v>188</v>
      </c>
      <c r="S46" s="193">
        <v>4</v>
      </c>
      <c r="T46" s="193">
        <v>914</v>
      </c>
      <c r="U46" s="60"/>
      <c r="V46" s="75"/>
      <c r="W46" s="57"/>
    </row>
    <row r="47" spans="1:24" ht="16.5" customHeight="1">
      <c r="A47" s="1998"/>
      <c r="B47" s="1958" t="s">
        <v>519</v>
      </c>
      <c r="C47" s="1959"/>
      <c r="D47" s="60">
        <v>550</v>
      </c>
      <c r="E47" s="60">
        <v>109</v>
      </c>
      <c r="F47" s="60">
        <v>27</v>
      </c>
      <c r="G47" s="60">
        <v>686</v>
      </c>
      <c r="H47" s="60">
        <v>110</v>
      </c>
      <c r="I47" s="60"/>
      <c r="J47" s="158"/>
      <c r="K47" s="573"/>
      <c r="L47" s="61">
        <v>618</v>
      </c>
      <c r="M47" s="61">
        <v>70</v>
      </c>
      <c r="N47" s="60"/>
      <c r="O47" s="61">
        <v>688</v>
      </c>
      <c r="P47" s="60">
        <v>61</v>
      </c>
      <c r="Q47" s="60">
        <v>19</v>
      </c>
      <c r="R47" s="60">
        <v>141</v>
      </c>
      <c r="S47" s="60">
        <v>2</v>
      </c>
      <c r="T47" s="60">
        <v>619</v>
      </c>
      <c r="U47" s="60"/>
      <c r="V47" s="75"/>
      <c r="W47" s="57"/>
    </row>
    <row r="48" spans="1:24" ht="16.5" customHeight="1">
      <c r="A48" s="1998"/>
      <c r="B48" s="1958" t="s">
        <v>520</v>
      </c>
      <c r="C48" s="1959"/>
      <c r="D48" s="60">
        <v>395</v>
      </c>
      <c r="E48" s="60">
        <v>153</v>
      </c>
      <c r="F48" s="60"/>
      <c r="G48" s="60">
        <v>548</v>
      </c>
      <c r="H48" s="60">
        <v>94</v>
      </c>
      <c r="I48" s="60"/>
      <c r="J48" s="158"/>
      <c r="K48" s="573"/>
      <c r="L48" s="61">
        <v>497</v>
      </c>
      <c r="M48" s="61">
        <v>47</v>
      </c>
      <c r="N48" s="60"/>
      <c r="O48" s="61">
        <v>544</v>
      </c>
      <c r="P48" s="60">
        <v>63</v>
      </c>
      <c r="Q48" s="60">
        <v>17</v>
      </c>
      <c r="R48" s="60">
        <v>182</v>
      </c>
      <c r="S48" s="60">
        <v>3</v>
      </c>
      <c r="T48" s="60">
        <v>531</v>
      </c>
      <c r="U48" s="60"/>
      <c r="V48" s="75"/>
      <c r="W48" s="57"/>
    </row>
    <row r="49" spans="1:24" ht="16.5" customHeight="1">
      <c r="A49" s="1998"/>
      <c r="B49" s="1958" t="s">
        <v>521</v>
      </c>
      <c r="C49" s="1959"/>
      <c r="D49" s="60">
        <v>813</v>
      </c>
      <c r="E49" s="60">
        <v>517</v>
      </c>
      <c r="F49" s="60"/>
      <c r="G49" s="60">
        <v>1330</v>
      </c>
      <c r="H49" s="60">
        <v>346</v>
      </c>
      <c r="I49" s="60"/>
      <c r="J49" s="158"/>
      <c r="K49" s="573"/>
      <c r="L49" s="61">
        <v>1163</v>
      </c>
      <c r="M49" s="61">
        <v>51</v>
      </c>
      <c r="N49" s="60"/>
      <c r="O49" s="61">
        <v>1214</v>
      </c>
      <c r="P49" s="60">
        <v>189</v>
      </c>
      <c r="Q49" s="60">
        <v>57</v>
      </c>
      <c r="R49" s="60">
        <v>362</v>
      </c>
      <c r="S49" s="60">
        <v>11</v>
      </c>
      <c r="T49" s="60">
        <v>1167</v>
      </c>
      <c r="U49" s="60"/>
      <c r="V49" s="75"/>
      <c r="W49" s="57"/>
    </row>
    <row r="50" spans="1:24" ht="16.5" customHeight="1">
      <c r="A50" s="1998"/>
      <c r="B50" s="1958" t="s">
        <v>522</v>
      </c>
      <c r="C50" s="1959"/>
      <c r="D50" s="60">
        <v>681</v>
      </c>
      <c r="E50" s="60">
        <v>251</v>
      </c>
      <c r="F50" s="60"/>
      <c r="G50" s="60">
        <v>932</v>
      </c>
      <c r="H50" s="60">
        <v>102</v>
      </c>
      <c r="I50" s="60"/>
      <c r="J50" s="158"/>
      <c r="K50" s="573"/>
      <c r="L50" s="61">
        <v>901</v>
      </c>
      <c r="M50" s="61">
        <v>40</v>
      </c>
      <c r="N50" s="60"/>
      <c r="O50" s="61">
        <v>941</v>
      </c>
      <c r="P50" s="60">
        <v>110</v>
      </c>
      <c r="Q50" s="60">
        <v>163</v>
      </c>
      <c r="R50" s="60">
        <v>265</v>
      </c>
      <c r="S50" s="60">
        <v>7</v>
      </c>
      <c r="T50" s="60">
        <v>782</v>
      </c>
      <c r="U50" s="60"/>
      <c r="V50" s="75"/>
      <c r="W50" s="57"/>
    </row>
    <row r="51" spans="1:24" ht="16.5" customHeight="1">
      <c r="A51" s="1998"/>
      <c r="B51" s="1958" t="s">
        <v>523</v>
      </c>
      <c r="C51" s="1959"/>
      <c r="D51" s="60">
        <v>292</v>
      </c>
      <c r="E51" s="60">
        <v>78</v>
      </c>
      <c r="F51" s="60"/>
      <c r="G51" s="60">
        <v>370</v>
      </c>
      <c r="H51" s="60">
        <v>70</v>
      </c>
      <c r="I51" s="60"/>
      <c r="J51" s="158"/>
      <c r="K51" s="573"/>
      <c r="L51" s="61">
        <v>370</v>
      </c>
      <c r="M51" s="61">
        <v>15</v>
      </c>
      <c r="N51" s="60"/>
      <c r="O51" s="61">
        <v>385</v>
      </c>
      <c r="P51" s="60">
        <v>80</v>
      </c>
      <c r="Q51" s="60">
        <v>93</v>
      </c>
      <c r="R51" s="60">
        <v>64</v>
      </c>
      <c r="S51" s="60">
        <v>2</v>
      </c>
      <c r="T51" s="60">
        <v>295</v>
      </c>
      <c r="U51" s="60"/>
      <c r="V51" s="75"/>
      <c r="W51" s="57"/>
    </row>
    <row r="52" spans="1:24" ht="16.5" customHeight="1">
      <c r="A52" s="1998"/>
      <c r="B52" s="1958" t="s">
        <v>524</v>
      </c>
      <c r="C52" s="1959"/>
      <c r="D52" s="60">
        <v>518</v>
      </c>
      <c r="E52" s="60">
        <v>119</v>
      </c>
      <c r="F52" s="60"/>
      <c r="G52" s="60">
        <v>637</v>
      </c>
      <c r="H52" s="60">
        <v>94</v>
      </c>
      <c r="I52" s="60">
        <v>3</v>
      </c>
      <c r="J52" s="158"/>
      <c r="K52" s="573"/>
      <c r="L52" s="61">
        <v>541</v>
      </c>
      <c r="M52" s="61">
        <v>100</v>
      </c>
      <c r="N52" s="60">
        <v>3</v>
      </c>
      <c r="O52" s="61">
        <v>644</v>
      </c>
      <c r="P52" s="60">
        <v>178</v>
      </c>
      <c r="Q52" s="60">
        <v>104</v>
      </c>
      <c r="R52" s="60">
        <v>163</v>
      </c>
      <c r="S52" s="60">
        <v>6</v>
      </c>
      <c r="T52" s="60">
        <v>548</v>
      </c>
      <c r="U52" s="60"/>
      <c r="V52" s="75"/>
      <c r="W52" s="57"/>
    </row>
    <row r="53" spans="1:24" ht="16.5" customHeight="1" thickBot="1">
      <c r="A53" s="1998"/>
      <c r="B53" s="1960" t="s">
        <v>525</v>
      </c>
      <c r="C53" s="1961"/>
      <c r="D53" s="68">
        <v>295</v>
      </c>
      <c r="E53" s="68"/>
      <c r="F53" s="68"/>
      <c r="G53" s="68">
        <v>295</v>
      </c>
      <c r="H53" s="68">
        <v>50</v>
      </c>
      <c r="I53" s="68">
        <v>70</v>
      </c>
      <c r="J53" s="161"/>
      <c r="K53" s="576"/>
      <c r="L53" s="69">
        <v>114</v>
      </c>
      <c r="M53" s="69">
        <v>128</v>
      </c>
      <c r="N53" s="68">
        <v>70</v>
      </c>
      <c r="O53" s="69">
        <v>312</v>
      </c>
      <c r="P53" s="68">
        <v>75</v>
      </c>
      <c r="Q53" s="68">
        <v>73</v>
      </c>
      <c r="R53" s="68">
        <v>91</v>
      </c>
      <c r="S53" s="68">
        <v>1</v>
      </c>
      <c r="T53" s="68">
        <v>245</v>
      </c>
      <c r="U53" s="68"/>
      <c r="V53" s="165"/>
      <c r="W53" s="57"/>
    </row>
    <row r="54" spans="1:24" ht="16.5" customHeight="1" thickTop="1" thickBot="1">
      <c r="A54" s="1999"/>
      <c r="B54" s="1962" t="s">
        <v>516</v>
      </c>
      <c r="C54" s="1963"/>
      <c r="D54" s="74">
        <f t="shared" ref="D54:T54" si="19">SUM(D45:D53)</f>
        <v>7094</v>
      </c>
      <c r="E54" s="181">
        <f t="shared" si="19"/>
        <v>2030</v>
      </c>
      <c r="F54" s="181">
        <f t="shared" si="19"/>
        <v>62</v>
      </c>
      <c r="G54" s="181">
        <f t="shared" si="19"/>
        <v>9186</v>
      </c>
      <c r="H54" s="181">
        <f>SUM(H45:H53)</f>
        <v>2054</v>
      </c>
      <c r="I54" s="181">
        <f t="shared" si="19"/>
        <v>73</v>
      </c>
      <c r="J54" s="162"/>
      <c r="K54" s="370"/>
      <c r="L54" s="74">
        <f t="shared" si="19"/>
        <v>8299</v>
      </c>
      <c r="M54" s="74">
        <f t="shared" si="19"/>
        <v>814</v>
      </c>
      <c r="N54" s="181">
        <f t="shared" si="19"/>
        <v>73</v>
      </c>
      <c r="O54" s="181">
        <f>SUM(O45:O53)</f>
        <v>9186</v>
      </c>
      <c r="P54" s="74">
        <f>SUM(P45:P53)</f>
        <v>1258</v>
      </c>
      <c r="Q54" s="181">
        <f>SUM(Q45:Q53)</f>
        <v>650</v>
      </c>
      <c r="R54" s="181">
        <f>SUM(R45:R53)</f>
        <v>2311</v>
      </c>
      <c r="S54" s="181">
        <f>SUM(S45:S53)</f>
        <v>48</v>
      </c>
      <c r="T54" s="181">
        <f t="shared" si="19"/>
        <v>8621</v>
      </c>
      <c r="U54" s="181"/>
      <c r="V54" s="166"/>
      <c r="W54" s="57"/>
    </row>
    <row r="55" spans="1:24" ht="16.5" customHeight="1">
      <c r="A55" s="1997" t="s">
        <v>192</v>
      </c>
      <c r="B55" s="1956" t="s">
        <v>526</v>
      </c>
      <c r="C55" s="1957"/>
      <c r="D55" s="70">
        <v>418</v>
      </c>
      <c r="E55" s="70">
        <v>3897</v>
      </c>
      <c r="F55" s="70">
        <v>325</v>
      </c>
      <c r="G55" s="68">
        <v>4640</v>
      </c>
      <c r="H55" s="70">
        <v>500</v>
      </c>
      <c r="I55" s="70">
        <v>32</v>
      </c>
      <c r="J55" s="159"/>
      <c r="K55" s="575"/>
      <c r="L55" s="71">
        <v>603</v>
      </c>
      <c r="M55" s="71">
        <v>3991</v>
      </c>
      <c r="N55" s="70">
        <v>46</v>
      </c>
      <c r="O55" s="72">
        <v>4640</v>
      </c>
      <c r="P55" s="70">
        <v>22</v>
      </c>
      <c r="Q55" s="70">
        <v>9</v>
      </c>
      <c r="R55" s="70">
        <v>1659</v>
      </c>
      <c r="S55" s="70">
        <v>93</v>
      </c>
      <c r="T55" s="70">
        <v>4631</v>
      </c>
      <c r="U55" s="70"/>
      <c r="V55" s="122"/>
      <c r="W55" s="57"/>
      <c r="X55" s="57"/>
    </row>
    <row r="56" spans="1:24" ht="16.5" customHeight="1">
      <c r="A56" s="1998"/>
      <c r="B56" s="1958" t="s">
        <v>527</v>
      </c>
      <c r="C56" s="1959"/>
      <c r="D56" s="60">
        <v>46</v>
      </c>
      <c r="E56" s="60">
        <v>306</v>
      </c>
      <c r="F56" s="60">
        <v>50</v>
      </c>
      <c r="G56" s="35">
        <v>402</v>
      </c>
      <c r="H56" s="63">
        <v>40</v>
      </c>
      <c r="I56" s="60">
        <v>5</v>
      </c>
      <c r="J56" s="158"/>
      <c r="K56" s="573"/>
      <c r="L56" s="61">
        <v>17.735294117647062</v>
      </c>
      <c r="M56" s="61">
        <v>379.33823529411762</v>
      </c>
      <c r="N56" s="60">
        <v>4.9264705882352944</v>
      </c>
      <c r="O56" s="73">
        <v>402</v>
      </c>
      <c r="P56" s="60">
        <v>6</v>
      </c>
      <c r="Q56" s="60">
        <v>3</v>
      </c>
      <c r="R56" s="60">
        <v>171</v>
      </c>
      <c r="S56" s="60">
        <v>15</v>
      </c>
      <c r="T56" s="60">
        <v>399</v>
      </c>
      <c r="U56" s="60"/>
      <c r="V56" s="75"/>
      <c r="W56" s="57"/>
      <c r="X56" s="57"/>
    </row>
    <row r="57" spans="1:24" ht="16.5" customHeight="1" thickBot="1">
      <c r="A57" s="1998"/>
      <c r="B57" s="1960" t="s">
        <v>528</v>
      </c>
      <c r="C57" s="1961"/>
      <c r="D57" s="60">
        <v>21</v>
      </c>
      <c r="E57" s="60">
        <v>1908</v>
      </c>
      <c r="F57" s="60">
        <v>191</v>
      </c>
      <c r="G57" s="68">
        <v>2120</v>
      </c>
      <c r="H57" s="60">
        <v>408</v>
      </c>
      <c r="I57" s="60">
        <v>23</v>
      </c>
      <c r="J57" s="158"/>
      <c r="K57" s="573"/>
      <c r="L57" s="61">
        <v>15</v>
      </c>
      <c r="M57" s="61">
        <v>2080</v>
      </c>
      <c r="N57" s="60">
        <v>25</v>
      </c>
      <c r="O57" s="61">
        <v>2120</v>
      </c>
      <c r="P57" s="60">
        <v>4</v>
      </c>
      <c r="Q57" s="60">
        <v>2</v>
      </c>
      <c r="R57" s="60">
        <v>502</v>
      </c>
      <c r="S57" s="60">
        <v>95</v>
      </c>
      <c r="T57" s="60">
        <v>2118</v>
      </c>
      <c r="U57" s="60"/>
      <c r="V57" s="75"/>
      <c r="W57" s="57"/>
      <c r="X57" s="57"/>
    </row>
    <row r="58" spans="1:24" ht="16.5" customHeight="1" thickTop="1" thickBot="1">
      <c r="A58" s="2016"/>
      <c r="B58" s="1962" t="s">
        <v>516</v>
      </c>
      <c r="C58" s="1963"/>
      <c r="D58" s="74">
        <f>SUM(D55:D57)</f>
        <v>485</v>
      </c>
      <c r="E58" s="74">
        <f t="shared" ref="E58:F58" si="20">SUM(E55:E57)</f>
        <v>6111</v>
      </c>
      <c r="F58" s="74">
        <f t="shared" si="20"/>
        <v>566</v>
      </c>
      <c r="G58" s="181">
        <f>SUM(G55:G57)</f>
        <v>7162</v>
      </c>
      <c r="H58" s="74">
        <f>SUM(H55:H57)</f>
        <v>948</v>
      </c>
      <c r="I58" s="74">
        <f t="shared" ref="I58:S58" si="21">SUM(I55:I57)</f>
        <v>60</v>
      </c>
      <c r="J58" s="74"/>
      <c r="K58" s="74"/>
      <c r="L58" s="74">
        <f>SUM(L55:L57)</f>
        <v>635.73529411764707</v>
      </c>
      <c r="M58" s="74">
        <f>SUM(M55:M57)</f>
        <v>6450.338235294118</v>
      </c>
      <c r="N58" s="74">
        <f t="shared" si="21"/>
        <v>75.926470588235304</v>
      </c>
      <c r="O58" s="74">
        <f t="shared" si="21"/>
        <v>7162</v>
      </c>
      <c r="P58" s="74">
        <f t="shared" si="21"/>
        <v>32</v>
      </c>
      <c r="Q58" s="74">
        <f t="shared" si="21"/>
        <v>14</v>
      </c>
      <c r="R58" s="74">
        <f t="shared" si="21"/>
        <v>2332</v>
      </c>
      <c r="S58" s="74">
        <f t="shared" si="21"/>
        <v>203</v>
      </c>
      <c r="T58" s="74">
        <f>SUM(T55:T57)</f>
        <v>7148</v>
      </c>
      <c r="U58" s="74"/>
      <c r="V58" s="166"/>
      <c r="W58" s="163"/>
      <c r="X58" s="57"/>
    </row>
    <row r="59" spans="1:24" ht="16.5" customHeight="1">
      <c r="A59" s="2015" t="s">
        <v>187</v>
      </c>
      <c r="B59" s="1956" t="s">
        <v>529</v>
      </c>
      <c r="C59" s="1957"/>
      <c r="D59" s="60">
        <v>955</v>
      </c>
      <c r="E59" s="60">
        <v>4435</v>
      </c>
      <c r="F59" s="60">
        <v>340</v>
      </c>
      <c r="G59" s="68">
        <f>SUM(D59:F59)</f>
        <v>5730</v>
      </c>
      <c r="H59" s="60">
        <v>2216</v>
      </c>
      <c r="I59" s="60">
        <v>190</v>
      </c>
      <c r="J59" s="158"/>
      <c r="K59" s="573"/>
      <c r="L59" s="61">
        <v>625</v>
      </c>
      <c r="M59" s="61">
        <v>4915</v>
      </c>
      <c r="N59" s="60">
        <v>190</v>
      </c>
      <c r="O59" s="61">
        <f>SUM(K59:N59)</f>
        <v>5730</v>
      </c>
      <c r="P59" s="60">
        <v>82</v>
      </c>
      <c r="Q59" s="193">
        <v>20</v>
      </c>
      <c r="R59" s="193">
        <v>2043</v>
      </c>
      <c r="S59" s="193">
        <v>73</v>
      </c>
      <c r="T59" s="193">
        <v>5710</v>
      </c>
      <c r="U59" s="60"/>
      <c r="V59" s="75"/>
      <c r="W59" s="163"/>
      <c r="X59" s="57"/>
    </row>
    <row r="60" spans="1:24" ht="16.5" customHeight="1">
      <c r="A60" s="1998"/>
      <c r="B60" s="1958" t="s">
        <v>530</v>
      </c>
      <c r="C60" s="1959"/>
      <c r="D60" s="60">
        <v>88</v>
      </c>
      <c r="E60" s="60">
        <v>118</v>
      </c>
      <c r="F60" s="60"/>
      <c r="G60" s="35">
        <f>SUM(D60:F60)</f>
        <v>206</v>
      </c>
      <c r="H60" s="63">
        <v>82</v>
      </c>
      <c r="I60" s="60"/>
      <c r="J60" s="158"/>
      <c r="K60" s="573"/>
      <c r="L60" s="61"/>
      <c r="M60" s="61">
        <v>206</v>
      </c>
      <c r="N60" s="60"/>
      <c r="O60" s="61">
        <f>SUM(K60:N60)</f>
        <v>206</v>
      </c>
      <c r="P60" s="60">
        <v>13</v>
      </c>
      <c r="Q60" s="193">
        <v>4</v>
      </c>
      <c r="R60" s="193">
        <v>97</v>
      </c>
      <c r="S60" s="193">
        <v>9</v>
      </c>
      <c r="T60" s="193">
        <v>202</v>
      </c>
      <c r="U60" s="60"/>
      <c r="V60" s="75"/>
      <c r="W60" s="163"/>
      <c r="X60" s="57"/>
    </row>
    <row r="61" spans="1:24" ht="16.5" customHeight="1" thickBot="1">
      <c r="A61" s="1998"/>
      <c r="B61" s="1960" t="s">
        <v>531</v>
      </c>
      <c r="C61" s="1961"/>
      <c r="D61" s="60">
        <v>280</v>
      </c>
      <c r="E61" s="60">
        <v>322</v>
      </c>
      <c r="F61" s="60">
        <v>67</v>
      </c>
      <c r="G61" s="68">
        <f>SUM(D61:F61)</f>
        <v>669</v>
      </c>
      <c r="H61" s="60">
        <v>268</v>
      </c>
      <c r="I61" s="60"/>
      <c r="J61" s="158"/>
      <c r="K61" s="573"/>
      <c r="L61" s="61">
        <v>156</v>
      </c>
      <c r="M61" s="61">
        <v>513</v>
      </c>
      <c r="N61" s="60"/>
      <c r="O61" s="61">
        <f>SUM(K61:N61)</f>
        <v>669</v>
      </c>
      <c r="P61" s="60">
        <v>50</v>
      </c>
      <c r="Q61" s="193">
        <v>13</v>
      </c>
      <c r="R61" s="193">
        <v>453</v>
      </c>
      <c r="S61" s="193">
        <v>8</v>
      </c>
      <c r="T61" s="193">
        <v>656</v>
      </c>
      <c r="U61" s="60"/>
      <c r="V61" s="75"/>
      <c r="W61" s="163"/>
      <c r="X61" s="57"/>
    </row>
    <row r="62" spans="1:24" ht="16.5" customHeight="1" thickTop="1" thickBot="1">
      <c r="A62" s="2016"/>
      <c r="B62" s="1962" t="s">
        <v>516</v>
      </c>
      <c r="C62" s="1963"/>
      <c r="D62" s="74">
        <f>SUM(D59:D61)</f>
        <v>1323</v>
      </c>
      <c r="E62" s="181">
        <f t="shared" ref="E62:T62" si="22">SUM(E59:E61)</f>
        <v>4875</v>
      </c>
      <c r="F62" s="181">
        <f t="shared" si="22"/>
        <v>407</v>
      </c>
      <c r="G62" s="181">
        <f>SUM(G59:G61)</f>
        <v>6605</v>
      </c>
      <c r="H62" s="181">
        <f t="shared" si="22"/>
        <v>2566</v>
      </c>
      <c r="I62" s="181">
        <f t="shared" si="22"/>
        <v>190</v>
      </c>
      <c r="J62" s="162"/>
      <c r="K62" s="370"/>
      <c r="L62" s="74">
        <f t="shared" si="22"/>
        <v>781</v>
      </c>
      <c r="M62" s="74">
        <f t="shared" si="22"/>
        <v>5634</v>
      </c>
      <c r="N62" s="181">
        <f t="shared" si="22"/>
        <v>190</v>
      </c>
      <c r="O62" s="74">
        <f>SUM(O59:O61)</f>
        <v>6605</v>
      </c>
      <c r="P62" s="74">
        <f t="shared" si="22"/>
        <v>145</v>
      </c>
      <c r="Q62" s="181">
        <f t="shared" si="22"/>
        <v>37</v>
      </c>
      <c r="R62" s="181">
        <f t="shared" si="22"/>
        <v>2593</v>
      </c>
      <c r="S62" s="181">
        <f t="shared" si="22"/>
        <v>90</v>
      </c>
      <c r="T62" s="181">
        <f t="shared" si="22"/>
        <v>6568</v>
      </c>
      <c r="U62" s="181"/>
      <c r="V62" s="166"/>
      <c r="W62" s="163"/>
      <c r="X62" s="57"/>
    </row>
    <row r="63" spans="1:24" ht="16.5" customHeight="1">
      <c r="A63" s="2015" t="s">
        <v>201</v>
      </c>
      <c r="B63" s="1956" t="s">
        <v>742</v>
      </c>
      <c r="C63" s="1957"/>
      <c r="D63" s="1671">
        <v>1005</v>
      </c>
      <c r="E63" s="1671">
        <v>1404</v>
      </c>
      <c r="F63" s="1671">
        <v>132</v>
      </c>
      <c r="G63" s="1674">
        <f>SUM(D63:F63)</f>
        <v>2541</v>
      </c>
      <c r="H63" s="1675">
        <v>272</v>
      </c>
      <c r="I63" s="1675">
        <v>10</v>
      </c>
      <c r="J63" s="1676"/>
      <c r="K63" s="1677"/>
      <c r="L63" s="1678">
        <v>486</v>
      </c>
      <c r="M63" s="1679">
        <v>2045</v>
      </c>
      <c r="N63" s="1675">
        <v>10</v>
      </c>
      <c r="O63" s="233">
        <f>SUM(K63:N63)</f>
        <v>2541</v>
      </c>
      <c r="P63" s="1671">
        <v>20</v>
      </c>
      <c r="Q63" s="1671">
        <v>6</v>
      </c>
      <c r="R63" s="1671">
        <v>642</v>
      </c>
      <c r="S63" s="1671">
        <v>50</v>
      </c>
      <c r="T63" s="1671">
        <v>2544</v>
      </c>
      <c r="U63" s="1671"/>
      <c r="V63" s="1672"/>
      <c r="W63" s="57"/>
      <c r="X63" s="57"/>
    </row>
    <row r="64" spans="1:24" ht="16.5" customHeight="1">
      <c r="A64" s="1998"/>
      <c r="B64" s="1958" t="s">
        <v>743</v>
      </c>
      <c r="C64" s="1959"/>
      <c r="D64" s="60">
        <v>420</v>
      </c>
      <c r="E64" s="60">
        <v>494</v>
      </c>
      <c r="F64" s="60">
        <v>20</v>
      </c>
      <c r="G64" s="967">
        <f t="shared" ref="G64:G69" si="23">SUM(D64:F64)</f>
        <v>934</v>
      </c>
      <c r="H64" s="1680">
        <v>142</v>
      </c>
      <c r="I64" s="193">
        <v>5</v>
      </c>
      <c r="J64" s="357"/>
      <c r="K64" s="1681"/>
      <c r="L64" s="577">
        <v>10</v>
      </c>
      <c r="M64" s="233">
        <v>919</v>
      </c>
      <c r="N64" s="193">
        <v>5</v>
      </c>
      <c r="O64" s="233">
        <f t="shared" ref="O64:O68" si="24">SUM(K64:N64)</f>
        <v>934</v>
      </c>
      <c r="P64" s="60">
        <v>3</v>
      </c>
      <c r="Q64" s="60">
        <v>1</v>
      </c>
      <c r="R64" s="60">
        <v>227</v>
      </c>
      <c r="S64" s="60">
        <v>30</v>
      </c>
      <c r="T64" s="60">
        <v>944</v>
      </c>
      <c r="U64" s="60"/>
      <c r="V64" s="75"/>
      <c r="W64" s="57"/>
      <c r="X64" s="57"/>
    </row>
    <row r="65" spans="1:24" ht="16.5" customHeight="1">
      <c r="A65" s="1998"/>
      <c r="B65" s="1958" t="s">
        <v>744</v>
      </c>
      <c r="C65" s="1959"/>
      <c r="D65" s="60">
        <v>229</v>
      </c>
      <c r="E65" s="60">
        <v>74</v>
      </c>
      <c r="F65" s="60"/>
      <c r="G65" s="967">
        <f t="shared" si="23"/>
        <v>303</v>
      </c>
      <c r="H65" s="1680">
        <v>52</v>
      </c>
      <c r="I65" s="193">
        <v>5</v>
      </c>
      <c r="J65" s="357"/>
      <c r="K65" s="1681"/>
      <c r="L65" s="577">
        <v>23</v>
      </c>
      <c r="M65" s="233">
        <v>275</v>
      </c>
      <c r="N65" s="193">
        <v>5</v>
      </c>
      <c r="O65" s="233">
        <f t="shared" si="24"/>
        <v>303</v>
      </c>
      <c r="P65" s="60">
        <v>50</v>
      </c>
      <c r="Q65" s="60">
        <v>15</v>
      </c>
      <c r="R65" s="60">
        <v>230</v>
      </c>
      <c r="S65" s="60">
        <v>15</v>
      </c>
      <c r="T65" s="60">
        <v>292</v>
      </c>
      <c r="U65" s="60"/>
      <c r="V65" s="75"/>
      <c r="W65" s="57"/>
      <c r="X65" s="57"/>
    </row>
    <row r="66" spans="1:24" ht="16.5" customHeight="1">
      <c r="A66" s="1998"/>
      <c r="B66" s="1958" t="s">
        <v>745</v>
      </c>
      <c r="C66" s="1959"/>
      <c r="D66" s="60">
        <v>41</v>
      </c>
      <c r="E66" s="60"/>
      <c r="F66" s="60"/>
      <c r="G66" s="424">
        <f t="shared" si="23"/>
        <v>41</v>
      </c>
      <c r="H66" s="1680"/>
      <c r="I66" s="193"/>
      <c r="J66" s="357"/>
      <c r="K66" s="1681"/>
      <c r="L66" s="577">
        <v>2</v>
      </c>
      <c r="M66" s="233">
        <v>39</v>
      </c>
      <c r="N66" s="193"/>
      <c r="O66" s="233">
        <f t="shared" si="24"/>
        <v>41</v>
      </c>
      <c r="P66" s="60">
        <v>20</v>
      </c>
      <c r="Q66" s="60">
        <v>6</v>
      </c>
      <c r="R66" s="60">
        <v>36</v>
      </c>
      <c r="S66" s="60">
        <v>1</v>
      </c>
      <c r="T66" s="60">
        <v>35</v>
      </c>
      <c r="U66" s="60"/>
      <c r="V66" s="75"/>
      <c r="W66" s="57"/>
      <c r="X66" s="57"/>
    </row>
    <row r="67" spans="1:24" ht="16.5" customHeight="1">
      <c r="A67" s="1998"/>
      <c r="B67" s="1958" t="s">
        <v>746</v>
      </c>
      <c r="C67" s="1959"/>
      <c r="D67" s="60">
        <v>119</v>
      </c>
      <c r="E67" s="60"/>
      <c r="F67" s="60"/>
      <c r="G67" s="967">
        <f t="shared" si="23"/>
        <v>119</v>
      </c>
      <c r="H67" s="1680">
        <v>20</v>
      </c>
      <c r="I67" s="193"/>
      <c r="J67" s="357"/>
      <c r="K67" s="1681"/>
      <c r="L67" s="577">
        <v>110</v>
      </c>
      <c r="M67" s="233">
        <v>9</v>
      </c>
      <c r="N67" s="193"/>
      <c r="O67" s="233">
        <f t="shared" si="24"/>
        <v>119</v>
      </c>
      <c r="P67" s="60">
        <v>50</v>
      </c>
      <c r="Q67" s="60">
        <v>15</v>
      </c>
      <c r="R67" s="60">
        <v>66</v>
      </c>
      <c r="S67" s="60">
        <v>3</v>
      </c>
      <c r="T67" s="60">
        <v>104</v>
      </c>
      <c r="U67" s="60"/>
      <c r="V67" s="75"/>
      <c r="W67" s="57"/>
      <c r="X67" s="57"/>
    </row>
    <row r="68" spans="1:24" ht="16.5" customHeight="1">
      <c r="A68" s="1998"/>
      <c r="B68" s="1958" t="s">
        <v>747</v>
      </c>
      <c r="C68" s="1959"/>
      <c r="D68" s="60">
        <v>164</v>
      </c>
      <c r="E68" s="60">
        <v>20</v>
      </c>
      <c r="F68" s="60"/>
      <c r="G68" s="1682">
        <f t="shared" si="23"/>
        <v>184</v>
      </c>
      <c r="H68" s="193">
        <v>43</v>
      </c>
      <c r="I68" s="193"/>
      <c r="J68" s="357"/>
      <c r="K68" s="1681"/>
      <c r="L68" s="577">
        <v>115</v>
      </c>
      <c r="M68" s="233">
        <v>69</v>
      </c>
      <c r="N68" s="193"/>
      <c r="O68" s="233">
        <f t="shared" si="24"/>
        <v>184</v>
      </c>
      <c r="P68" s="60">
        <v>30</v>
      </c>
      <c r="Q68" s="60">
        <v>9</v>
      </c>
      <c r="R68" s="60">
        <v>96</v>
      </c>
      <c r="S68" s="60">
        <v>1</v>
      </c>
      <c r="T68" s="60">
        <v>175</v>
      </c>
      <c r="U68" s="60"/>
      <c r="V68" s="75"/>
      <c r="W68" s="57"/>
      <c r="X68" s="57"/>
    </row>
    <row r="69" spans="1:24" ht="16.5" customHeight="1" thickBot="1">
      <c r="A69" s="1998"/>
      <c r="B69" s="1960" t="s">
        <v>121</v>
      </c>
      <c r="C69" s="1961"/>
      <c r="D69" s="60">
        <v>267</v>
      </c>
      <c r="E69" s="60">
        <v>2139</v>
      </c>
      <c r="F69" s="60">
        <v>143</v>
      </c>
      <c r="G69" s="1674">
        <f t="shared" si="23"/>
        <v>2549</v>
      </c>
      <c r="H69" s="193">
        <v>612</v>
      </c>
      <c r="I69" s="193">
        <v>10</v>
      </c>
      <c r="J69" s="357"/>
      <c r="K69" s="1681"/>
      <c r="L69" s="577">
        <v>858</v>
      </c>
      <c r="M69" s="233">
        <v>1681</v>
      </c>
      <c r="N69" s="193">
        <v>10</v>
      </c>
      <c r="O69" s="233">
        <f>SUM(K69:N69)</f>
        <v>2549</v>
      </c>
      <c r="P69" s="60">
        <v>20</v>
      </c>
      <c r="Q69" s="60">
        <v>6</v>
      </c>
      <c r="R69" s="60">
        <v>816</v>
      </c>
      <c r="S69" s="60">
        <v>60</v>
      </c>
      <c r="T69" s="60">
        <v>2890</v>
      </c>
      <c r="U69" s="60"/>
      <c r="V69" s="75"/>
      <c r="W69" s="57"/>
      <c r="X69" s="57"/>
    </row>
    <row r="70" spans="1:24" ht="16.5" customHeight="1" thickTop="1" thickBot="1">
      <c r="A70" s="2016"/>
      <c r="B70" s="1962" t="s">
        <v>748</v>
      </c>
      <c r="C70" s="1963"/>
      <c r="D70" s="74">
        <f>SUM(D63:D69)</f>
        <v>2245</v>
      </c>
      <c r="E70" s="181">
        <f t="shared" ref="E70:V70" si="25">SUM(E63:E69)</f>
        <v>4131</v>
      </c>
      <c r="F70" s="181">
        <f t="shared" si="25"/>
        <v>295</v>
      </c>
      <c r="G70" s="181">
        <f t="shared" si="25"/>
        <v>6671</v>
      </c>
      <c r="H70" s="181">
        <f t="shared" si="25"/>
        <v>1141</v>
      </c>
      <c r="I70" s="181">
        <f t="shared" si="25"/>
        <v>30</v>
      </c>
      <c r="J70" s="162">
        <f t="shared" si="25"/>
        <v>0</v>
      </c>
      <c r="K70" s="1673">
        <f t="shared" si="25"/>
        <v>0</v>
      </c>
      <c r="L70" s="370">
        <f t="shared" si="25"/>
        <v>1604</v>
      </c>
      <c r="M70" s="74">
        <f t="shared" si="25"/>
        <v>5037</v>
      </c>
      <c r="N70" s="181">
        <f t="shared" si="25"/>
        <v>30</v>
      </c>
      <c r="O70" s="181">
        <f t="shared" si="25"/>
        <v>6671</v>
      </c>
      <c r="P70" s="74">
        <f t="shared" si="25"/>
        <v>193</v>
      </c>
      <c r="Q70" s="181">
        <f t="shared" si="25"/>
        <v>58</v>
      </c>
      <c r="R70" s="181">
        <f t="shared" si="25"/>
        <v>2113</v>
      </c>
      <c r="S70" s="181">
        <f t="shared" si="25"/>
        <v>160</v>
      </c>
      <c r="T70" s="181">
        <f t="shared" si="25"/>
        <v>6984</v>
      </c>
      <c r="U70" s="181">
        <f t="shared" si="25"/>
        <v>0</v>
      </c>
      <c r="V70" s="166">
        <f t="shared" si="25"/>
        <v>0</v>
      </c>
      <c r="W70" s="57"/>
      <c r="X70" s="57"/>
    </row>
    <row r="71" spans="1:24" s="236" customFormat="1" ht="16.5" customHeight="1">
      <c r="A71" s="2017" t="s">
        <v>71</v>
      </c>
      <c r="B71" s="1964" t="s">
        <v>532</v>
      </c>
      <c r="C71" s="1965"/>
      <c r="D71" s="193">
        <v>357.40143149284256</v>
      </c>
      <c r="E71" s="193">
        <v>110.43302658486708</v>
      </c>
      <c r="F71" s="193">
        <v>20.078732106339469</v>
      </c>
      <c r="G71" s="193">
        <f>SUM(D71:F71)</f>
        <v>487.91319018404914</v>
      </c>
      <c r="H71" s="193">
        <v>80.314928425357891</v>
      </c>
      <c r="I71" s="193">
        <v>10.039366053169735</v>
      </c>
      <c r="J71" s="357"/>
      <c r="K71" s="577"/>
      <c r="L71" s="233">
        <v>91.372188139059304</v>
      </c>
      <c r="M71" s="233">
        <v>386.57464212678934</v>
      </c>
      <c r="N71" s="193">
        <v>10.040899795501023</v>
      </c>
      <c r="O71" s="233">
        <f>SUM(K71:N71)</f>
        <v>487.98773006134968</v>
      </c>
      <c r="P71" s="193">
        <v>100</v>
      </c>
      <c r="Q71" s="193">
        <v>34.190233977619535</v>
      </c>
      <c r="R71" s="193">
        <v>332</v>
      </c>
      <c r="S71" s="193">
        <v>2</v>
      </c>
      <c r="T71" s="193">
        <v>454.52899287894201</v>
      </c>
      <c r="U71" s="193">
        <v>0</v>
      </c>
      <c r="V71" s="237">
        <v>0</v>
      </c>
      <c r="W71" s="235"/>
      <c r="X71" s="235"/>
    </row>
    <row r="72" spans="1:24" s="236" customFormat="1" ht="16.5" customHeight="1">
      <c r="A72" s="2001"/>
      <c r="B72" s="1968" t="s">
        <v>533</v>
      </c>
      <c r="C72" s="1969"/>
      <c r="D72" s="193">
        <v>224.88179959100205</v>
      </c>
      <c r="E72" s="193">
        <v>148.58261758691208</v>
      </c>
      <c r="F72" s="193">
        <v>18.07085889570552</v>
      </c>
      <c r="G72" s="193">
        <f>SUM(D72:F72)</f>
        <v>391.53527607361963</v>
      </c>
      <c r="H72" s="193">
        <v>69.271625766871182</v>
      </c>
      <c r="I72" s="193">
        <v>11.043302658486708</v>
      </c>
      <c r="J72" s="357"/>
      <c r="K72" s="577"/>
      <c r="L72" s="233">
        <v>163.66666666666666</v>
      </c>
      <c r="M72" s="233">
        <v>216.88343558282207</v>
      </c>
      <c r="N72" s="193">
        <v>11.044989775051125</v>
      </c>
      <c r="O72" s="233">
        <f>SUM(K72:N72)</f>
        <v>391.59509202453989</v>
      </c>
      <c r="P72" s="193">
        <v>50</v>
      </c>
      <c r="Q72" s="193">
        <v>14.078331637843338</v>
      </c>
      <c r="R72" s="193">
        <v>95</v>
      </c>
      <c r="S72" s="193">
        <v>9</v>
      </c>
      <c r="T72" s="193">
        <v>378.10376398779243</v>
      </c>
      <c r="U72" s="193">
        <v>0</v>
      </c>
      <c r="V72" s="238">
        <v>0</v>
      </c>
      <c r="W72" s="235"/>
      <c r="X72" s="235"/>
    </row>
    <row r="73" spans="1:24" s="236" customFormat="1" ht="16.5" customHeight="1" thickBot="1">
      <c r="A73" s="2001"/>
      <c r="B73" s="1966" t="s">
        <v>122</v>
      </c>
      <c r="C73" s="1967"/>
      <c r="D73" s="193">
        <v>819.21226993865025</v>
      </c>
      <c r="E73" s="193">
        <v>198.779447852761</v>
      </c>
      <c r="F73" s="193">
        <v>66.259815950920242</v>
      </c>
      <c r="G73" s="193">
        <f>SUM(D73:F73)</f>
        <v>1084.2515337423315</v>
      </c>
      <c r="H73" s="193">
        <v>183.72039877300617</v>
      </c>
      <c r="I73" s="193">
        <v>33.129907975460121</v>
      </c>
      <c r="J73" s="357"/>
      <c r="K73" s="577"/>
      <c r="L73" s="233">
        <v>132.53987730061348</v>
      </c>
      <c r="M73" s="233">
        <v>918.74233128834351</v>
      </c>
      <c r="N73" s="193">
        <v>33.134969325153371</v>
      </c>
      <c r="O73" s="233">
        <f>SUM(K73:N73)</f>
        <v>1084.4171779141104</v>
      </c>
      <c r="P73" s="193">
        <v>100</v>
      </c>
      <c r="Q73" s="193">
        <v>37.207019328585965</v>
      </c>
      <c r="R73" s="193">
        <v>404</v>
      </c>
      <c r="S73" s="193">
        <v>4</v>
      </c>
      <c r="T73" s="193">
        <v>1039.7853509664292</v>
      </c>
      <c r="U73" s="193">
        <v>3</v>
      </c>
      <c r="V73" s="238">
        <v>19.106307222787386</v>
      </c>
      <c r="W73" s="235"/>
      <c r="X73" s="235"/>
    </row>
    <row r="74" spans="1:24" s="236" customFormat="1" ht="16.5" customHeight="1" thickTop="1" thickBot="1">
      <c r="A74" s="2018"/>
      <c r="B74" s="1952" t="s">
        <v>516</v>
      </c>
      <c r="C74" s="1953"/>
      <c r="D74" s="864">
        <f>SUM(D71:D73)</f>
        <v>1401.4955010224949</v>
      </c>
      <c r="E74" s="865">
        <f t="shared" ref="E74:V74" si="26">SUM(E71:E73)</f>
        <v>457.79509202454017</v>
      </c>
      <c r="F74" s="865">
        <f t="shared" si="26"/>
        <v>104.40940695296523</v>
      </c>
      <c r="G74" s="865">
        <f t="shared" si="26"/>
        <v>1963.7000000000003</v>
      </c>
      <c r="H74" s="865">
        <f t="shared" si="26"/>
        <v>333.30695296523527</v>
      </c>
      <c r="I74" s="865">
        <f t="shared" si="26"/>
        <v>54.212576687116567</v>
      </c>
      <c r="J74" s="866"/>
      <c r="K74" s="1057"/>
      <c r="L74" s="865">
        <f t="shared" si="26"/>
        <v>387.57873210633943</v>
      </c>
      <c r="M74" s="864">
        <f t="shared" si="26"/>
        <v>1522.200408997955</v>
      </c>
      <c r="N74" s="865">
        <f t="shared" si="26"/>
        <v>54.220858895705518</v>
      </c>
      <c r="O74" s="865">
        <f t="shared" si="26"/>
        <v>1964</v>
      </c>
      <c r="P74" s="864">
        <f t="shared" si="26"/>
        <v>250</v>
      </c>
      <c r="Q74" s="865">
        <f t="shared" si="26"/>
        <v>85.475584944048848</v>
      </c>
      <c r="R74" s="865">
        <f t="shared" si="26"/>
        <v>831</v>
      </c>
      <c r="S74" s="865">
        <f t="shared" si="26"/>
        <v>15</v>
      </c>
      <c r="T74" s="865">
        <f>SUM(T71:T73)</f>
        <v>1872.4181078331635</v>
      </c>
      <c r="U74" s="865">
        <f t="shared" si="26"/>
        <v>3</v>
      </c>
      <c r="V74" s="867">
        <f t="shared" si="26"/>
        <v>19.106307222787386</v>
      </c>
      <c r="W74" s="235"/>
      <c r="X74" s="235"/>
    </row>
    <row r="75" spans="1:24" ht="16.5" customHeight="1">
      <c r="A75" s="2015" t="s">
        <v>193</v>
      </c>
      <c r="B75" s="1956" t="s">
        <v>534</v>
      </c>
      <c r="C75" s="1957"/>
      <c r="D75" s="60">
        <v>565</v>
      </c>
      <c r="E75" s="60">
        <v>1070</v>
      </c>
      <c r="F75" s="60">
        <v>95</v>
      </c>
      <c r="G75" s="71">
        <f>SUM(D75:F75)</f>
        <v>1730</v>
      </c>
      <c r="H75" s="60">
        <v>1422</v>
      </c>
      <c r="I75" s="60">
        <v>12</v>
      </c>
      <c r="J75" s="158"/>
      <c r="K75" s="573"/>
      <c r="L75" s="61">
        <v>1168</v>
      </c>
      <c r="M75" s="61">
        <v>550</v>
      </c>
      <c r="N75" s="60">
        <v>12</v>
      </c>
      <c r="O75" s="71">
        <f>SUM(K75:N75)</f>
        <v>1730</v>
      </c>
      <c r="P75" s="60">
        <v>28</v>
      </c>
      <c r="Q75" s="193">
        <v>25</v>
      </c>
      <c r="R75" s="193">
        <v>456</v>
      </c>
      <c r="S75" s="193">
        <v>21</v>
      </c>
      <c r="T75" s="193">
        <v>1705</v>
      </c>
      <c r="U75" s="60"/>
      <c r="V75" s="122"/>
      <c r="W75" s="57"/>
      <c r="X75" s="57"/>
    </row>
    <row r="76" spans="1:24" ht="16.5" customHeight="1">
      <c r="A76" s="1998"/>
      <c r="B76" s="1958" t="s">
        <v>123</v>
      </c>
      <c r="C76" s="1959"/>
      <c r="D76" s="60">
        <v>40</v>
      </c>
      <c r="E76" s="60">
        <v>50</v>
      </c>
      <c r="F76" s="60">
        <v>10</v>
      </c>
      <c r="G76" s="76">
        <f>SUM(D76:F76)</f>
        <v>100</v>
      </c>
      <c r="H76" s="60">
        <v>100</v>
      </c>
      <c r="I76" s="60"/>
      <c r="J76" s="158"/>
      <c r="K76" s="573"/>
      <c r="L76" s="61">
        <v>100</v>
      </c>
      <c r="M76" s="61"/>
      <c r="N76" s="60"/>
      <c r="O76" s="76">
        <f>SUM(K76:N76)</f>
        <v>100</v>
      </c>
      <c r="P76" s="60"/>
      <c r="Q76" s="60"/>
      <c r="R76" s="60">
        <v>122</v>
      </c>
      <c r="S76" s="60">
        <v>8</v>
      </c>
      <c r="T76" s="60">
        <v>100</v>
      </c>
      <c r="U76" s="60"/>
      <c r="V76" s="75"/>
      <c r="W76" s="57"/>
      <c r="X76" s="57"/>
    </row>
    <row r="77" spans="1:24" ht="16.5" customHeight="1">
      <c r="A77" s="1998"/>
      <c r="B77" s="1958" t="s">
        <v>535</v>
      </c>
      <c r="C77" s="1959"/>
      <c r="D77" s="60">
        <v>203</v>
      </c>
      <c r="E77" s="60">
        <v>335</v>
      </c>
      <c r="F77" s="60">
        <v>35</v>
      </c>
      <c r="G77" s="76">
        <f>SUM(D77:F77)</f>
        <v>573</v>
      </c>
      <c r="H77" s="60">
        <v>445</v>
      </c>
      <c r="I77" s="60">
        <v>4</v>
      </c>
      <c r="J77" s="158"/>
      <c r="K77" s="573"/>
      <c r="L77" s="61">
        <v>384</v>
      </c>
      <c r="M77" s="61">
        <v>185</v>
      </c>
      <c r="N77" s="60">
        <v>4</v>
      </c>
      <c r="O77" s="76">
        <f>SUM(K77:N77)</f>
        <v>573</v>
      </c>
      <c r="P77" s="60">
        <v>13</v>
      </c>
      <c r="Q77" s="193">
        <v>13</v>
      </c>
      <c r="R77" s="60">
        <v>142</v>
      </c>
      <c r="S77" s="60">
        <v>11</v>
      </c>
      <c r="T77" s="193">
        <v>560</v>
      </c>
      <c r="U77" s="60"/>
      <c r="V77" s="75"/>
      <c r="W77" s="57"/>
      <c r="X77" s="57"/>
    </row>
    <row r="78" spans="1:24" ht="16.5" customHeight="1" thickBot="1">
      <c r="A78" s="1998"/>
      <c r="B78" s="1960" t="s">
        <v>536</v>
      </c>
      <c r="C78" s="1961"/>
      <c r="D78" s="60">
        <v>1</v>
      </c>
      <c r="E78" s="60"/>
      <c r="F78" s="60"/>
      <c r="G78" s="77">
        <f>SUM(D78:F78)</f>
        <v>1</v>
      </c>
      <c r="H78" s="60">
        <v>1</v>
      </c>
      <c r="I78" s="60"/>
      <c r="J78" s="158"/>
      <c r="K78" s="573"/>
      <c r="L78" s="61">
        <v>1</v>
      </c>
      <c r="M78" s="61"/>
      <c r="N78" s="60"/>
      <c r="O78" s="77">
        <f>SUM(K78:N78)</f>
        <v>1</v>
      </c>
      <c r="P78" s="60"/>
      <c r="Q78" s="60"/>
      <c r="R78" s="60">
        <v>1</v>
      </c>
      <c r="S78" s="60"/>
      <c r="T78" s="60">
        <v>1</v>
      </c>
      <c r="U78" s="60"/>
      <c r="V78" s="75"/>
      <c r="W78" s="57"/>
      <c r="X78" s="57"/>
    </row>
    <row r="79" spans="1:24" ht="16.5" customHeight="1" thickTop="1" thickBot="1">
      <c r="A79" s="2016"/>
      <c r="B79" s="1962" t="s">
        <v>516</v>
      </c>
      <c r="C79" s="1963"/>
      <c r="D79" s="74">
        <f t="shared" ref="D79:T79" si="27">SUM(D75:D76,D77:D78)</f>
        <v>809</v>
      </c>
      <c r="E79" s="181">
        <f t="shared" si="27"/>
        <v>1455</v>
      </c>
      <c r="F79" s="181">
        <f t="shared" si="27"/>
        <v>140</v>
      </c>
      <c r="G79" s="181">
        <f t="shared" si="27"/>
        <v>2404</v>
      </c>
      <c r="H79" s="181">
        <f t="shared" si="27"/>
        <v>1968</v>
      </c>
      <c r="I79" s="181">
        <f t="shared" si="27"/>
        <v>16</v>
      </c>
      <c r="J79" s="162"/>
      <c r="K79" s="370"/>
      <c r="L79" s="74">
        <f t="shared" si="27"/>
        <v>1653</v>
      </c>
      <c r="M79" s="74">
        <f t="shared" si="27"/>
        <v>735</v>
      </c>
      <c r="N79" s="181">
        <f t="shared" si="27"/>
        <v>16</v>
      </c>
      <c r="O79" s="181">
        <f t="shared" si="27"/>
        <v>2404</v>
      </c>
      <c r="P79" s="74">
        <f t="shared" si="27"/>
        <v>41</v>
      </c>
      <c r="Q79" s="181">
        <f t="shared" si="27"/>
        <v>38</v>
      </c>
      <c r="R79" s="181">
        <f t="shared" si="27"/>
        <v>721</v>
      </c>
      <c r="S79" s="181">
        <f t="shared" si="27"/>
        <v>40</v>
      </c>
      <c r="T79" s="181">
        <f t="shared" si="27"/>
        <v>2366</v>
      </c>
      <c r="U79" s="181"/>
      <c r="V79" s="166"/>
      <c r="W79" s="57"/>
      <c r="X79" s="57"/>
    </row>
    <row r="80" spans="1:24" s="236" customFormat="1" ht="16.5" customHeight="1">
      <c r="A80" s="2017" t="s">
        <v>202</v>
      </c>
      <c r="B80" s="1964" t="s">
        <v>537</v>
      </c>
      <c r="C80" s="1965"/>
      <c r="D80" s="229">
        <v>103</v>
      </c>
      <c r="E80" s="229">
        <v>37</v>
      </c>
      <c r="F80" s="229">
        <v>14</v>
      </c>
      <c r="G80" s="193">
        <f>SUM(D80:F80)</f>
        <v>154</v>
      </c>
      <c r="H80" s="230"/>
      <c r="I80" s="230"/>
      <c r="J80" s="231"/>
      <c r="K80" s="578"/>
      <c r="L80" s="232">
        <v>154</v>
      </c>
      <c r="M80" s="232"/>
      <c r="N80" s="230"/>
      <c r="O80" s="233">
        <f>SUM(K80:N80)</f>
        <v>154</v>
      </c>
      <c r="P80" s="230"/>
      <c r="Q80" s="230"/>
      <c r="R80" s="230">
        <v>25</v>
      </c>
      <c r="S80" s="230">
        <v>1</v>
      </c>
      <c r="T80" s="230">
        <v>154</v>
      </c>
      <c r="U80" s="230"/>
      <c r="V80" s="234"/>
      <c r="W80" s="235"/>
      <c r="X80" s="235"/>
    </row>
    <row r="81" spans="1:24" s="236" customFormat="1" ht="16.5" customHeight="1">
      <c r="A81" s="2001"/>
      <c r="B81" s="1968" t="s">
        <v>538</v>
      </c>
      <c r="C81" s="1969"/>
      <c r="D81" s="229">
        <v>3</v>
      </c>
      <c r="E81" s="229">
        <v>3</v>
      </c>
      <c r="F81" s="229"/>
      <c r="G81" s="193">
        <f t="shared" ref="G81:G87" si="28">SUM(D81:F81)</f>
        <v>6</v>
      </c>
      <c r="H81" s="230"/>
      <c r="I81" s="230"/>
      <c r="J81" s="231"/>
      <c r="K81" s="578"/>
      <c r="L81" s="232">
        <v>6</v>
      </c>
      <c r="M81" s="232"/>
      <c r="N81" s="230"/>
      <c r="O81" s="233">
        <f t="shared" ref="O81:O87" si="29">SUM(K81:N81)</f>
        <v>6</v>
      </c>
      <c r="P81" s="230"/>
      <c r="Q81" s="230"/>
      <c r="R81" s="230">
        <v>2</v>
      </c>
      <c r="S81" s="230">
        <v>1</v>
      </c>
      <c r="T81" s="230">
        <v>6</v>
      </c>
      <c r="U81" s="230"/>
      <c r="V81" s="234"/>
      <c r="W81" s="235"/>
      <c r="X81" s="235"/>
    </row>
    <row r="82" spans="1:24" s="236" customFormat="1" ht="16.5" customHeight="1">
      <c r="A82" s="2001"/>
      <c r="B82" s="1968" t="s">
        <v>539</v>
      </c>
      <c r="C82" s="1969"/>
      <c r="D82" s="229"/>
      <c r="E82" s="229"/>
      <c r="F82" s="229"/>
      <c r="G82" s="193"/>
      <c r="H82" s="230"/>
      <c r="I82" s="230"/>
      <c r="J82" s="231"/>
      <c r="K82" s="578"/>
      <c r="L82" s="232"/>
      <c r="M82" s="232"/>
      <c r="N82" s="230"/>
      <c r="O82" s="233"/>
      <c r="P82" s="230"/>
      <c r="Q82" s="230"/>
      <c r="R82" s="230"/>
      <c r="S82" s="230"/>
      <c r="T82" s="230"/>
      <c r="U82" s="230"/>
      <c r="V82" s="234"/>
      <c r="W82" s="235"/>
      <c r="X82" s="235"/>
    </row>
    <row r="83" spans="1:24" s="236" customFormat="1" ht="16.5" customHeight="1">
      <c r="A83" s="2001"/>
      <c r="B83" s="1968" t="s">
        <v>540</v>
      </c>
      <c r="C83" s="1969"/>
      <c r="D83" s="229">
        <v>124</v>
      </c>
      <c r="E83" s="229">
        <v>34</v>
      </c>
      <c r="F83" s="229"/>
      <c r="G83" s="193">
        <f t="shared" si="28"/>
        <v>158</v>
      </c>
      <c r="H83" s="230"/>
      <c r="I83" s="230"/>
      <c r="J83" s="231"/>
      <c r="K83" s="578"/>
      <c r="L83" s="232">
        <v>158</v>
      </c>
      <c r="M83" s="232"/>
      <c r="N83" s="230"/>
      <c r="O83" s="233">
        <f t="shared" si="29"/>
        <v>158</v>
      </c>
      <c r="P83" s="230"/>
      <c r="Q83" s="230"/>
      <c r="R83" s="230">
        <v>40</v>
      </c>
      <c r="S83" s="230"/>
      <c r="T83" s="230">
        <v>158</v>
      </c>
      <c r="U83" s="230"/>
      <c r="V83" s="234"/>
      <c r="W83" s="235"/>
      <c r="X83" s="235"/>
    </row>
    <row r="84" spans="1:24" s="236" customFormat="1" ht="16.5" customHeight="1">
      <c r="A84" s="2001"/>
      <c r="B84" s="1968" t="s">
        <v>541</v>
      </c>
      <c r="C84" s="1969"/>
      <c r="D84" s="229"/>
      <c r="E84" s="229"/>
      <c r="F84" s="229"/>
      <c r="G84" s="193"/>
      <c r="H84" s="230"/>
      <c r="I84" s="230"/>
      <c r="J84" s="231"/>
      <c r="K84" s="578"/>
      <c r="L84" s="232"/>
      <c r="M84" s="232"/>
      <c r="N84" s="230"/>
      <c r="O84" s="233"/>
      <c r="P84" s="230"/>
      <c r="Q84" s="230"/>
      <c r="R84" s="230"/>
      <c r="S84" s="230"/>
      <c r="T84" s="230"/>
      <c r="U84" s="230"/>
      <c r="V84" s="234"/>
      <c r="W84" s="235"/>
      <c r="X84" s="235"/>
    </row>
    <row r="85" spans="1:24" s="236" customFormat="1" ht="16.5" customHeight="1">
      <c r="A85" s="2001"/>
      <c r="B85" s="1968" t="s">
        <v>542</v>
      </c>
      <c r="C85" s="1969"/>
      <c r="D85" s="229"/>
      <c r="E85" s="229"/>
      <c r="F85" s="229"/>
      <c r="G85" s="193"/>
      <c r="H85" s="230"/>
      <c r="I85" s="230"/>
      <c r="J85" s="231"/>
      <c r="K85" s="578"/>
      <c r="L85" s="232"/>
      <c r="M85" s="232"/>
      <c r="N85" s="230"/>
      <c r="O85" s="233"/>
      <c r="P85" s="230"/>
      <c r="Q85" s="230"/>
      <c r="R85" s="230"/>
      <c r="S85" s="230"/>
      <c r="T85" s="230"/>
      <c r="U85" s="230"/>
      <c r="V85" s="234"/>
      <c r="W85" s="235"/>
      <c r="X85" s="235"/>
    </row>
    <row r="86" spans="1:24" s="236" customFormat="1" ht="16.5" customHeight="1">
      <c r="A86" s="2001"/>
      <c r="B86" s="1968" t="s">
        <v>543</v>
      </c>
      <c r="C86" s="1969"/>
      <c r="D86" s="229"/>
      <c r="E86" s="229"/>
      <c r="F86" s="229"/>
      <c r="G86" s="193"/>
      <c r="H86" s="230"/>
      <c r="I86" s="230"/>
      <c r="J86" s="231"/>
      <c r="K86" s="578"/>
      <c r="L86" s="232"/>
      <c r="M86" s="232"/>
      <c r="N86" s="230"/>
      <c r="O86" s="233"/>
      <c r="P86" s="230"/>
      <c r="Q86" s="230"/>
      <c r="R86" s="230"/>
      <c r="S86" s="230"/>
      <c r="T86" s="230"/>
      <c r="U86" s="230"/>
      <c r="V86" s="234"/>
      <c r="W86" s="235"/>
      <c r="X86" s="235"/>
    </row>
    <row r="87" spans="1:24" s="236" customFormat="1" ht="16.5" customHeight="1" thickBot="1">
      <c r="A87" s="2001"/>
      <c r="B87" s="1966" t="s">
        <v>544</v>
      </c>
      <c r="C87" s="1967"/>
      <c r="D87" s="229"/>
      <c r="E87" s="229">
        <v>0</v>
      </c>
      <c r="F87" s="229"/>
      <c r="G87" s="193">
        <f t="shared" si="28"/>
        <v>0</v>
      </c>
      <c r="H87" s="230"/>
      <c r="I87" s="230"/>
      <c r="J87" s="231"/>
      <c r="K87" s="578"/>
      <c r="L87" s="232">
        <v>0</v>
      </c>
      <c r="M87" s="232"/>
      <c r="N87" s="230"/>
      <c r="O87" s="233">
        <f t="shared" si="29"/>
        <v>0</v>
      </c>
      <c r="P87" s="230">
        <v>1</v>
      </c>
      <c r="Q87" s="230">
        <v>0</v>
      </c>
      <c r="R87" s="230"/>
      <c r="S87" s="230"/>
      <c r="T87" s="230"/>
      <c r="U87" s="230"/>
      <c r="V87" s="234"/>
      <c r="W87" s="235"/>
      <c r="X87" s="235"/>
    </row>
    <row r="88" spans="1:24" s="236" customFormat="1" ht="16.5" customHeight="1" thickTop="1" thickBot="1">
      <c r="A88" s="2018"/>
      <c r="B88" s="1952" t="s">
        <v>516</v>
      </c>
      <c r="C88" s="1953"/>
      <c r="D88" s="864">
        <f t="shared" ref="D88:T88" si="30">SUM(D80:D87)</f>
        <v>230</v>
      </c>
      <c r="E88" s="865">
        <f t="shared" si="30"/>
        <v>74</v>
      </c>
      <c r="F88" s="865">
        <f t="shared" si="30"/>
        <v>14</v>
      </c>
      <c r="G88" s="865">
        <f>SUM(G80:G87)</f>
        <v>318</v>
      </c>
      <c r="H88" s="865"/>
      <c r="I88" s="865"/>
      <c r="J88" s="866"/>
      <c r="K88" s="1057"/>
      <c r="L88" s="864">
        <f t="shared" si="30"/>
        <v>318</v>
      </c>
      <c r="M88" s="864"/>
      <c r="N88" s="865"/>
      <c r="O88" s="865">
        <f t="shared" si="30"/>
        <v>318</v>
      </c>
      <c r="P88" s="864">
        <f t="shared" si="30"/>
        <v>1</v>
      </c>
      <c r="Q88" s="865">
        <f t="shared" si="30"/>
        <v>0</v>
      </c>
      <c r="R88" s="865">
        <f t="shared" si="30"/>
        <v>67</v>
      </c>
      <c r="S88" s="865">
        <f t="shared" si="30"/>
        <v>2</v>
      </c>
      <c r="T88" s="865">
        <f t="shared" si="30"/>
        <v>318</v>
      </c>
      <c r="U88" s="865"/>
      <c r="V88" s="867"/>
      <c r="W88" s="235"/>
      <c r="X88" s="235"/>
    </row>
    <row r="89" spans="1:24" ht="16.5" customHeight="1" thickBot="1">
      <c r="A89" s="1058" t="s">
        <v>545</v>
      </c>
      <c r="B89" s="1954" t="s">
        <v>546</v>
      </c>
      <c r="C89" s="1955"/>
      <c r="D89" s="65">
        <v>3400</v>
      </c>
      <c r="E89" s="65">
        <v>636</v>
      </c>
      <c r="F89" s="65">
        <v>35</v>
      </c>
      <c r="G89" s="78">
        <v>4071</v>
      </c>
      <c r="H89" s="65">
        <v>456</v>
      </c>
      <c r="I89" s="65">
        <v>21</v>
      </c>
      <c r="J89" s="160"/>
      <c r="K89" s="574"/>
      <c r="L89" s="66">
        <v>3870</v>
      </c>
      <c r="M89" s="66">
        <v>180</v>
      </c>
      <c r="N89" s="65">
        <v>21</v>
      </c>
      <c r="O89" s="206">
        <v>4071</v>
      </c>
      <c r="P89" s="202">
        <v>4200</v>
      </c>
      <c r="Q89" s="202">
        <v>600</v>
      </c>
      <c r="R89" s="65">
        <v>2250</v>
      </c>
      <c r="S89" s="65">
        <v>30</v>
      </c>
      <c r="T89" s="65">
        <v>3471</v>
      </c>
      <c r="U89" s="65"/>
      <c r="V89" s="164"/>
      <c r="W89" s="57"/>
      <c r="X89" s="57"/>
    </row>
    <row r="90" spans="1:24">
      <c r="A90" s="1059"/>
      <c r="B90" s="1059"/>
      <c r="C90" s="1059"/>
      <c r="D90" s="1059"/>
      <c r="E90" s="79"/>
      <c r="F90" s="79"/>
      <c r="G90" s="79"/>
      <c r="H90" s="79"/>
      <c r="I90" s="79"/>
      <c r="J90" s="79"/>
      <c r="K90" s="79"/>
      <c r="L90" s="79"/>
      <c r="M90" s="79"/>
      <c r="N90" s="79"/>
      <c r="O90" s="79"/>
      <c r="P90" s="79"/>
      <c r="Q90" s="79"/>
      <c r="R90" s="79"/>
      <c r="S90" s="79"/>
      <c r="T90" s="79"/>
      <c r="U90" s="79"/>
      <c r="V90" s="79"/>
    </row>
    <row r="91" spans="1:24">
      <c r="A91" s="1060"/>
      <c r="B91" s="1060"/>
      <c r="C91" s="80"/>
      <c r="E91" s="81"/>
      <c r="F91" s="81"/>
      <c r="G91" s="81"/>
      <c r="H91" s="81"/>
      <c r="I91" s="81"/>
      <c r="J91" s="81"/>
      <c r="K91" s="81"/>
      <c r="L91" s="81"/>
      <c r="M91" s="81"/>
      <c r="N91" s="81"/>
      <c r="O91" s="81"/>
      <c r="P91" s="81"/>
      <c r="Q91" s="81"/>
      <c r="R91" s="81"/>
      <c r="S91" s="81"/>
      <c r="T91" s="81"/>
      <c r="U91" s="81"/>
      <c r="V91" s="81"/>
    </row>
    <row r="92" spans="1:24">
      <c r="A92" s="1060"/>
      <c r="B92" s="1060"/>
      <c r="C92" s="41"/>
      <c r="D92" s="41"/>
      <c r="E92" s="81"/>
      <c r="F92" s="81"/>
      <c r="G92" s="81"/>
      <c r="H92" s="81"/>
      <c r="I92" s="81"/>
      <c r="J92" s="81"/>
      <c r="K92" s="81"/>
      <c r="L92" s="81"/>
      <c r="M92" s="81"/>
      <c r="N92" s="81"/>
      <c r="O92" s="81"/>
      <c r="P92" s="81"/>
      <c r="Q92" s="81"/>
      <c r="R92" s="81"/>
      <c r="S92" s="81"/>
      <c r="T92" s="81"/>
      <c r="U92" s="81"/>
      <c r="V92" s="81"/>
    </row>
    <row r="93" spans="1:24">
      <c r="A93" s="1060"/>
      <c r="B93" s="1060"/>
      <c r="C93" s="80"/>
      <c r="D93" s="80"/>
      <c r="E93" s="81"/>
      <c r="F93" s="81"/>
      <c r="G93" s="81"/>
      <c r="H93" s="81"/>
      <c r="I93" s="81"/>
      <c r="J93" s="81"/>
      <c r="K93" s="81"/>
      <c r="L93" s="81"/>
      <c r="M93" s="81"/>
      <c r="N93" s="81"/>
      <c r="O93" s="81"/>
      <c r="P93" s="81"/>
      <c r="Q93" s="81"/>
      <c r="R93" s="81"/>
      <c r="S93" s="81"/>
      <c r="T93" s="81"/>
      <c r="U93" s="81"/>
      <c r="V93" s="81"/>
    </row>
  </sheetData>
  <mergeCells count="105">
    <mergeCell ref="A75:A79"/>
    <mergeCell ref="A80:A88"/>
    <mergeCell ref="B26:C26"/>
    <mergeCell ref="B40:C40"/>
    <mergeCell ref="B41:C41"/>
    <mergeCell ref="B27:C27"/>
    <mergeCell ref="A55:A58"/>
    <mergeCell ref="A59:A62"/>
    <mergeCell ref="A63:A70"/>
    <mergeCell ref="A71:A74"/>
    <mergeCell ref="B33:C33"/>
    <mergeCell ref="A27:A30"/>
    <mergeCell ref="A32:A35"/>
    <mergeCell ref="A36:A44"/>
    <mergeCell ref="A45:A54"/>
    <mergeCell ref="B29:C29"/>
    <mergeCell ref="B28:C28"/>
    <mergeCell ref="B30:C30"/>
    <mergeCell ref="B31:C31"/>
    <mergeCell ref="B32:C32"/>
    <mergeCell ref="B34:C34"/>
    <mergeCell ref="B35:C35"/>
    <mergeCell ref="B36:C36"/>
    <mergeCell ref="B37:C37"/>
    <mergeCell ref="A1:L1"/>
    <mergeCell ref="C2:F2"/>
    <mergeCell ref="A20:A22"/>
    <mergeCell ref="A23:A26"/>
    <mergeCell ref="J2:L2"/>
    <mergeCell ref="B17:C17"/>
    <mergeCell ref="D4:G4"/>
    <mergeCell ref="K4:O4"/>
    <mergeCell ref="A12:C12"/>
    <mergeCell ref="A13:A19"/>
    <mergeCell ref="B13:C13"/>
    <mergeCell ref="B14:C14"/>
    <mergeCell ref="B15:C15"/>
    <mergeCell ref="B25:C25"/>
    <mergeCell ref="B20:C20"/>
    <mergeCell ref="B21:C21"/>
    <mergeCell ref="B16:C16"/>
    <mergeCell ref="B18:C18"/>
    <mergeCell ref="B23:C23"/>
    <mergeCell ref="B24:C24"/>
    <mergeCell ref="B19:C19"/>
    <mergeCell ref="B22:C22"/>
    <mergeCell ref="U5:V5"/>
    <mergeCell ref="R4:T4"/>
    <mergeCell ref="A10:C10"/>
    <mergeCell ref="A11:C11"/>
    <mergeCell ref="A4:C8"/>
    <mergeCell ref="A9:C9"/>
    <mergeCell ref="H4:J4"/>
    <mergeCell ref="P5:Q5"/>
    <mergeCell ref="R5:T5"/>
    <mergeCell ref="B38:C38"/>
    <mergeCell ref="B39:C39"/>
    <mergeCell ref="B56:C56"/>
    <mergeCell ref="B57:C57"/>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72:C72"/>
    <mergeCell ref="B73:C73"/>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88:C88"/>
    <mergeCell ref="B89:C89"/>
    <mergeCell ref="B74:C74"/>
    <mergeCell ref="B75:C75"/>
    <mergeCell ref="B76:C76"/>
    <mergeCell ref="B77:C77"/>
    <mergeCell ref="B78:C78"/>
    <mergeCell ref="B79:C79"/>
    <mergeCell ref="B80:C80"/>
    <mergeCell ref="B87:C87"/>
    <mergeCell ref="B81:C81"/>
    <mergeCell ref="B82:C82"/>
    <mergeCell ref="B83:C83"/>
    <mergeCell ref="B84:C84"/>
    <mergeCell ref="B85:C85"/>
    <mergeCell ref="B86:C86"/>
  </mergeCells>
  <phoneticPr fontId="5"/>
  <printOptions horizontalCentered="1"/>
  <pageMargins left="0.59055118110236227" right="0.59055118110236227" top="0.59055118110236227" bottom="0.39370078740157483" header="0.51181102362204722" footer="0.31496062992125984"/>
  <pageSetup paperSize="9" scale="95" pageOrder="overThenDown" orientation="portrait" r:id="rId1"/>
  <headerFooter scaleWithDoc="0" alignWithMargins="0">
    <oddHeader>&amp;R&amp;6　</oddHeader>
  </headerFooter>
  <rowBreaks count="1" manualBreakCount="1">
    <brk id="44" max="21" man="1"/>
  </rowBreaks>
  <colBreaks count="1" manualBreakCount="1">
    <brk id="11" max="88"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28</vt:i4>
      </vt:variant>
    </vt:vector>
  </HeadingPairs>
  <TitlesOfParts>
    <vt:vector size="43" baseType="lpstr">
      <vt:lpstr>Ⅰ水稲の部</vt:lpstr>
      <vt:lpstr>1標高別銘柄品種</vt:lpstr>
      <vt:lpstr>2米の検査状況</vt:lpstr>
      <vt:lpstr>3水稲種子注文数量</vt:lpstr>
      <vt:lpstr>4地力・土改材</vt:lpstr>
      <vt:lpstr>5-1稲わら利用</vt:lpstr>
      <vt:lpstr>5-2もみがら利用</vt:lpstr>
      <vt:lpstr>5-3もみがら利用(CE等)</vt:lpstr>
      <vt:lpstr>6(1)田植機・収穫機</vt:lpstr>
      <vt:lpstr>6(2)育苗施設</vt:lpstr>
      <vt:lpstr>6(3)共乾施設</vt:lpstr>
      <vt:lpstr>7直播普及状況</vt:lpstr>
      <vt:lpstr>8環境に配慮した</vt:lpstr>
      <vt:lpstr>9大規模稲作経営体</vt:lpstr>
      <vt:lpstr>10産地生産力強化</vt:lpstr>
      <vt:lpstr>'10産地生産力強化'!Print_Area</vt:lpstr>
      <vt:lpstr>'1標高別銘柄品種'!Print_Area</vt:lpstr>
      <vt:lpstr>'2米の検査状況'!Print_Area</vt:lpstr>
      <vt:lpstr>'3水稲種子注文数量'!Print_Area</vt:lpstr>
      <vt:lpstr>'4地力・土改材'!Print_Area</vt:lpstr>
      <vt:lpstr>'5-1稲わら利用'!Print_Area</vt:lpstr>
      <vt:lpstr>'5-2もみがら利用'!Print_Area</vt:lpstr>
      <vt:lpstr>'5-3もみがら利用(CE等)'!Print_Area</vt:lpstr>
      <vt:lpstr>'6(1)田植機・収穫機'!Print_Area</vt:lpstr>
      <vt:lpstr>'6(2)育苗施設'!Print_Area</vt:lpstr>
      <vt:lpstr>'6(3)共乾施設'!Print_Area</vt:lpstr>
      <vt:lpstr>'7直播普及状況'!Print_Area</vt:lpstr>
      <vt:lpstr>'8環境に配慮した'!Print_Area</vt:lpstr>
      <vt:lpstr>'9大規模稲作経営体'!Print_Area</vt:lpstr>
      <vt:lpstr>Ⅰ水稲の部!Print_Area</vt:lpstr>
      <vt:lpstr>Print_Area</vt:lpstr>
      <vt:lpstr>'1標高別銘柄品種'!Print_Titles</vt:lpstr>
      <vt:lpstr>'3水稲種子注文数量'!Print_Titles</vt:lpstr>
      <vt:lpstr>'4地力・土改材'!Print_Titles</vt:lpstr>
      <vt:lpstr>'5-1稲わら利用'!Print_Titles</vt:lpstr>
      <vt:lpstr>'5-2もみがら利用'!Print_Titles</vt:lpstr>
      <vt:lpstr>'5-3もみがら利用(CE等)'!Print_Titles</vt:lpstr>
      <vt:lpstr>'6(1)田植機・収穫機'!Print_Titles</vt:lpstr>
      <vt:lpstr>'6(2)育苗施設'!Print_Titles</vt:lpstr>
      <vt:lpstr>'6(3)共乾施設'!Print_Titles</vt:lpstr>
      <vt:lpstr>'7直播普及状況'!Print_Titles</vt:lpstr>
      <vt:lpstr>'8環境に配慮した'!Print_Titles</vt:lpstr>
      <vt:lpstr>'9大規模稲作経営体'!Print_Titles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栞</dc:creator>
  <cp:lastModifiedBy>松本 栞</cp:lastModifiedBy>
  <cp:lastPrinted>2016-02-16T06:46:28Z</cp:lastPrinted>
  <dcterms:created xsi:type="dcterms:W3CDTF">2000-03-29T01:26:53Z</dcterms:created>
  <dcterms:modified xsi:type="dcterms:W3CDTF">2016-02-19T02:20:33Z</dcterms:modified>
</cp:coreProperties>
</file>