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erver.local.town.namie.lg.jp\FileServer\namie110-040\照会\20150403平成25年度財政状況資料集の作成及び提出について（依頼）\提出\"/>
    </mc:Choice>
  </mc:AlternateContent>
  <workbookProtection workbookPassword="CC05" lockStructure="1"/>
  <bookViews>
    <workbookView xWindow="0" yWindow="0" windowWidth="14835" windowHeight="7695" tabRatio="795" firstSheet="4"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7" i="9" l="1"/>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W41" i="9"/>
  <c r="BW42" i="9" s="1"/>
  <c r="BE41" i="9"/>
  <c r="AM41" i="9"/>
  <c r="U41" i="9"/>
  <c r="C41" i="9"/>
  <c r="CO40" i="9"/>
  <c r="BE40" i="9"/>
  <c r="AM40" i="9"/>
  <c r="U40" i="9"/>
  <c r="C40" i="9"/>
  <c r="CO39" i="9"/>
  <c r="BE39" i="9"/>
  <c r="AM39" i="9"/>
  <c r="U39" i="9"/>
  <c r="C39" i="9"/>
  <c r="CO38" i="9"/>
  <c r="BE38" i="9"/>
  <c r="AM38" i="9"/>
  <c r="U38" i="9"/>
  <c r="C38" i="9"/>
  <c r="CO37" i="9"/>
  <c r="AM37" i="9"/>
  <c r="C37" i="9"/>
  <c r="CO36" i="9"/>
  <c r="AM36" i="9"/>
  <c r="C36" i="9"/>
  <c r="CO35" i="9"/>
  <c r="AM35" i="9"/>
  <c r="C35" i="9"/>
  <c r="CO34" i="9"/>
  <c r="BW34" i="9"/>
  <c r="BW35" i="9" s="1"/>
  <c r="BW36" i="9" s="1"/>
  <c r="BW37" i="9" s="1"/>
  <c r="BW38" i="9" s="1"/>
  <c r="BW39" i="9" s="1"/>
  <c r="BW40" i="9" s="1"/>
  <c r="C34" i="9"/>
  <c r="U34" i="9" s="1"/>
  <c r="U35" i="9" l="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alcChain>
</file>

<file path=xl/sharedStrings.xml><?xml version="1.0" encoding="utf-8"?>
<sst xmlns="http://schemas.openxmlformats.org/spreadsheetml/2006/main" count="993" uniqueCount="542">
  <si>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</si>
  <si>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</si>
  <si>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</si>
  <si>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</si>
  <si>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</si>
  <si>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</si>
  <si>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</si>
  <si>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</si>
  <si>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</si>
  <si>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</si>
  <si>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</si>
  <si>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</si>
  <si>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</si>
  <si>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</si>
  <si>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</si>
  <si>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</si>
  <si>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</si>
  <si>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</si>
  <si>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</si>
  <si>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</si>
  <si>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</si>
  <si>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</si>
  <si>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</si>
  <si>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</si>
  <si>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</si>
  <si>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</si>
  <si>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</si>
  <si>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</si>
  <si>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</si>
  <si>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</si>
  <si>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</si>
  <si>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</si>
  <si>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</si>
  <si>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</si>
  <si>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</si>
  <si>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</si>
  <si>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</si>
  <si>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</si>
  <si>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</si>
  <si>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</si>
  <si>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</si>
  <si>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</si>
  <si>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</si>
  <si>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</si>
  <si>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</si>
  <si>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</si>
  <si>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</si>
  <si>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</si>
  <si>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</si>
  <si>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</si>
  <si>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</si>
  <si>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</si>
  <si>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</si>
  <si>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</si>
  <si>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</si>
  <si>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</si>
  <si>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</si>
  <si>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</si>
  <si>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</si>
  <si>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</si>
  <si>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</si>
  <si>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</si>
  <si>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</si>
  <si>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</si>
  <si>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</si>
  <si>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</si>
  <si>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</si>
  <si>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</si>
  <si>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</si>
  <si>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</si>
  <si>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</si>
  <si>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</si>
  <si>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</si>
  <si>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</si>
  <si>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</si>
  <si>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</si>
  <si>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</si>
  <si>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</si>
  <si>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</si>
  <si>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</si>
  <si>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</si>
  <si>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浪江町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</si>
  <si>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</si>
  <si>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</si>
  <si>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</si>
  <si>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</si>
  <si>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</si>
  <si>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</si>
  <si>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</si>
  <si>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</si>
  <si>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</si>
  <si>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</si>
  <si>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</si>
  <si>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</si>
  <si>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</si>
  <si>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</si>
  <si>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</si>
  <si>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</si>
  <si>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</si>
  <si>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</si>
  <si>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</si>
  <si>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</si>
  <si>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</si>
  <si>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</si>
  <si>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</si>
  <si>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</si>
  <si>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</si>
  <si>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</si>
  <si>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</si>
  <si>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</si>
  <si>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</si>
  <si>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</si>
  <si>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</si>
  <si>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</si>
  <si>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</si>
  <si>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</si>
  <si>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</si>
  <si>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</si>
  <si>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</si>
  <si>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</si>
  <si>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</si>
  <si>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</si>
  <si>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</si>
  <si>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</si>
  <si>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</si>
  <si>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</si>
  <si>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</si>
  <si>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</si>
  <si>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</si>
  <si>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</si>
  <si>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</si>
  <si>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</si>
  <si>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</si>
  <si>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</si>
  <si>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</si>
  <si>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</si>
  <si>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</si>
  <si>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</si>
  <si>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</si>
  <si>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</si>
  <si>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</si>
  <si>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</si>
  <si>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</si>
  <si>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</si>
  <si>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</si>
  <si>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</si>
  <si>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</si>
  <si>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</si>
  <si>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</si>
  <si>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</si>
  <si>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</si>
  <si>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</si>
  <si>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</si>
  <si>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</si>
  <si>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</si>
  <si>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</si>
  <si>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</si>
  <si>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</si>
  <si>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</si>
  <si>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</si>
  <si>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</si>
  <si>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</si>
  <si>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</si>
  <si>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</si>
  <si>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</si>
  <si>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</si>
  <si>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</si>
  <si>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</si>
  <si>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</si>
  <si>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</si>
  <si>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</si>
  <si>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</si>
  <si>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</si>
  <si>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</si>
  <si>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</si>
  <si>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</si>
  <si>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</si>
  <si>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</si>
  <si>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</si>
  <si>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</si>
  <si>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</si>
  <si>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</si>
  <si>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</si>
  <si>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</si>
  <si>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</si>
  <si>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</si>
  <si>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</si>
  <si>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</si>
  <si>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</si>
  <si>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</si>
  <si>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</si>
  <si>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</si>
  <si>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</si>
  <si>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福島県浪江町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</si>
  <si>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</si>
  <si>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</si>
  <si>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</si>
  <si>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</si>
  <si>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</si>
  <si>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</si>
  <si>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</si>
  <si>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</si>
  <si>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</si>
  <si>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</si>
  <si>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</si>
  <si>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</si>
  <si>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</si>
  <si>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</si>
  <si>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</si>
  <si>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</si>
  <si>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</si>
  <si>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</si>
  <si>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</si>
  <si>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</si>
  <si>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</si>
  <si>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</si>
  <si>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</si>
  <si>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</si>
  <si>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</si>
  <si>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</si>
  <si>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</si>
  <si>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</si>
  <si>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</si>
  <si>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</si>
  <si>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</si>
  <si>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</si>
  <si>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</si>
  <si>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</si>
  <si>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</si>
  <si>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</si>
  <si>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</si>
  <si>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</si>
  <si>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</si>
  <si>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</si>
  <si>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</si>
  <si>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</si>
  <si>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</si>
  <si>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</si>
  <si>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</si>
  <si>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</si>
  <si>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</si>
  <si>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</si>
  <si>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</si>
  <si>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</si>
  <si>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</si>
  <si>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</si>
  <si>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</si>
  <si>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</si>
  <si>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</si>
  <si>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</si>
  <si>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</si>
  <si>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</si>
  <si>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</si>
  <si>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</si>
  <si>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</si>
  <si>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</si>
  <si>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</si>
  <si>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</si>
  <si>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</si>
  <si>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</si>
  <si>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</si>
  <si>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</si>
  <si>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</si>
  <si>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</si>
  <si>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</si>
  <si>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</si>
  <si>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</si>
  <si>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</si>
  <si>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</si>
  <si>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</si>
  <si>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</si>
  <si>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</si>
  <si>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</si>
  <si>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</si>
  <si>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</si>
  <si>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</si>
  <si>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</si>
  <si>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</si>
  <si>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</si>
  <si>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</si>
  <si>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</si>
  <si>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</si>
  <si>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</si>
  <si>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</si>
  <si>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</si>
  <si>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</si>
  <si>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</si>
  <si>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</si>
  <si>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</si>
  <si>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</si>
  <si>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</si>
  <si>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</si>
  <si>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</si>
  <si>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</si>
  <si>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</si>
  <si>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</si>
  <si>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</si>
  <si>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</si>
  <si>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</si>
  <si>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</si>
  <si>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</si>
  <si>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</si>
  <si>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</si>
  <si>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</si>
  <si>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</si>
  <si>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</si>
  <si>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</si>
  <si>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</si>
  <si>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</si>
  <si>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</si>
  <si>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</si>
  <si>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</si>
  <si>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</si>
  <si>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</si>
  <si>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</si>
  <si>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</si>
  <si>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</si>
  <si>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</si>
  <si>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</si>
  <si>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</si>
  <si>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</si>
  <si>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</si>
  <si>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</si>
  <si>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</si>
  <si>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</si>
  <si>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</si>
  <si>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</si>
  <si>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</si>
  <si>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</si>
  <si>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</si>
  <si>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</si>
  <si>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</si>
  <si>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</si>
  <si>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</si>
  <si>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</si>
  <si>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</si>
  <si>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</si>
  <si>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</si>
  <si>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</si>
  <si>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</si>
  <si>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</si>
  <si>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</si>
  <si>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</si>
  <si>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福島県浪江町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</si>
  <si>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</si>
  <si>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</si>
  <si>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</si>
  <si>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</si>
  <si>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</si>
  <si>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</si>
  <si>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</si>
  <si>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</si>
  <si>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</si>
  <si>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</si>
  <si>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</si>
  <si>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</si>
  <si>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</si>
  <si>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</si>
  <si>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</si>
  <si>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</si>
  <si>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</si>
  <si>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</si>
  <si>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</si>
  <si>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</si>
  <si>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文化及びスポーツ振興育成事業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</si>
  <si>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</si>
  <si>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</si>
  <si>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</si>
  <si>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</si>
  <si>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</si>
  <si>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</si>
  <si>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</si>
  <si>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</si>
  <si>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</si>
  <si>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</si>
  <si>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</si>
  <si>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</si>
  <si>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</si>
  <si>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</si>
  <si>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国民健康保険直営診療施設事業</t>
    <phoneticPr fontId="5"/>
  </si>
  <si>
    <t>介護保険事業</t>
    <phoneticPr fontId="5"/>
  </si>
  <si>
    <t>後期高齢者医療事業</t>
    <phoneticPr fontId="5"/>
  </si>
  <si>
    <t>上水道事業</t>
    <phoneticPr fontId="5"/>
  </si>
  <si>
    <t>法適用企業</t>
    <phoneticPr fontId="5"/>
  </si>
  <si>
    <t>公共下水道事業</t>
    <phoneticPr fontId="5"/>
  </si>
  <si>
    <t>法非適用企業</t>
    <phoneticPr fontId="5"/>
  </si>
  <si>
    <t>農業集落排水事業</t>
    <phoneticPr fontId="5"/>
  </si>
  <si>
    <t>宅地造成事業</t>
    <phoneticPr fontId="5"/>
  </si>
  <si>
    <t>工業団地造成事業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</si>
  <si>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</si>
  <si>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</si>
  <si>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</si>
  <si>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</si>
  <si>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</si>
  <si>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</si>
  <si>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</si>
  <si>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</si>
  <si>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</si>
  <si>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</si>
  <si>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</si>
  <si>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</si>
  <si>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</si>
  <si>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</si>
  <si>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</si>
  <si>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</si>
  <si>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</si>
  <si>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</si>
  <si>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</si>
  <si>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</si>
  <si>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</si>
  <si>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</si>
  <si>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</si>
  <si>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</si>
  <si>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</si>
  <si>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</si>
  <si>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</si>
  <si>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</si>
  <si>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</si>
  <si>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</si>
  <si>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</si>
  <si>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</si>
  <si>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</si>
  <si>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</si>
  <si>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</si>
  <si>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</si>
  <si>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</si>
  <si>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</si>
  <si>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</si>
  <si>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</si>
  <si>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</si>
  <si>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</si>
  <si>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</si>
  <si>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</si>
  <si>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</si>
  <si>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</si>
  <si>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</si>
  <si>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</si>
  <si>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</si>
  <si>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</si>
  <si>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</si>
  <si>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</si>
  <si>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</si>
  <si>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</si>
  <si>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</si>
  <si>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</si>
  <si>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</si>
  <si>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</si>
  <si>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</si>
  <si>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</si>
  <si>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</si>
  <si>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</si>
  <si>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</si>
  <si>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</si>
  <si>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</si>
  <si>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</si>
  <si>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</si>
  <si>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</si>
  <si>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</si>
  <si>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</si>
  <si>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</si>
  <si>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</si>
  <si>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</si>
  <si>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</si>
  <si>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</si>
  <si>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</si>
  <si>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</si>
  <si>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</si>
  <si>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</si>
  <si>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</si>
  <si>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</si>
  <si>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</si>
  <si>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</si>
  <si>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</si>
  <si>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</si>
  <si>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</si>
  <si>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</si>
  <si>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</si>
  <si>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</si>
  <si>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</si>
  <si>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</si>
  <si>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</si>
  <si>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</si>
  <si>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</si>
  <si>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</si>
  <si>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</si>
  <si>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</si>
  <si>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</si>
  <si>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</si>
  <si>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</si>
  <si>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</si>
  <si>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</si>
  <si>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</si>
  <si>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</si>
  <si>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</si>
  <si>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</si>
  <si>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</si>
  <si>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</si>
  <si>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</si>
  <si>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</si>
  <si>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</si>
  <si>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</si>
  <si>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</si>
  <si>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</si>
  <si>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</si>
  <si>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</si>
  <si>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</si>
  <si>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</si>
  <si>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</si>
  <si>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</si>
  <si>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</si>
  <si>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</si>
  <si>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</si>
  <si>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</si>
  <si>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</si>
  <si>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</si>
  <si>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</si>
  <si>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</si>
  <si>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</si>
  <si>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</si>
  <si>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</si>
  <si>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</si>
  <si>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</si>
  <si>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1.73</t>
  </si>
  <si>
    <t>国民健康保険事業</t>
  </si>
  <si>
    <t>一般会計</t>
  </si>
  <si>
    <t>上水道事業</t>
  </si>
  <si>
    <t>介護保険事業</t>
  </si>
  <si>
    <t>国民健康保険直営診療施設事業</t>
  </si>
  <si>
    <t>宅地造成事業</t>
  </si>
  <si>
    <t>公共下水道事業</t>
  </si>
  <si>
    <t>工業団地造成事業</t>
  </si>
  <si>
    <t>その他会計（赤字）</t>
  </si>
  <si>
    <t>その他会計（黒字）</t>
  </si>
  <si>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</si>
  <si>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8">
      <t>ホショウトウ</t>
    </rPh>
    <rPh sb="18" eb="20">
      <t>トクベツ</t>
    </rPh>
    <rPh sb="20" eb="22">
      <t>カイケイ</t>
    </rPh>
    <phoneticPr fontId="5"/>
  </si>
  <si>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</si>
  <si>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</si>
  <si>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</si>
  <si>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</si>
  <si>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</si>
  <si>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双葉地方広域市町村圏組合（一般会計）</t>
    <rPh sb="0" eb="2">
      <t>フタバ</t>
    </rPh>
    <rPh sb="2" eb="4">
      <t>チホウ</t>
    </rPh>
    <rPh sb="4" eb="6">
      <t>コウイキ</t>
    </rPh>
    <rPh sb="6" eb="9">
      <t>シチョウソン</t>
    </rPh>
    <rPh sb="9" eb="10">
      <t>ケン</t>
    </rPh>
    <rPh sb="10" eb="12">
      <t>クミアイ</t>
    </rPh>
    <rPh sb="13" eb="15">
      <t>イッパン</t>
    </rPh>
    <rPh sb="15" eb="17">
      <t>カイケイ</t>
    </rPh>
    <phoneticPr fontId="2"/>
  </si>
  <si>
    <t>双葉地方広域市町村圏組合（下水道特別会計）</t>
    <rPh sb="0" eb="2">
      <t>フタバ</t>
    </rPh>
    <rPh sb="2" eb="4">
      <t>チホウ</t>
    </rPh>
    <rPh sb="4" eb="6">
      <t>コウイキ</t>
    </rPh>
    <rPh sb="6" eb="9">
      <t>シチョウソン</t>
    </rPh>
    <rPh sb="9" eb="10">
      <t>ケン</t>
    </rPh>
    <rPh sb="10" eb="12">
      <t>クミアイ</t>
    </rPh>
    <rPh sb="13" eb="16">
      <t>ゲスイドウ</t>
    </rPh>
    <rPh sb="16" eb="18">
      <t>トクベツ</t>
    </rPh>
    <rPh sb="18" eb="20">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</si>
</sst>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46801</c:v>
                </c:pt>
                <c:pt idx="1">
                  <c:v>110837</c:v>
                </c:pt>
                <c:pt idx="2">
                  <c:v>43199</c:v>
                </c:pt>
                <c:pt idx="3">
                  <c:v>27314</c:v>
                </c:pt>
                <c:pt idx="4">
                  <c:v>11349</c:v>
                </c:pt>
              </c:numCache>
            </c:numRef>
          </c:val>
          <c:smooth val="0"/>
        </c:ser>
        <c:dLbls>
          <c:showLegendKey val="0"/>
          <c:showVal val="0"/>
          <c:showCatName val="0"/>
          <c:showSerName val="0"/>
          <c:showPercent val="0"/>
          <c:showBubbleSize val="0"/>
        </c:dLbls>
        <c:marker val="1"/>
        <c:smooth val="0"/>
        <c:axId val="226677664"/>
        <c:axId val="117652904"/>
      </c:lineChart>
      <c:catAx>
        <c:axId val="22667766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7652904"/>
        <c:crosses val="autoZero"/>
        <c:auto val="1"/>
        <c:lblAlgn val="ctr"/>
        <c:lblOffset val="100"/>
        <c:tickLblSkip val="1"/>
        <c:tickMarkSkip val="1"/>
        <c:noMultiLvlLbl val="0"/>
      </c:catAx>
      <c:valAx>
        <c:axId val="11765290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6776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6.84</c:v>
                </c:pt>
                <c:pt idx="1">
                  <c:v>1.07</c:v>
                </c:pt>
                <c:pt idx="2">
                  <c:v>8.25</c:v>
                </c:pt>
                <c:pt idx="3">
                  <c:v>8.6</c:v>
                </c:pt>
                <c:pt idx="4">
                  <c:v>11.43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17.43</c:v>
                </c:pt>
                <c:pt idx="1">
                  <c:v>20.64</c:v>
                </c:pt>
                <c:pt idx="2">
                  <c:v>22.95</c:v>
                </c:pt>
                <c:pt idx="3">
                  <c:v>26.95</c:v>
                </c:pt>
                <c:pt idx="4">
                  <c:v>31.45</c:v>
                </c:pt>
              </c:numCache>
            </c:numRef>
          </c:val>
        </c:ser>
        <c:dLbls>
          <c:showLegendKey val="0"/>
          <c:showVal val="0"/>
          <c:showCatName val="0"/>
          <c:showSerName val="0"/>
          <c:showPercent val="0"/>
          <c:showBubbleSize val="0"/>
        </c:dLbls>
        <c:gapWidth val="250"/>
        <c:overlap val="100"/>
        <c:axId val="225774728"/>
        <c:axId val="2250128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1.95</c:v>
                </c:pt>
                <c:pt idx="1">
                  <c:v>-1.73</c:v>
                </c:pt>
                <c:pt idx="2">
                  <c:v>8.4</c:v>
                </c:pt>
                <c:pt idx="3">
                  <c:v>4.5199999999999996</c:v>
                </c:pt>
                <c:pt idx="4">
                  <c:v>7.12</c:v>
                </c:pt>
              </c:numCache>
            </c:numRef>
          </c:val>
          <c:smooth val="0"/>
        </c:ser>
        <c:dLbls>
          <c:showLegendKey val="0"/>
          <c:showVal val="0"/>
          <c:showCatName val="0"/>
          <c:showSerName val="0"/>
          <c:showPercent val="0"/>
          <c:showBubbleSize val="0"/>
        </c:dLbls>
        <c:marker val="1"/>
        <c:smooth val="0"/>
        <c:axId val="225774728"/>
        <c:axId val="225012800"/>
      </c:lineChart>
      <c:catAx>
        <c:axId val="225774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25012800"/>
        <c:crosses val="autoZero"/>
        <c:auto val="1"/>
        <c:lblAlgn val="ctr"/>
        <c:lblOffset val="100"/>
        <c:tickLblSkip val="1"/>
        <c:tickMarkSkip val="1"/>
        <c:noMultiLvlLbl val="0"/>
      </c:catAx>
      <c:valAx>
        <c:axId val="225012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5774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0.28999999999999998</c:v>
                </c:pt>
                <c:pt idx="2">
                  <c:v>#N/A</c:v>
                </c:pt>
                <c:pt idx="3">
                  <c:v>0.23</c:v>
                </c:pt>
                <c:pt idx="4">
                  <c:v>#N/A</c:v>
                </c:pt>
                <c:pt idx="5">
                  <c:v>0.04</c:v>
                </c:pt>
                <c:pt idx="6">
                  <c:v>#N/A</c:v>
                </c:pt>
                <c:pt idx="7">
                  <c:v>0.13</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工業団地造成事業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0.12</c:v>
                </c:pt>
                <c:pt idx="2">
                  <c:v>#N/A</c:v>
                </c:pt>
                <c:pt idx="3">
                  <c:v>0.11</c:v>
                </c:pt>
                <c:pt idx="4">
                  <c:v>#N/A</c:v>
                </c:pt>
                <c:pt idx="5">
                  <c:v>0.12</c:v>
                </c:pt>
                <c:pt idx="6">
                  <c:v>#N/A</c:v>
                </c:pt>
                <c:pt idx="7">
                  <c:v>0.12</c:v>
                </c:pt>
                <c:pt idx="8">
                  <c:v>#N/A</c:v>
                </c:pt>
                <c:pt idx="9">
                  <c:v>0.12</c:v>
                </c:pt>
              </c:numCache>
            </c:numRef>
          </c:val>
        </c:ser>
        <c:ser>
          <c:idx val="3"/>
          <c:order val="3"/>
          <c:tx>
            <c:strRef>
              <c:f>データシート!$A$30</c:f>
              <c:strCache>
                <c:ptCount val="1"/>
                <c:pt idx="0">
                  <c:v>公共下水道事業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0.53</c:v>
                </c:pt>
                <c:pt idx="2">
                  <c:v>#N/A</c:v>
                </c:pt>
                <c:pt idx="3">
                  <c:v>0.52</c:v>
                </c:pt>
                <c:pt idx="4">
                  <c:v>#N/A</c:v>
                </c:pt>
                <c:pt idx="5">
                  <c:v>0.16</c:v>
                </c:pt>
                <c:pt idx="6">
                  <c:v>#N/A</c:v>
                </c:pt>
                <c:pt idx="7">
                  <c:v>0.17</c:v>
                </c:pt>
                <c:pt idx="8">
                  <c:v>#N/A</c:v>
                </c:pt>
                <c:pt idx="9">
                  <c:v>0.13</c:v>
                </c:pt>
              </c:numCache>
            </c:numRef>
          </c:val>
        </c:ser>
        <c:ser>
          <c:idx val="4"/>
          <c:order val="4"/>
          <c:tx>
            <c:strRef>
              <c:f>データシート!$A$31</c:f>
              <c:strCache>
                <c:ptCount val="1"/>
                <c:pt idx="0">
                  <c:v>宅地造成事業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0.96</c:v>
                </c:pt>
                <c:pt idx="2">
                  <c:v>#N/A</c:v>
                </c:pt>
                <c:pt idx="3">
                  <c:v>0.93</c:v>
                </c:pt>
                <c:pt idx="4">
                  <c:v>#N/A</c:v>
                </c:pt>
                <c:pt idx="5">
                  <c:v>0.98</c:v>
                </c:pt>
                <c:pt idx="6">
                  <c:v>#N/A</c:v>
                </c:pt>
                <c:pt idx="7">
                  <c:v>0.97</c:v>
                </c:pt>
                <c:pt idx="8">
                  <c:v>#N/A</c:v>
                </c:pt>
                <c:pt idx="9">
                  <c:v>0.98</c:v>
                </c:pt>
              </c:numCache>
            </c:numRef>
          </c:val>
        </c:ser>
        <c:ser>
          <c:idx val="5"/>
          <c:order val="5"/>
          <c:tx>
            <c:strRef>
              <c:f>データシート!$A$32</c:f>
              <c:strCache>
                <c:ptCount val="1"/>
                <c:pt idx="0">
                  <c:v>国民健康保険直営診療施設事業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c:v>
                </c:pt>
                <c:pt idx="2">
                  <c:v>#N/A</c:v>
                </c:pt>
                <c:pt idx="3">
                  <c:v>0.05</c:v>
                </c:pt>
                <c:pt idx="4">
                  <c:v>#N/A</c:v>
                </c:pt>
                <c:pt idx="5">
                  <c:v>0.65</c:v>
                </c:pt>
                <c:pt idx="6">
                  <c:v>#N/A</c:v>
                </c:pt>
                <c:pt idx="7">
                  <c:v>1.04</c:v>
                </c:pt>
                <c:pt idx="8">
                  <c:v>#N/A</c:v>
                </c:pt>
                <c:pt idx="9">
                  <c:v>1.29</c:v>
                </c:pt>
              </c:numCache>
            </c:numRef>
          </c:val>
        </c:ser>
        <c:ser>
          <c:idx val="6"/>
          <c:order val="6"/>
          <c:tx>
            <c:strRef>
              <c:f>データシート!$A$33</c:f>
              <c:strCache>
                <c:ptCount val="1"/>
                <c:pt idx="0">
                  <c:v>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0.53</c:v>
                </c:pt>
                <c:pt idx="2">
                  <c:v>#N/A</c:v>
                </c:pt>
                <c:pt idx="3">
                  <c:v>0.93</c:v>
                </c:pt>
                <c:pt idx="4">
                  <c:v>#N/A</c:v>
                </c:pt>
                <c:pt idx="5">
                  <c:v>6.8</c:v>
                </c:pt>
                <c:pt idx="6">
                  <c:v>#N/A</c:v>
                </c:pt>
                <c:pt idx="7">
                  <c:v>3.49</c:v>
                </c:pt>
                <c:pt idx="8">
                  <c:v>#N/A</c:v>
                </c:pt>
                <c:pt idx="9">
                  <c:v>6.03</c:v>
                </c:pt>
              </c:numCache>
            </c:numRef>
          </c:val>
        </c:ser>
        <c:ser>
          <c:idx val="7"/>
          <c:order val="7"/>
          <c:tx>
            <c:strRef>
              <c:f>データシート!$A$34</c:f>
              <c:strCache>
                <c:ptCount val="1"/>
                <c:pt idx="0">
                  <c:v>上水道事業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11.12</c:v>
                </c:pt>
                <c:pt idx="2">
                  <c:v>#N/A</c:v>
                </c:pt>
                <c:pt idx="3">
                  <c:v>10.89</c:v>
                </c:pt>
                <c:pt idx="4">
                  <c:v>#N/A</c:v>
                </c:pt>
                <c:pt idx="5">
                  <c:v>8.3800000000000008</c:v>
                </c:pt>
                <c:pt idx="6">
                  <c:v>#N/A</c:v>
                </c:pt>
                <c:pt idx="7">
                  <c:v>4.8600000000000003</c:v>
                </c:pt>
                <c:pt idx="8">
                  <c:v>#N/A</c:v>
                </c:pt>
                <c:pt idx="9">
                  <c:v>11.31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6.84</c:v>
                </c:pt>
                <c:pt idx="2">
                  <c:v>#N/A</c:v>
                </c:pt>
                <c:pt idx="3">
                  <c:v>1.07</c:v>
                </c:pt>
                <c:pt idx="4">
                  <c:v>#N/A</c:v>
                </c:pt>
                <c:pt idx="5">
                  <c:v>8.25</c:v>
                </c:pt>
                <c:pt idx="6">
                  <c:v>#N/A</c:v>
                </c:pt>
                <c:pt idx="7">
                  <c:v>8.58</c:v>
                </c:pt>
                <c:pt idx="8">
                  <c:v>#N/A</c:v>
                </c:pt>
                <c:pt idx="9">
                  <c:v>11.44</c:v>
                </c:pt>
              </c:numCache>
            </c:numRef>
          </c:val>
        </c:ser>
        <c:ser>
          <c:idx val="9"/>
          <c:order val="9"/>
          <c:tx>
            <c:strRef>
              <c:f>データシート!$A$36</c:f>
              <c:strCache>
                <c:ptCount val="1"/>
                <c:pt idx="0">
                  <c:v>国民健康保険事業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2.08</c:v>
                </c:pt>
                <c:pt idx="2">
                  <c:v>#N/A</c:v>
                </c:pt>
                <c:pt idx="3">
                  <c:v>1.57</c:v>
                </c:pt>
                <c:pt idx="4">
                  <c:v>#N/A</c:v>
                </c:pt>
                <c:pt idx="5">
                  <c:v>8.2200000000000006</c:v>
                </c:pt>
                <c:pt idx="6">
                  <c:v>#N/A</c:v>
                </c:pt>
                <c:pt idx="7">
                  <c:v>20.48</c:v>
                </c:pt>
                <c:pt idx="8">
                  <c:v>#N/A</c:v>
                </c:pt>
                <c:pt idx="9">
                  <c:v>14.1</c:v>
                </c:pt>
              </c:numCache>
            </c:numRef>
          </c:val>
        </c:ser>
        <c:dLbls>
          <c:showLegendKey val="0"/>
          <c:showVal val="0"/>
          <c:showCatName val="0"/>
          <c:showSerName val="0"/>
          <c:showPercent val="0"/>
          <c:showBubbleSize val="0"/>
        </c:dLbls>
        <c:gapWidth val="150"/>
        <c:overlap val="100"/>
        <c:axId val="224811768"/>
        <c:axId val="224812152"/>
      </c:barChart>
      <c:catAx>
        <c:axId val="224811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4812152"/>
        <c:crosses val="autoZero"/>
        <c:auto val="1"/>
        <c:lblAlgn val="ctr"/>
        <c:lblOffset val="100"/>
        <c:tickLblSkip val="1"/>
        <c:tickMarkSkip val="1"/>
        <c:noMultiLvlLbl val="0"/>
      </c:catAx>
      <c:valAx>
        <c:axId val="224812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48117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591</c:v>
                </c:pt>
                <c:pt idx="5">
                  <c:v>608</c:v>
                </c:pt>
                <c:pt idx="8">
                  <c:v>607</c:v>
                </c:pt>
                <c:pt idx="11">
                  <c:v>644</c:v>
                </c:pt>
                <c:pt idx="14">
                  <c:v>646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250</c:v>
                </c:pt>
                <c:pt idx="3">
                  <c:v>233</c:v>
                </c:pt>
                <c:pt idx="6">
                  <c:v>209</c:v>
                </c:pt>
                <c:pt idx="9">
                  <c:v>215</c:v>
                </c:pt>
                <c:pt idx="12">
                  <c:v>173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51</c:v>
                </c:pt>
                <c:pt idx="3">
                  <c:v>57</c:v>
                </c:pt>
                <c:pt idx="6">
                  <c:v>46</c:v>
                </c:pt>
                <c:pt idx="9">
                  <c:v>40</c:v>
                </c:pt>
                <c:pt idx="12">
                  <c:v>18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325</c:v>
                </c:pt>
                <c:pt idx="3">
                  <c:v>326</c:v>
                </c:pt>
                <c:pt idx="6">
                  <c:v>334</c:v>
                </c:pt>
                <c:pt idx="9">
                  <c:v>345</c:v>
                </c:pt>
                <c:pt idx="12">
                  <c:v>334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733</c:v>
                </c:pt>
                <c:pt idx="3">
                  <c:v>586</c:v>
                </c:pt>
                <c:pt idx="6">
                  <c:v>766</c:v>
                </c:pt>
                <c:pt idx="9">
                  <c:v>669</c:v>
                </c:pt>
                <c:pt idx="12">
                  <c:v>682</c:v>
                </c:pt>
              </c:numCache>
            </c:numRef>
          </c:val>
        </c:ser>
        <c:dLbls>
          <c:showLegendKey val="0"/>
          <c:showVal val="0"/>
          <c:showCatName val="0"/>
          <c:showSerName val="0"/>
          <c:showPercent val="0"/>
          <c:showBubbleSize val="0"/>
        </c:dLbls>
        <c:gapWidth val="100"/>
        <c:overlap val="100"/>
        <c:axId val="225306520"/>
        <c:axId val="2253069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768</c:v>
                </c:pt>
                <c:pt idx="2">
                  <c:v>#N/A</c:v>
                </c:pt>
                <c:pt idx="3">
                  <c:v>#N/A</c:v>
                </c:pt>
                <c:pt idx="4">
                  <c:v>594</c:v>
                </c:pt>
                <c:pt idx="5">
                  <c:v>#N/A</c:v>
                </c:pt>
                <c:pt idx="6">
                  <c:v>#N/A</c:v>
                </c:pt>
                <c:pt idx="7">
                  <c:v>748</c:v>
                </c:pt>
                <c:pt idx="8">
                  <c:v>#N/A</c:v>
                </c:pt>
                <c:pt idx="9">
                  <c:v>#N/A</c:v>
                </c:pt>
                <c:pt idx="10">
                  <c:v>625</c:v>
                </c:pt>
                <c:pt idx="11">
                  <c:v>#N/A</c:v>
                </c:pt>
                <c:pt idx="12">
                  <c:v>#N/A</c:v>
                </c:pt>
                <c:pt idx="13">
                  <c:v>561</c:v>
                </c:pt>
                <c:pt idx="14">
                  <c:v>#N/A</c:v>
                </c:pt>
              </c:numCache>
            </c:numRef>
          </c:val>
          <c:smooth val="0"/>
        </c:ser>
        <c:dLbls>
          <c:showLegendKey val="0"/>
          <c:showVal val="0"/>
          <c:showCatName val="0"/>
          <c:showSerName val="0"/>
          <c:showPercent val="0"/>
          <c:showBubbleSize val="0"/>
        </c:dLbls>
        <c:marker val="1"/>
        <c:smooth val="0"/>
        <c:axId val="225306520"/>
        <c:axId val="225306912"/>
      </c:lineChart>
      <c:catAx>
        <c:axId val="225306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5306912"/>
        <c:crosses val="autoZero"/>
        <c:auto val="1"/>
        <c:lblAlgn val="ctr"/>
        <c:lblOffset val="100"/>
        <c:tickLblSkip val="1"/>
        <c:tickMarkSkip val="1"/>
        <c:noMultiLvlLbl val="0"/>
      </c:catAx>
      <c:valAx>
        <c:axId val="225306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5306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7132</c:v>
                </c:pt>
                <c:pt idx="5">
                  <c:v>7276</c:v>
                </c:pt>
                <c:pt idx="8">
                  <c:v>7077</c:v>
                </c:pt>
                <c:pt idx="11">
                  <c:v>6959</c:v>
                </c:pt>
                <c:pt idx="14">
                  <c:v>6794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26</c:v>
                </c:pt>
                <c:pt idx="5">
                  <c:v>16</c:v>
                </c:pt>
                <c:pt idx="8">
                  <c:v>5</c:v>
                </c:pt>
                <c:pt idx="11">
                  <c:v>1</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1691</c:v>
                </c:pt>
                <c:pt idx="5">
                  <c:v>1870</c:v>
                </c:pt>
                <c:pt idx="8">
                  <c:v>6206</c:v>
                </c:pt>
                <c:pt idx="11">
                  <c:v>7052</c:v>
                </c:pt>
                <c:pt idx="14">
                  <c:v>9174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30</c:v>
                </c:pt>
                <c:pt idx="3">
                  <c:v>28</c:v>
                </c:pt>
                <c:pt idx="6">
                  <c:v>26</c:v>
                </c:pt>
                <c:pt idx="9">
                  <c:v>24</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2071</c:v>
                </c:pt>
                <c:pt idx="3">
                  <c:v>2028</c:v>
                </c:pt>
                <c:pt idx="6">
                  <c:v>2180</c:v>
                </c:pt>
                <c:pt idx="9">
                  <c:v>1900</c:v>
                </c:pt>
                <c:pt idx="12">
                  <c:v>1714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353</c:v>
                </c:pt>
                <c:pt idx="3">
                  <c:v>564</c:v>
                </c:pt>
                <c:pt idx="6">
                  <c:v>517</c:v>
                </c:pt>
                <c:pt idx="9">
                  <c:v>491</c:v>
                </c:pt>
                <c:pt idx="12">
                  <c:v>464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3999</c:v>
                </c:pt>
                <c:pt idx="3">
                  <c:v>4039</c:v>
                </c:pt>
                <c:pt idx="6">
                  <c:v>3880</c:v>
                </c:pt>
                <c:pt idx="9">
                  <c:v>3757</c:v>
                </c:pt>
                <c:pt idx="12">
                  <c:v>3522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1014</c:v>
                </c:pt>
                <c:pt idx="3">
                  <c:v>807</c:v>
                </c:pt>
                <c:pt idx="6">
                  <c:v>619</c:v>
                </c:pt>
                <c:pt idx="9">
                  <c:v>470</c:v>
                </c:pt>
                <c:pt idx="12">
                  <c:v>308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6083</c:v>
                </c:pt>
                <c:pt idx="3">
                  <c:v>6090</c:v>
                </c:pt>
                <c:pt idx="6">
                  <c:v>5806</c:v>
                </c:pt>
                <c:pt idx="9">
                  <c:v>5610</c:v>
                </c:pt>
                <c:pt idx="12">
                  <c:v>5403</c:v>
                </c:pt>
              </c:numCache>
            </c:numRef>
          </c:val>
        </c:ser>
        <c:dLbls>
          <c:showLegendKey val="0"/>
          <c:showVal val="0"/>
          <c:showCatName val="0"/>
          <c:showSerName val="0"/>
          <c:showPercent val="0"/>
          <c:showBubbleSize val="0"/>
        </c:dLbls>
        <c:gapWidth val="100"/>
        <c:overlap val="100"/>
        <c:axId val="246528776"/>
        <c:axId val="2465291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4700</c:v>
                </c:pt>
                <c:pt idx="2">
                  <c:v>#N/A</c:v>
                </c:pt>
                <c:pt idx="3">
                  <c:v>#N/A</c:v>
                </c:pt>
                <c:pt idx="4">
                  <c:v>4393</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46528776"/>
        <c:axId val="246529168"/>
      </c:lineChart>
      <c:catAx>
        <c:axId val="246528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46529168"/>
        <c:crosses val="autoZero"/>
        <c:auto val="1"/>
        <c:lblAlgn val="ctr"/>
        <c:lblOffset val="100"/>
        <c:tickLblSkip val="1"/>
        <c:tickMarkSkip val="1"/>
        <c:noMultiLvlLbl val="0"/>
      </c:catAx>
      <c:valAx>
        <c:axId val="246529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6528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福島県浪江町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19,402
19,352
223.10
14,911,249
13,979,761
577,350
5,049,945
5,403,435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25</a:t>
          </a:r>
          <a:r>
            <a:rPr kumimoji="1" lang="ja-JP" altLang="en-US" sz="1300">
              <a:latin typeface="ＭＳ Ｐゴシック"/>
            </a:rPr>
            <a:t>年度間において、基準財政需要額はほぼ同水準で推移しているものの、地方譲与税額の低下などにより基準財政収入額が減少したため、財政力指数が低下することとなった。</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84667</xdr:rowOff>
    </xdr:from>
    <xdr:to>
      <xdr:col>7</xdr:col>
      <xdr:colOff>152400</xdr:colOff>
      <xdr:row>44</xdr:row>
      <xdr:rowOff>124883</xdr:rowOff>
    </xdr:to>
    <xdr:cxnSp macro="">
      <xdr:nvCxnSpPr>
        <xdr:cNvPr id="68" name="直線コネクタ 67"/>
        <xdr:cNvCxnSpPr/>
      </xdr:nvCxnSpPr>
      <xdr:spPr>
        <a:xfrm>
          <a:off x="4114800" y="762846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71261</xdr:rowOff>
    </xdr:from>
    <xdr:to>
      <xdr:col>6</xdr:col>
      <xdr:colOff>0</xdr:colOff>
      <xdr:row>44</xdr:row>
      <xdr:rowOff>84667</xdr:rowOff>
    </xdr:to>
    <xdr:cxnSp macro="">
      <xdr:nvCxnSpPr>
        <xdr:cNvPr id="71" name="直線コネクタ 70"/>
        <xdr:cNvCxnSpPr/>
      </xdr:nvCxnSpPr>
      <xdr:spPr>
        <a:xfrm>
          <a:off x="3225800" y="761506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71261</xdr:rowOff>
    </xdr:to>
    <xdr:cxnSp macro="">
      <xdr:nvCxnSpPr>
        <xdr:cNvPr id="74" name="直線コネクタ 73"/>
        <xdr:cNvCxnSpPr/>
      </xdr:nvCxnSpPr>
      <xdr:spPr>
        <a:xfrm>
          <a:off x="2336800" y="75882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17639</xdr:rowOff>
    </xdr:from>
    <xdr:to>
      <xdr:col>3</xdr:col>
      <xdr:colOff>279400</xdr:colOff>
      <xdr:row>44</xdr:row>
      <xdr:rowOff>44450</xdr:rowOff>
    </xdr:to>
    <xdr:cxnSp macro="">
      <xdr:nvCxnSpPr>
        <xdr:cNvPr id="77" name="直線コネクタ 76"/>
        <xdr:cNvCxnSpPr/>
      </xdr:nvCxnSpPr>
      <xdr:spPr>
        <a:xfrm>
          <a:off x="1447800" y="75614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79" name="テキスト ボックス 78"/>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1" name="テキスト ボックス 80"/>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7" name="円/楕円 86"/>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46160</xdr:rowOff>
    </xdr:from>
    <xdr:ext cx="762000" cy="259045"/>
    <xdr:sp macro="" textlink="">
      <xdr:nvSpPr>
        <xdr:cNvPr id="88" name="財政力該当値テキスト"/>
        <xdr:cNvSpPr txBox="1"/>
      </xdr:nvSpPr>
      <xdr:spPr>
        <a:xfrm>
          <a:off x="5041900" y="758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33867</xdr:rowOff>
    </xdr:from>
    <xdr:to>
      <xdr:col>6</xdr:col>
      <xdr:colOff>50800</xdr:colOff>
      <xdr:row>44</xdr:row>
      <xdr:rowOff>135467</xdr:rowOff>
    </xdr:to>
    <xdr:sp macro="" textlink="">
      <xdr:nvSpPr>
        <xdr:cNvPr id="89" name="円/楕円 88"/>
        <xdr:cNvSpPr/>
      </xdr:nvSpPr>
      <xdr:spPr>
        <a:xfrm>
          <a:off x="4064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120244</xdr:rowOff>
    </xdr:from>
    <xdr:ext cx="736600" cy="259045"/>
    <xdr:sp macro="" textlink="">
      <xdr:nvSpPr>
        <xdr:cNvPr id="90" name="テキスト ボックス 89"/>
        <xdr:cNvSpPr txBox="1"/>
      </xdr:nvSpPr>
      <xdr:spPr>
        <a:xfrm>
          <a:off x="3733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20461</xdr:rowOff>
    </xdr:from>
    <xdr:to>
      <xdr:col>4</xdr:col>
      <xdr:colOff>533400</xdr:colOff>
      <xdr:row>44</xdr:row>
      <xdr:rowOff>122061</xdr:rowOff>
    </xdr:to>
    <xdr:sp macro="" textlink="">
      <xdr:nvSpPr>
        <xdr:cNvPr id="91" name="円/楕円 90"/>
        <xdr:cNvSpPr/>
      </xdr:nvSpPr>
      <xdr:spPr>
        <a:xfrm>
          <a:off x="3175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106838</xdr:rowOff>
    </xdr:from>
    <xdr:ext cx="762000" cy="259045"/>
    <xdr:sp macro="" textlink="">
      <xdr:nvSpPr>
        <xdr:cNvPr id="92" name="テキスト ボックス 91"/>
        <xdr:cNvSpPr txBox="1"/>
      </xdr:nvSpPr>
      <xdr:spPr>
        <a:xfrm>
          <a:off x="2844800" y="7650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3" name="円/楕円 92"/>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4" name="テキスト ボックス 93"/>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138289</xdr:rowOff>
    </xdr:from>
    <xdr:to>
      <xdr:col>2</xdr:col>
      <xdr:colOff>127000</xdr:colOff>
      <xdr:row>44</xdr:row>
      <xdr:rowOff>68439</xdr:rowOff>
    </xdr:to>
    <xdr:sp macro="" textlink="">
      <xdr:nvSpPr>
        <xdr:cNvPr id="95" name="円/楕円 94"/>
        <xdr:cNvSpPr/>
      </xdr:nvSpPr>
      <xdr:spPr>
        <a:xfrm>
          <a:off x="1397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53216</xdr:rowOff>
    </xdr:from>
    <xdr:ext cx="762000" cy="259045"/>
    <xdr:sp macro="" textlink="">
      <xdr:nvSpPr>
        <xdr:cNvPr id="96" name="テキスト ボックス 95"/>
        <xdr:cNvSpPr txBox="1"/>
      </xdr:nvSpPr>
      <xdr:spPr>
        <a:xfrm>
          <a:off x="1066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末におこった東日本大震災及び原子力災害の影響によって町民税を条例による減免及び地方税法による課税免除を実施したことにより、経常一般財源が激減し、その補填財源となった震災復興特別交付税が臨時の一般財源のため、平成</a:t>
          </a:r>
          <a:r>
            <a:rPr kumimoji="1" lang="en-US" altLang="ja-JP" sz="1300">
              <a:latin typeface="ＭＳ Ｐゴシック"/>
            </a:rPr>
            <a:t>23</a:t>
          </a:r>
          <a:r>
            <a:rPr kumimoji="1" lang="ja-JP" altLang="en-US" sz="1300">
              <a:latin typeface="ＭＳ Ｐゴシック"/>
            </a:rPr>
            <a:t>年度に大幅な経常収支比率の悪化があった。</a:t>
          </a:r>
          <a:endParaRPr kumimoji="1" lang="en-US" altLang="ja-JP" sz="1300">
            <a:latin typeface="ＭＳ Ｐゴシック"/>
          </a:endParaRPr>
        </a:p>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年度においては物件費の上昇はあったものの、人件費、扶助費の減少が見られたことや、普通交付税や臨時財政対策債の増加などによる分母の上昇があったため、およそ</a:t>
          </a:r>
          <a:r>
            <a:rPr kumimoji="1" lang="en-US" altLang="ja-JP" sz="1300">
              <a:latin typeface="ＭＳ Ｐゴシック"/>
            </a:rPr>
            <a:t>10</a:t>
          </a:r>
          <a:r>
            <a:rPr kumimoji="1" lang="ja-JP" altLang="en-US" sz="1300">
              <a:latin typeface="ＭＳ Ｐゴシック"/>
            </a:rPr>
            <a:t>ポイントの改善が見られた。</a:t>
          </a:r>
        </a:p>
        <a:p>
          <a:r>
            <a:rPr kumimoji="1" lang="ja-JP" altLang="en-US" sz="1300">
              <a:latin typeface="ＭＳ Ｐゴシック"/>
            </a:rPr>
            <a:t>　しかし、根本的な経常一般財源についても、復興の進捗と並行して確保していく必要がある。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82762</xdr:rowOff>
    </xdr:from>
    <xdr:to>
      <xdr:col>7</xdr:col>
      <xdr:colOff>152400</xdr:colOff>
      <xdr:row>65</xdr:row>
      <xdr:rowOff>64981</xdr:rowOff>
    </xdr:to>
    <xdr:cxnSp macro="">
      <xdr:nvCxnSpPr>
        <xdr:cNvPr id="126" name="直線コネクタ 125"/>
        <xdr:cNvCxnSpPr/>
      </xdr:nvCxnSpPr>
      <xdr:spPr>
        <a:xfrm flipV="1">
          <a:off x="4953000" y="10026862"/>
          <a:ext cx="0" cy="11823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37058</xdr:rowOff>
    </xdr:from>
    <xdr:ext cx="762000" cy="259045"/>
    <xdr:sp macro="" textlink="">
      <xdr:nvSpPr>
        <xdr:cNvPr id="127" name="財政構造の弾力性最小値テキスト"/>
        <xdr:cNvSpPr txBox="1"/>
      </xdr:nvSpPr>
      <xdr:spPr>
        <a:xfrm>
          <a:off x="5041900" y="11181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65</xdr:row>
      <xdr:rowOff>64981</xdr:rowOff>
    </xdr:from>
    <xdr:to>
      <xdr:col>7</xdr:col>
      <xdr:colOff>241300</xdr:colOff>
      <xdr:row>65</xdr:row>
      <xdr:rowOff>64981</xdr:rowOff>
    </xdr:to>
    <xdr:cxnSp macro="">
      <xdr:nvCxnSpPr>
        <xdr:cNvPr id="128" name="直線コネクタ 127"/>
        <xdr:cNvCxnSpPr/>
      </xdr:nvCxnSpPr>
      <xdr:spPr>
        <a:xfrm>
          <a:off x="4864100" y="11209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169139</xdr:rowOff>
    </xdr:from>
    <xdr:ext cx="762000" cy="259045"/>
    <xdr:sp macro="" textlink="">
      <xdr:nvSpPr>
        <xdr:cNvPr id="129" name="財政構造の弾力性最大値テキスト"/>
        <xdr:cNvSpPr txBox="1"/>
      </xdr:nvSpPr>
      <xdr:spPr>
        <a:xfrm>
          <a:off x="5041900" y="9770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82762</xdr:rowOff>
    </xdr:from>
    <xdr:to>
      <xdr:col>7</xdr:col>
      <xdr:colOff>241300</xdr:colOff>
      <xdr:row>58</xdr:row>
      <xdr:rowOff>82762</xdr:rowOff>
    </xdr:to>
    <xdr:cxnSp macro="">
      <xdr:nvCxnSpPr>
        <xdr:cNvPr id="130" name="直線コネクタ 129"/>
        <xdr:cNvCxnSpPr/>
      </xdr:nvCxnSpPr>
      <xdr:spPr>
        <a:xfrm>
          <a:off x="4864100" y="100268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55456</xdr:rowOff>
    </xdr:from>
    <xdr:to>
      <xdr:col>7</xdr:col>
      <xdr:colOff>152400</xdr:colOff>
      <xdr:row>66</xdr:row>
      <xdr:rowOff>86571</xdr:rowOff>
    </xdr:to>
    <xdr:cxnSp macro="">
      <xdr:nvCxnSpPr>
        <xdr:cNvPr id="131" name="直線コネクタ 130"/>
        <xdr:cNvCxnSpPr/>
      </xdr:nvCxnSpPr>
      <xdr:spPr>
        <a:xfrm flipV="1">
          <a:off x="4114800" y="11028256"/>
          <a:ext cx="838200" cy="374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18221</xdr:rowOff>
    </xdr:from>
    <xdr:ext cx="762000" cy="259045"/>
    <xdr:sp macro="" textlink="">
      <xdr:nvSpPr>
        <xdr:cNvPr id="132" name="財政構造の弾力性平均値テキスト"/>
        <xdr:cNvSpPr txBox="1"/>
      </xdr:nvSpPr>
      <xdr:spPr>
        <a:xfrm>
          <a:off x="5041900" y="104766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1694</xdr:rowOff>
    </xdr:from>
    <xdr:to>
      <xdr:col>7</xdr:col>
      <xdr:colOff>203200</xdr:colOff>
      <xdr:row>62</xdr:row>
      <xdr:rowOff>103294</xdr:rowOff>
    </xdr:to>
    <xdr:sp macro="" textlink="">
      <xdr:nvSpPr>
        <xdr:cNvPr id="133" name="フローチャート : 判断 132"/>
        <xdr:cNvSpPr/>
      </xdr:nvSpPr>
      <xdr:spPr>
        <a:xfrm>
          <a:off x="4902200" y="1063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86571</xdr:rowOff>
    </xdr:from>
    <xdr:to>
      <xdr:col>6</xdr:col>
      <xdr:colOff>0</xdr:colOff>
      <xdr:row>66</xdr:row>
      <xdr:rowOff>138854</xdr:rowOff>
    </xdr:to>
    <xdr:cxnSp macro="">
      <xdr:nvCxnSpPr>
        <xdr:cNvPr id="134" name="直線コネクタ 133"/>
        <xdr:cNvCxnSpPr/>
      </xdr:nvCxnSpPr>
      <xdr:spPr>
        <a:xfrm flipV="1">
          <a:off x="3225800" y="11402271"/>
          <a:ext cx="889000" cy="52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1694</xdr:rowOff>
    </xdr:from>
    <xdr:to>
      <xdr:col>6</xdr:col>
      <xdr:colOff>50800</xdr:colOff>
      <xdr:row>62</xdr:row>
      <xdr:rowOff>103294</xdr:rowOff>
    </xdr:to>
    <xdr:sp macro="" textlink="">
      <xdr:nvSpPr>
        <xdr:cNvPr id="135" name="フローチャート : 判断 134"/>
        <xdr:cNvSpPr/>
      </xdr:nvSpPr>
      <xdr:spPr>
        <a:xfrm>
          <a:off x="4064000" y="1063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113471</xdr:rowOff>
    </xdr:from>
    <xdr:ext cx="736600" cy="259045"/>
    <xdr:sp macro="" textlink="">
      <xdr:nvSpPr>
        <xdr:cNvPr id="136" name="テキスト ボックス 135"/>
        <xdr:cNvSpPr txBox="1"/>
      </xdr:nvSpPr>
      <xdr:spPr>
        <a:xfrm>
          <a:off x="3733800" y="10400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113877</xdr:rowOff>
    </xdr:from>
    <xdr:to>
      <xdr:col>4</xdr:col>
      <xdr:colOff>482600</xdr:colOff>
      <xdr:row>66</xdr:row>
      <xdr:rowOff>138854</xdr:rowOff>
    </xdr:to>
    <xdr:cxnSp macro="">
      <xdr:nvCxnSpPr>
        <xdr:cNvPr id="137" name="直線コネクタ 136"/>
        <xdr:cNvCxnSpPr/>
      </xdr:nvCxnSpPr>
      <xdr:spPr>
        <a:xfrm>
          <a:off x="2336800" y="10400877"/>
          <a:ext cx="889000" cy="1053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161079</xdr:rowOff>
    </xdr:from>
    <xdr:to>
      <xdr:col>4</xdr:col>
      <xdr:colOff>533400</xdr:colOff>
      <xdr:row>62</xdr:row>
      <xdr:rowOff>91229</xdr:rowOff>
    </xdr:to>
    <xdr:sp macro="" textlink="">
      <xdr:nvSpPr>
        <xdr:cNvPr id="138" name="フローチャート : 判断 137"/>
        <xdr:cNvSpPr/>
      </xdr:nvSpPr>
      <xdr:spPr>
        <a:xfrm>
          <a:off x="3175000" y="1061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101406</xdr:rowOff>
    </xdr:from>
    <xdr:ext cx="762000" cy="259045"/>
    <xdr:sp macro="" textlink="">
      <xdr:nvSpPr>
        <xdr:cNvPr id="139" name="テキスト ボックス 138"/>
        <xdr:cNvSpPr txBox="1"/>
      </xdr:nvSpPr>
      <xdr:spPr>
        <a:xfrm>
          <a:off x="2844800" y="1038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113877</xdr:rowOff>
    </xdr:from>
    <xdr:to>
      <xdr:col>3</xdr:col>
      <xdr:colOff>279400</xdr:colOff>
      <xdr:row>61</xdr:row>
      <xdr:rowOff>46990</xdr:rowOff>
    </xdr:to>
    <xdr:cxnSp macro="">
      <xdr:nvCxnSpPr>
        <xdr:cNvPr id="140" name="直線コネクタ 139"/>
        <xdr:cNvCxnSpPr/>
      </xdr:nvCxnSpPr>
      <xdr:spPr>
        <a:xfrm flipV="1">
          <a:off x="1447800" y="10400877"/>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108796</xdr:rowOff>
    </xdr:from>
    <xdr:to>
      <xdr:col>3</xdr:col>
      <xdr:colOff>330200</xdr:colOff>
      <xdr:row>62</xdr:row>
      <xdr:rowOff>38946</xdr:rowOff>
    </xdr:to>
    <xdr:sp macro="" textlink="">
      <xdr:nvSpPr>
        <xdr:cNvPr id="141" name="フローチャート : 判断 140"/>
        <xdr:cNvSpPr/>
      </xdr:nvSpPr>
      <xdr:spPr>
        <a:xfrm>
          <a:off x="2286000" y="10567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23723</xdr:rowOff>
    </xdr:from>
    <xdr:ext cx="762000" cy="259045"/>
    <xdr:sp macro="" textlink="">
      <xdr:nvSpPr>
        <xdr:cNvPr id="142" name="テキスト ボックス 141"/>
        <xdr:cNvSpPr txBox="1"/>
      </xdr:nvSpPr>
      <xdr:spPr>
        <a:xfrm>
          <a:off x="1955800" y="1065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70062</xdr:rowOff>
    </xdr:from>
    <xdr:to>
      <xdr:col>2</xdr:col>
      <xdr:colOff>127000</xdr:colOff>
      <xdr:row>63</xdr:row>
      <xdr:rowOff>212</xdr:rowOff>
    </xdr:to>
    <xdr:sp macro="" textlink="">
      <xdr:nvSpPr>
        <xdr:cNvPr id="143" name="フローチャート : 判断 142"/>
        <xdr:cNvSpPr/>
      </xdr:nvSpPr>
      <xdr:spPr>
        <a:xfrm>
          <a:off x="1397000" y="1069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156439</xdr:rowOff>
    </xdr:from>
    <xdr:ext cx="762000" cy="259045"/>
    <xdr:sp macro="" textlink="">
      <xdr:nvSpPr>
        <xdr:cNvPr id="144" name="テキスト ボックス 143"/>
        <xdr:cNvSpPr txBox="1"/>
      </xdr:nvSpPr>
      <xdr:spPr>
        <a:xfrm>
          <a:off x="1066800" y="10786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4656</xdr:rowOff>
    </xdr:from>
    <xdr:to>
      <xdr:col>7</xdr:col>
      <xdr:colOff>203200</xdr:colOff>
      <xdr:row>64</xdr:row>
      <xdr:rowOff>106256</xdr:rowOff>
    </xdr:to>
    <xdr:sp macro="" textlink="">
      <xdr:nvSpPr>
        <xdr:cNvPr id="150" name="円/楕円 149"/>
        <xdr:cNvSpPr/>
      </xdr:nvSpPr>
      <xdr:spPr>
        <a:xfrm>
          <a:off x="49022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148183</xdr:rowOff>
    </xdr:from>
    <xdr:ext cx="762000" cy="259045"/>
    <xdr:sp macro="" textlink="">
      <xdr:nvSpPr>
        <xdr:cNvPr id="151" name="財政構造の弾力性該当値テキスト"/>
        <xdr:cNvSpPr txBox="1"/>
      </xdr:nvSpPr>
      <xdr:spPr>
        <a:xfrm>
          <a:off x="5041900" y="1094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35771</xdr:rowOff>
    </xdr:from>
    <xdr:to>
      <xdr:col>6</xdr:col>
      <xdr:colOff>50800</xdr:colOff>
      <xdr:row>66</xdr:row>
      <xdr:rowOff>137371</xdr:rowOff>
    </xdr:to>
    <xdr:sp macro="" textlink="">
      <xdr:nvSpPr>
        <xdr:cNvPr id="152" name="円/楕円 151"/>
        <xdr:cNvSpPr/>
      </xdr:nvSpPr>
      <xdr:spPr>
        <a:xfrm>
          <a:off x="4064000" y="11351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122148</xdr:rowOff>
    </xdr:from>
    <xdr:ext cx="736600" cy="259045"/>
    <xdr:sp macro="" textlink="">
      <xdr:nvSpPr>
        <xdr:cNvPr id="153" name="テキスト ボックス 152"/>
        <xdr:cNvSpPr txBox="1"/>
      </xdr:nvSpPr>
      <xdr:spPr>
        <a:xfrm>
          <a:off x="3733800" y="11437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88054</xdr:rowOff>
    </xdr:from>
    <xdr:to>
      <xdr:col>4</xdr:col>
      <xdr:colOff>533400</xdr:colOff>
      <xdr:row>67</xdr:row>
      <xdr:rowOff>18204</xdr:rowOff>
    </xdr:to>
    <xdr:sp macro="" textlink="">
      <xdr:nvSpPr>
        <xdr:cNvPr id="154" name="円/楕円 153"/>
        <xdr:cNvSpPr/>
      </xdr:nvSpPr>
      <xdr:spPr>
        <a:xfrm>
          <a:off x="3175000" y="1140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2981</xdr:rowOff>
    </xdr:from>
    <xdr:ext cx="762000" cy="259045"/>
    <xdr:sp macro="" textlink="">
      <xdr:nvSpPr>
        <xdr:cNvPr id="155" name="テキスト ボックス 154"/>
        <xdr:cNvSpPr txBox="1"/>
      </xdr:nvSpPr>
      <xdr:spPr>
        <a:xfrm>
          <a:off x="2844800" y="1149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63077</xdr:rowOff>
    </xdr:from>
    <xdr:to>
      <xdr:col>3</xdr:col>
      <xdr:colOff>330200</xdr:colOff>
      <xdr:row>60</xdr:row>
      <xdr:rowOff>164677</xdr:rowOff>
    </xdr:to>
    <xdr:sp macro="" textlink="">
      <xdr:nvSpPr>
        <xdr:cNvPr id="156" name="円/楕円 155"/>
        <xdr:cNvSpPr/>
      </xdr:nvSpPr>
      <xdr:spPr>
        <a:xfrm>
          <a:off x="22860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3404</xdr:rowOff>
    </xdr:from>
    <xdr:ext cx="762000" cy="259045"/>
    <xdr:sp macro="" textlink="">
      <xdr:nvSpPr>
        <xdr:cNvPr id="157" name="テキスト ボックス 156"/>
        <xdr:cNvSpPr txBox="1"/>
      </xdr:nvSpPr>
      <xdr:spPr>
        <a:xfrm>
          <a:off x="1955800" y="1011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167640</xdr:rowOff>
    </xdr:from>
    <xdr:to>
      <xdr:col>2</xdr:col>
      <xdr:colOff>127000</xdr:colOff>
      <xdr:row>61</xdr:row>
      <xdr:rowOff>97790</xdr:rowOff>
    </xdr:to>
    <xdr:sp macro="" textlink="">
      <xdr:nvSpPr>
        <xdr:cNvPr id="158" name="円/楕円 157"/>
        <xdr:cNvSpPr/>
      </xdr:nvSpPr>
      <xdr:spPr>
        <a:xfrm>
          <a:off x="1397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107967</xdr:rowOff>
    </xdr:from>
    <xdr:ext cx="762000" cy="259045"/>
    <xdr:sp macro="" textlink="">
      <xdr:nvSpPr>
        <xdr:cNvPr id="159" name="テキスト ボックス 158"/>
        <xdr:cNvSpPr txBox="1"/>
      </xdr:nvSpPr>
      <xdr:spPr>
        <a:xfrm>
          <a:off x="1066800" y="1022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[137,739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a:t>
          </a:r>
          <a:r>
            <a:rPr kumimoji="1" lang="en-US" altLang="ja-JP" sz="1300">
              <a:latin typeface="ＭＳ Ｐゴシック"/>
            </a:rPr>
            <a:t>1</a:t>
          </a:r>
          <a:r>
            <a:rPr kumimoji="1" lang="ja-JP" altLang="en-US" sz="1300">
              <a:latin typeface="ＭＳ Ｐゴシック"/>
            </a:rPr>
            <a:t>人当りの人件費・物件費等決算額については、昨年比増となった。</a:t>
          </a:r>
        </a:p>
        <a:p>
          <a:r>
            <a:rPr kumimoji="1" lang="ja-JP" altLang="en-US" sz="1300">
              <a:latin typeface="ＭＳ Ｐゴシック"/>
            </a:rPr>
            <a:t>　東日本大震災の影響で浪江町内に居住することができず、新規の転入もできなくなっているため、当面は人口が上昇することはないと思われる。</a:t>
          </a:r>
          <a:endParaRPr kumimoji="1" lang="en-US" altLang="ja-JP" sz="1300">
            <a:latin typeface="ＭＳ Ｐゴシック"/>
          </a:endParaRPr>
        </a:p>
        <a:p>
          <a:r>
            <a:rPr kumimoji="1" lang="ja-JP" altLang="en-US" sz="1300">
              <a:latin typeface="ＭＳ Ｐゴシック"/>
            </a:rPr>
            <a:t>　職員の減少による職員給の減少等により人件費は減少したものの、復興・復旧業務等の震災後に発生した新たな業務等の増加への対応で物件費が増加し、合計額が上昇している。今後復興・復旧業務需要の増加と共に物件費等が増加し、上昇傾向が続くと思われ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9" name="直線コネクタ 188"/>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90"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91" name="直線コネクタ 190"/>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2"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3" name="直線コネクタ 192"/>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141255</xdr:rowOff>
    </xdr:from>
    <xdr:to>
      <xdr:col>7</xdr:col>
      <xdr:colOff>152400</xdr:colOff>
      <xdr:row>81</xdr:row>
      <xdr:rowOff>64990</xdr:rowOff>
    </xdr:to>
    <xdr:cxnSp macro="">
      <xdr:nvCxnSpPr>
        <xdr:cNvPr id="194" name="直線コネクタ 193"/>
        <xdr:cNvCxnSpPr/>
      </xdr:nvCxnSpPr>
      <xdr:spPr>
        <a:xfrm>
          <a:off x="4114800" y="13857255"/>
          <a:ext cx="838200" cy="95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5"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6" name="フローチャート : 判断 195"/>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86846</xdr:rowOff>
    </xdr:from>
    <xdr:to>
      <xdr:col>6</xdr:col>
      <xdr:colOff>0</xdr:colOff>
      <xdr:row>80</xdr:row>
      <xdr:rowOff>141255</xdr:rowOff>
    </xdr:to>
    <xdr:cxnSp macro="">
      <xdr:nvCxnSpPr>
        <xdr:cNvPr id="197" name="直線コネクタ 196"/>
        <xdr:cNvCxnSpPr/>
      </xdr:nvCxnSpPr>
      <xdr:spPr>
        <a:xfrm>
          <a:off x="3225800" y="13802846"/>
          <a:ext cx="889000" cy="54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8" name="フローチャート : 判断 197"/>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9" name="テキスト ボックス 198"/>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81562</xdr:rowOff>
    </xdr:from>
    <xdr:to>
      <xdr:col>4</xdr:col>
      <xdr:colOff>482600</xdr:colOff>
      <xdr:row>80</xdr:row>
      <xdr:rowOff>86846</xdr:rowOff>
    </xdr:to>
    <xdr:cxnSp macro="">
      <xdr:nvCxnSpPr>
        <xdr:cNvPr id="200" name="直線コネクタ 199"/>
        <xdr:cNvCxnSpPr/>
      </xdr:nvCxnSpPr>
      <xdr:spPr>
        <a:xfrm>
          <a:off x="2336800" y="13797562"/>
          <a:ext cx="889000" cy="5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201" name="フローチャート : 判断 200"/>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2" name="テキスト ボックス 201"/>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81562</xdr:rowOff>
    </xdr:from>
    <xdr:to>
      <xdr:col>3</xdr:col>
      <xdr:colOff>279400</xdr:colOff>
      <xdr:row>80</xdr:row>
      <xdr:rowOff>105290</xdr:rowOff>
    </xdr:to>
    <xdr:cxnSp macro="">
      <xdr:nvCxnSpPr>
        <xdr:cNvPr id="203" name="直線コネクタ 202"/>
        <xdr:cNvCxnSpPr/>
      </xdr:nvCxnSpPr>
      <xdr:spPr>
        <a:xfrm flipV="1">
          <a:off x="1447800" y="13797562"/>
          <a:ext cx="889000" cy="23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4" name="フローチャート : 判断 203"/>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5" name="テキスト ボックス 204"/>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6" name="フローチャート : 判断 205"/>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7" name="テキスト ボックス 206"/>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14190</xdr:rowOff>
    </xdr:from>
    <xdr:to>
      <xdr:col>7</xdr:col>
      <xdr:colOff>203200</xdr:colOff>
      <xdr:row>81</xdr:row>
      <xdr:rowOff>115790</xdr:rowOff>
    </xdr:to>
    <xdr:sp macro="" textlink="">
      <xdr:nvSpPr>
        <xdr:cNvPr id="213" name="円/楕円 212"/>
        <xdr:cNvSpPr/>
      </xdr:nvSpPr>
      <xdr:spPr>
        <a:xfrm>
          <a:off x="4902200" y="1390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157717</xdr:rowOff>
    </xdr:from>
    <xdr:ext cx="762000" cy="259045"/>
    <xdr:sp macro="" textlink="">
      <xdr:nvSpPr>
        <xdr:cNvPr id="214" name="人件費・物件費等の状況該当値テキスト"/>
        <xdr:cNvSpPr txBox="1"/>
      </xdr:nvSpPr>
      <xdr:spPr>
        <a:xfrm>
          <a:off x="5041900" y="13873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137,739</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90455</xdr:rowOff>
    </xdr:from>
    <xdr:to>
      <xdr:col>6</xdr:col>
      <xdr:colOff>50800</xdr:colOff>
      <xdr:row>81</xdr:row>
      <xdr:rowOff>20605</xdr:rowOff>
    </xdr:to>
    <xdr:sp macro="" textlink="">
      <xdr:nvSpPr>
        <xdr:cNvPr id="215" name="円/楕円 214"/>
        <xdr:cNvSpPr/>
      </xdr:nvSpPr>
      <xdr:spPr>
        <a:xfrm>
          <a:off x="4064000" y="13806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5382</xdr:rowOff>
    </xdr:from>
    <xdr:ext cx="736600" cy="259045"/>
    <xdr:sp macro="" textlink="">
      <xdr:nvSpPr>
        <xdr:cNvPr id="216" name="テキスト ボックス 215"/>
        <xdr:cNvSpPr txBox="1"/>
      </xdr:nvSpPr>
      <xdr:spPr>
        <a:xfrm>
          <a:off x="3733800" y="13892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114,071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36046</xdr:rowOff>
    </xdr:from>
    <xdr:to>
      <xdr:col>4</xdr:col>
      <xdr:colOff>533400</xdr:colOff>
      <xdr:row>80</xdr:row>
      <xdr:rowOff>137646</xdr:rowOff>
    </xdr:to>
    <xdr:sp macro="" textlink="">
      <xdr:nvSpPr>
        <xdr:cNvPr id="217" name="円/楕円 216"/>
        <xdr:cNvSpPr/>
      </xdr:nvSpPr>
      <xdr:spPr>
        <a:xfrm>
          <a:off x="3175000" y="13752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147823</xdr:rowOff>
    </xdr:from>
    <xdr:ext cx="762000" cy="259045"/>
    <xdr:sp macro="" textlink="">
      <xdr:nvSpPr>
        <xdr:cNvPr id="218" name="テキスト ボックス 217"/>
        <xdr:cNvSpPr txBox="1"/>
      </xdr:nvSpPr>
      <xdr:spPr>
        <a:xfrm>
          <a:off x="2844800" y="1352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100,542</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30762</xdr:rowOff>
    </xdr:from>
    <xdr:to>
      <xdr:col>3</xdr:col>
      <xdr:colOff>330200</xdr:colOff>
      <xdr:row>80</xdr:row>
      <xdr:rowOff>132362</xdr:rowOff>
    </xdr:to>
    <xdr:sp macro="" textlink="">
      <xdr:nvSpPr>
        <xdr:cNvPr id="219" name="円/楕円 218"/>
        <xdr:cNvSpPr/>
      </xdr:nvSpPr>
      <xdr:spPr>
        <a:xfrm>
          <a:off x="2286000" y="13746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142539</xdr:rowOff>
    </xdr:from>
    <xdr:ext cx="762000" cy="259045"/>
    <xdr:sp macro="" textlink="">
      <xdr:nvSpPr>
        <xdr:cNvPr id="220" name="テキスト ボックス 219"/>
        <xdr:cNvSpPr txBox="1"/>
      </xdr:nvSpPr>
      <xdr:spPr>
        <a:xfrm>
          <a:off x="1955800" y="1351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99,228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54490</xdr:rowOff>
    </xdr:from>
    <xdr:to>
      <xdr:col>2</xdr:col>
      <xdr:colOff>127000</xdr:colOff>
      <xdr:row>80</xdr:row>
      <xdr:rowOff>156090</xdr:rowOff>
    </xdr:to>
    <xdr:sp macro="" textlink="">
      <xdr:nvSpPr>
        <xdr:cNvPr id="221" name="円/楕円 220"/>
        <xdr:cNvSpPr/>
      </xdr:nvSpPr>
      <xdr:spPr>
        <a:xfrm>
          <a:off x="1397000" y="1377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166267</xdr:rowOff>
    </xdr:from>
    <xdr:ext cx="762000" cy="259045"/>
    <xdr:sp macro="" textlink="">
      <xdr:nvSpPr>
        <xdr:cNvPr id="222" name="テキスト ボックス 221"/>
        <xdr:cNvSpPr txBox="1"/>
      </xdr:nvSpPr>
      <xdr:spPr>
        <a:xfrm>
          <a:off x="1066800" y="13539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105,128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国家公務員の給与の改訂及び臨時特例に関する法律の施行により国家公務員の給与が引き下げられたこと等により、</a:t>
          </a:r>
          <a:r>
            <a:rPr kumimoji="1" lang="en-US" altLang="ja-JP" sz="1300">
              <a:latin typeface="ＭＳ Ｐゴシック"/>
            </a:rPr>
            <a:t>23</a:t>
          </a:r>
          <a:r>
            <a:rPr kumimoji="1" lang="ja-JP" altLang="en-US" sz="1300">
              <a:latin typeface="ＭＳ Ｐゴシック"/>
            </a:rPr>
            <a:t>年度のラスパイレス指数の数値が大きく上昇している。</a:t>
          </a:r>
          <a:endParaRPr kumimoji="1" lang="en-US" altLang="ja-JP" sz="1300">
            <a:latin typeface="ＭＳ Ｐゴシック"/>
          </a:endParaRPr>
        </a:p>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年度においては、職員の減少により職員給が減少し、ラスパイレス指数の数値が</a:t>
          </a:r>
          <a:r>
            <a:rPr kumimoji="1" lang="en-US" altLang="ja-JP" sz="1300">
              <a:latin typeface="ＭＳ Ｐゴシック"/>
            </a:rPr>
            <a:t>100</a:t>
          </a:r>
          <a:r>
            <a:rPr kumimoji="1" lang="ja-JP" altLang="en-US" sz="1300">
              <a:latin typeface="ＭＳ Ｐゴシック"/>
            </a:rPr>
            <a:t>を下回った。</a:t>
          </a:r>
          <a:endParaRPr kumimoji="1" lang="en-US" altLang="ja-JP" sz="1300">
            <a:latin typeface="ＭＳ Ｐゴシック"/>
          </a:endParaRPr>
        </a:p>
        <a:p>
          <a:r>
            <a:rPr kumimoji="1" lang="ja-JP" altLang="en-US" sz="1300">
              <a:latin typeface="ＭＳ Ｐゴシック"/>
            </a:rPr>
            <a:t>　今後は、国・県の動向に準じて数値が</a:t>
          </a:r>
          <a:r>
            <a:rPr kumimoji="1" lang="en-US" altLang="ja-JP" sz="1300">
              <a:latin typeface="ＭＳ Ｐゴシック"/>
            </a:rPr>
            <a:t>100</a:t>
          </a:r>
          <a:r>
            <a:rPr kumimoji="1" lang="ja-JP" altLang="en-US" sz="1300">
              <a:latin typeface="ＭＳ Ｐゴシック"/>
            </a:rPr>
            <a:t>以下の水準を維持するよう検討していく必要がある。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86</xdr:row>
      <xdr:rowOff>53339</xdr:rowOff>
    </xdr:to>
    <xdr:cxnSp macro="">
      <xdr:nvCxnSpPr>
        <xdr:cNvPr id="251" name="直線コネクタ 250"/>
        <xdr:cNvCxnSpPr/>
      </xdr:nvCxnSpPr>
      <xdr:spPr>
        <a:xfrm flipV="1">
          <a:off x="17018000" y="13752407"/>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2"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3" name="直線コネクタ 252"/>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4"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5" name="直線コネクタ 254"/>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58420</xdr:rowOff>
    </xdr:from>
    <xdr:to>
      <xdr:col>24</xdr:col>
      <xdr:colOff>558800</xdr:colOff>
      <xdr:row>88</xdr:row>
      <xdr:rowOff>64346</xdr:rowOff>
    </xdr:to>
    <xdr:cxnSp macro="">
      <xdr:nvCxnSpPr>
        <xdr:cNvPr id="256" name="直線コネクタ 255"/>
        <xdr:cNvCxnSpPr/>
      </xdr:nvCxnSpPr>
      <xdr:spPr>
        <a:xfrm flipV="1">
          <a:off x="16179800" y="14460220"/>
          <a:ext cx="838200" cy="691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74947</xdr:rowOff>
    </xdr:from>
    <xdr:ext cx="762000" cy="259045"/>
    <xdr:sp macro="" textlink="">
      <xdr:nvSpPr>
        <xdr:cNvPr id="257" name="給与水準   （国との比較）平均値テキスト"/>
        <xdr:cNvSpPr txBox="1"/>
      </xdr:nvSpPr>
      <xdr:spPr>
        <a:xfrm>
          <a:off x="17106900" y="1413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58" name="フローチャート : 判断 257"/>
        <xdr:cNvSpPr/>
      </xdr:nvSpPr>
      <xdr:spPr>
        <a:xfrm>
          <a:off x="169672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64346</xdr:rowOff>
    </xdr:from>
    <xdr:to>
      <xdr:col>23</xdr:col>
      <xdr:colOff>406400</xdr:colOff>
      <xdr:row>88</xdr:row>
      <xdr:rowOff>96520</xdr:rowOff>
    </xdr:to>
    <xdr:cxnSp macro="">
      <xdr:nvCxnSpPr>
        <xdr:cNvPr id="259" name="直線コネクタ 258"/>
        <xdr:cNvCxnSpPr/>
      </xdr:nvCxnSpPr>
      <xdr:spPr>
        <a:xfrm flipV="1">
          <a:off x="15290800" y="1515194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60" name="フローチャート : 判断 259"/>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61" name="テキスト ボックス 260"/>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22</xdr:col>
      <xdr:colOff>152400</xdr:colOff>
      <xdr:row>87</xdr:row>
      <xdr:rowOff>8043</xdr:rowOff>
    </xdr:from>
    <xdr:to>
      <xdr:col>22</xdr:col>
      <xdr:colOff>254000</xdr:colOff>
      <xdr:row>87</xdr:row>
      <xdr:rowOff>109643</xdr:rowOff>
    </xdr:to>
    <xdr:sp macro="" textlink="">
      <xdr:nvSpPr>
        <xdr:cNvPr id="262" name="フローチャート : 判断 261"/>
        <xdr:cNvSpPr/>
      </xdr:nvSpPr>
      <xdr:spPr>
        <a:xfrm>
          <a:off x="15240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63" name="テキスト ボックス 262"/>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20</xdr:col>
      <xdr:colOff>635000</xdr:colOff>
      <xdr:row>83</xdr:row>
      <xdr:rowOff>50377</xdr:rowOff>
    </xdr:from>
    <xdr:to>
      <xdr:col>21</xdr:col>
      <xdr:colOff>50800</xdr:colOff>
      <xdr:row>83</xdr:row>
      <xdr:rowOff>151977</xdr:rowOff>
    </xdr:to>
    <xdr:sp macro="" textlink="">
      <xdr:nvSpPr>
        <xdr:cNvPr id="264" name="フローチャート : 判断 263"/>
        <xdr:cNvSpPr/>
      </xdr:nvSpPr>
      <xdr:spPr>
        <a:xfrm>
          <a:off x="14351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162154</xdr:rowOff>
    </xdr:from>
    <xdr:ext cx="762000" cy="259045"/>
    <xdr:sp macro="" textlink="">
      <xdr:nvSpPr>
        <xdr:cNvPr id="265" name="テキスト ボックス 264"/>
        <xdr:cNvSpPr txBox="1"/>
      </xdr:nvSpPr>
      <xdr:spPr>
        <a:xfrm>
          <a:off x="14020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6" name="フローチャート : 判断 265"/>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154111</xdr:rowOff>
    </xdr:from>
    <xdr:ext cx="762000" cy="259045"/>
    <xdr:sp macro="" textlink="">
      <xdr:nvSpPr>
        <xdr:cNvPr id="267" name="テキスト ボックス 266"/>
        <xdr:cNvSpPr txBox="1"/>
      </xdr:nvSpPr>
      <xdr:spPr>
        <a:xfrm>
          <a:off x="13131800" y="1404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7620</xdr:rowOff>
    </xdr:from>
    <xdr:to>
      <xdr:col>24</xdr:col>
      <xdr:colOff>609600</xdr:colOff>
      <xdr:row>84</xdr:row>
      <xdr:rowOff>109220</xdr:rowOff>
    </xdr:to>
    <xdr:sp macro="" textlink="">
      <xdr:nvSpPr>
        <xdr:cNvPr id="273" name="円/楕円 272"/>
        <xdr:cNvSpPr/>
      </xdr:nvSpPr>
      <xdr:spPr>
        <a:xfrm>
          <a:off x="169672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151147</xdr:rowOff>
    </xdr:from>
    <xdr:ext cx="762000" cy="259045"/>
    <xdr:sp macro="" textlink="">
      <xdr:nvSpPr>
        <xdr:cNvPr id="274" name="給与水準   （国との比較）該当値テキスト"/>
        <xdr:cNvSpPr txBox="1"/>
      </xdr:nvSpPr>
      <xdr:spPr>
        <a:xfrm>
          <a:off x="17106900" y="1438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13546</xdr:rowOff>
    </xdr:from>
    <xdr:to>
      <xdr:col>23</xdr:col>
      <xdr:colOff>457200</xdr:colOff>
      <xdr:row>88</xdr:row>
      <xdr:rowOff>115146</xdr:rowOff>
    </xdr:to>
    <xdr:sp macro="" textlink="">
      <xdr:nvSpPr>
        <xdr:cNvPr id="275" name="円/楕円 274"/>
        <xdr:cNvSpPr/>
      </xdr:nvSpPr>
      <xdr:spPr>
        <a:xfrm>
          <a:off x="16129000" y="1510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99923</xdr:rowOff>
    </xdr:from>
    <xdr:ext cx="736600" cy="259045"/>
    <xdr:sp macro="" textlink="">
      <xdr:nvSpPr>
        <xdr:cNvPr id="276" name="テキスト ボックス 275"/>
        <xdr:cNvSpPr txBox="1"/>
      </xdr:nvSpPr>
      <xdr:spPr>
        <a:xfrm>
          <a:off x="15798800" y="15187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77" name="円/楕円 276"/>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78" name="テキスト ボックス 277"/>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15663</xdr:rowOff>
    </xdr:from>
    <xdr:to>
      <xdr:col>19</xdr:col>
      <xdr:colOff>533400</xdr:colOff>
      <xdr:row>84</xdr:row>
      <xdr:rowOff>117263</xdr:rowOff>
    </xdr:to>
    <xdr:sp macro="" textlink="">
      <xdr:nvSpPr>
        <xdr:cNvPr id="279" name="円/楕円 278"/>
        <xdr:cNvSpPr/>
      </xdr:nvSpPr>
      <xdr:spPr>
        <a:xfrm>
          <a:off x="13462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102040</xdr:rowOff>
    </xdr:from>
    <xdr:ext cx="762000" cy="259045"/>
    <xdr:sp macro="" textlink="">
      <xdr:nvSpPr>
        <xdr:cNvPr id="280" name="テキスト ボックス 279"/>
        <xdr:cNvSpPr txBox="1"/>
      </xdr:nvSpPr>
      <xdr:spPr>
        <a:xfrm>
          <a:off x="13131800" y="1450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に基づく職員数の見直し、新規採用抑制策等により類似団体とほぼ同程度の数値となっている。しかし東日本大震災に伴う災害対応業務、復旧・復興業務に対応するためマンパワーの確保が必須であり、業務の効率化や他自治体からの派遣受入れ等定員適正化計画を踏まえつつ、職員数の適正化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106983</xdr:rowOff>
    </xdr:from>
    <xdr:to>
      <xdr:col>24</xdr:col>
      <xdr:colOff>558800</xdr:colOff>
      <xdr:row>60</xdr:row>
      <xdr:rowOff>131112</xdr:rowOff>
    </xdr:to>
    <xdr:cxnSp macro="">
      <xdr:nvCxnSpPr>
        <xdr:cNvPr id="317" name="直線コネクタ 316"/>
        <xdr:cNvCxnSpPr/>
      </xdr:nvCxnSpPr>
      <xdr:spPr>
        <a:xfrm>
          <a:off x="16179800" y="10393983"/>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18"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100088</xdr:rowOff>
    </xdr:from>
    <xdr:to>
      <xdr:col>23</xdr:col>
      <xdr:colOff>406400</xdr:colOff>
      <xdr:row>60</xdr:row>
      <xdr:rowOff>106983</xdr:rowOff>
    </xdr:to>
    <xdr:cxnSp macro="">
      <xdr:nvCxnSpPr>
        <xdr:cNvPr id="320" name="直線コネクタ 319"/>
        <xdr:cNvCxnSpPr/>
      </xdr:nvCxnSpPr>
      <xdr:spPr>
        <a:xfrm>
          <a:off x="15290800" y="10387088"/>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2" name="テキスト ボックス 321"/>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22</xdr:col>
      <xdr:colOff>152400</xdr:colOff>
      <xdr:row>60</xdr:row>
      <xdr:rowOff>36649</xdr:rowOff>
    </xdr:from>
    <xdr:to>
      <xdr:col>22</xdr:col>
      <xdr:colOff>254000</xdr:colOff>
      <xdr:row>60</xdr:row>
      <xdr:rowOff>138249</xdr:rowOff>
    </xdr:to>
    <xdr:sp macro="" textlink="">
      <xdr:nvSpPr>
        <xdr:cNvPr id="323" name="フローチャート : 判断 322"/>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4" name="テキスト ボックス 323"/>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20</xdr:col>
      <xdr:colOff>635000</xdr:colOff>
      <xdr:row>60</xdr:row>
      <xdr:rowOff>37798</xdr:rowOff>
    </xdr:from>
    <xdr:to>
      <xdr:col>21</xdr:col>
      <xdr:colOff>50800</xdr:colOff>
      <xdr:row>60</xdr:row>
      <xdr:rowOff>139398</xdr:rowOff>
    </xdr:to>
    <xdr:sp macro="" textlink="">
      <xdr:nvSpPr>
        <xdr:cNvPr id="325" name="フローチャート : 判断 324"/>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26" name="テキスト ボックス 325"/>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7" name="フローチャート : 判断 326"/>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28" name="テキスト ボックス 327"/>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80312</xdr:rowOff>
    </xdr:from>
    <xdr:to>
      <xdr:col>24</xdr:col>
      <xdr:colOff>609600</xdr:colOff>
      <xdr:row>61</xdr:row>
      <xdr:rowOff>10462</xdr:rowOff>
    </xdr:to>
    <xdr:sp macro="" textlink="">
      <xdr:nvSpPr>
        <xdr:cNvPr id="334" name="円/楕円 333"/>
        <xdr:cNvSpPr/>
      </xdr:nvSpPr>
      <xdr:spPr>
        <a:xfrm>
          <a:off x="16967200" y="1036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52389</xdr:rowOff>
    </xdr:from>
    <xdr:ext cx="762000" cy="259045"/>
    <xdr:sp macro="" textlink="">
      <xdr:nvSpPr>
        <xdr:cNvPr id="335" name="定員管理の状況該当値テキスト"/>
        <xdr:cNvSpPr txBox="1"/>
      </xdr:nvSpPr>
      <xdr:spPr>
        <a:xfrm>
          <a:off x="17106900" y="1033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56183</xdr:rowOff>
    </xdr:from>
    <xdr:to>
      <xdr:col>23</xdr:col>
      <xdr:colOff>457200</xdr:colOff>
      <xdr:row>60</xdr:row>
      <xdr:rowOff>157783</xdr:rowOff>
    </xdr:to>
    <xdr:sp macro="" textlink="">
      <xdr:nvSpPr>
        <xdr:cNvPr id="336" name="円/楕円 335"/>
        <xdr:cNvSpPr/>
      </xdr:nvSpPr>
      <xdr:spPr>
        <a:xfrm>
          <a:off x="161290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142560</xdr:rowOff>
    </xdr:from>
    <xdr:ext cx="736600" cy="259045"/>
    <xdr:sp macro="" textlink="">
      <xdr:nvSpPr>
        <xdr:cNvPr id="337" name="テキスト ボックス 336"/>
        <xdr:cNvSpPr txBox="1"/>
      </xdr:nvSpPr>
      <xdr:spPr>
        <a:xfrm>
          <a:off x="15798800" y="10429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49288</xdr:rowOff>
    </xdr:from>
    <xdr:to>
      <xdr:col>22</xdr:col>
      <xdr:colOff>254000</xdr:colOff>
      <xdr:row>60</xdr:row>
      <xdr:rowOff>150888</xdr:rowOff>
    </xdr:to>
    <xdr:sp macro="" textlink="">
      <xdr:nvSpPr>
        <xdr:cNvPr id="338" name="円/楕円 337"/>
        <xdr:cNvSpPr/>
      </xdr:nvSpPr>
      <xdr:spPr>
        <a:xfrm>
          <a:off x="15240000" y="1033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135665</xdr:rowOff>
    </xdr:from>
    <xdr:ext cx="762000" cy="259045"/>
    <xdr:sp macro="" textlink="">
      <xdr:nvSpPr>
        <xdr:cNvPr id="339" name="テキスト ボックス 338"/>
        <xdr:cNvSpPr txBox="1"/>
      </xdr:nvSpPr>
      <xdr:spPr>
        <a:xfrm>
          <a:off x="14909800" y="1042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81462</xdr:rowOff>
    </xdr:from>
    <xdr:to>
      <xdr:col>19</xdr:col>
      <xdr:colOff>533400</xdr:colOff>
      <xdr:row>61</xdr:row>
      <xdr:rowOff>11612</xdr:rowOff>
    </xdr:to>
    <xdr:sp macro="" textlink="">
      <xdr:nvSpPr>
        <xdr:cNvPr id="340" name="円/楕円 339"/>
        <xdr:cNvSpPr/>
      </xdr:nvSpPr>
      <xdr:spPr>
        <a:xfrm>
          <a:off x="13462000" y="1036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167839</xdr:rowOff>
    </xdr:from>
    <xdr:ext cx="762000" cy="259045"/>
    <xdr:sp macro="" textlink="">
      <xdr:nvSpPr>
        <xdr:cNvPr id="341" name="テキスト ボックス 340"/>
        <xdr:cNvSpPr txBox="1"/>
      </xdr:nvSpPr>
      <xdr:spPr>
        <a:xfrm>
          <a:off x="13131800" y="10454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3" name="テキスト ボックス 34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4" name="テキスト ボックス 34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22</a:t>
          </a:r>
          <a:r>
            <a:rPr kumimoji="1" lang="ja-JP" altLang="en-US" sz="1300">
              <a:latin typeface="ＭＳ Ｐゴシック"/>
            </a:rPr>
            <a:t>年度に行った起債の償還が開始したこと等により元利償還金が増加した一方、国営請戸川土地改良事業に伴う負担金の支払いが</a:t>
          </a:r>
          <a:r>
            <a:rPr kumimoji="1" lang="en-US" altLang="ja-JP" sz="1300">
              <a:latin typeface="ＭＳ Ｐゴシック"/>
            </a:rPr>
            <a:t>25</a:t>
          </a:r>
          <a:r>
            <a:rPr kumimoji="1" lang="ja-JP" altLang="en-US" sz="1300">
              <a:latin typeface="ＭＳ Ｐゴシック"/>
            </a:rPr>
            <a:t>年度で完了したこと等により債務負担行為に基づく支出額が減少し、実質公債費比率の分子が減少した。しかし、基準財政収入額の減少等により分母要因の減少が上回った結果、前年度比微増となった。</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8" name="直線コネクタ 357"/>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9" name="テキスト ボックス 358"/>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0" name="直線コネクタ 35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1" name="テキスト ボックス 36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2" name="直線コネクタ 361"/>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3" name="テキスト ボックス 362"/>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4" name="直線コネクタ 36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66" name="直線コネクタ 365"/>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67"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68" name="直線コネクタ 367"/>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69"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0" name="直線コネクタ 369"/>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49530</xdr:rowOff>
    </xdr:from>
    <xdr:to>
      <xdr:col>24</xdr:col>
      <xdr:colOff>558800</xdr:colOff>
      <xdr:row>42</xdr:row>
      <xdr:rowOff>55563</xdr:rowOff>
    </xdr:to>
    <xdr:cxnSp macro="">
      <xdr:nvCxnSpPr>
        <xdr:cNvPr id="371" name="直線コネクタ 370"/>
        <xdr:cNvCxnSpPr/>
      </xdr:nvCxnSpPr>
      <xdr:spPr>
        <a:xfrm>
          <a:off x="16179800" y="7250430"/>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2"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3" name="フローチャート : 判断 372"/>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49530</xdr:rowOff>
    </xdr:from>
    <xdr:to>
      <xdr:col>23</xdr:col>
      <xdr:colOff>406400</xdr:colOff>
      <xdr:row>42</xdr:row>
      <xdr:rowOff>109855</xdr:rowOff>
    </xdr:to>
    <xdr:cxnSp macro="">
      <xdr:nvCxnSpPr>
        <xdr:cNvPr id="374" name="直線コネクタ 373"/>
        <xdr:cNvCxnSpPr/>
      </xdr:nvCxnSpPr>
      <xdr:spPr>
        <a:xfrm flipV="1">
          <a:off x="15290800" y="725043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5" name="フローチャート : 判断 374"/>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76" name="テキスト ボックス 375"/>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109855</xdr:rowOff>
    </xdr:from>
    <xdr:to>
      <xdr:col>22</xdr:col>
      <xdr:colOff>203200</xdr:colOff>
      <xdr:row>43</xdr:row>
      <xdr:rowOff>4763</xdr:rowOff>
    </xdr:to>
    <xdr:cxnSp macro="">
      <xdr:nvCxnSpPr>
        <xdr:cNvPr id="377" name="直線コネクタ 376"/>
        <xdr:cNvCxnSpPr/>
      </xdr:nvCxnSpPr>
      <xdr:spPr>
        <a:xfrm flipV="1">
          <a:off x="14401800" y="731075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78" name="フローチャート : 判断 377"/>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79" name="テキスト ボックス 378"/>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4763</xdr:rowOff>
    </xdr:from>
    <xdr:to>
      <xdr:col>21</xdr:col>
      <xdr:colOff>0</xdr:colOff>
      <xdr:row>43</xdr:row>
      <xdr:rowOff>149543</xdr:rowOff>
    </xdr:to>
    <xdr:cxnSp macro="">
      <xdr:nvCxnSpPr>
        <xdr:cNvPr id="380" name="直線コネクタ 379"/>
        <xdr:cNvCxnSpPr/>
      </xdr:nvCxnSpPr>
      <xdr:spPr>
        <a:xfrm flipV="1">
          <a:off x="13512800" y="7377113"/>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1" name="フローチャート : 判断 380"/>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2" name="テキスト ボックス 381"/>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3" name="フローチャート : 判断 382"/>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84" name="テキスト ボックス 383"/>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5" name="テキスト ボックス 38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6" name="テキスト ボックス 38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7" name="テキスト ボックス 38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8" name="テキスト ボックス 38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9" name="テキスト ボックス 38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4763</xdr:rowOff>
    </xdr:from>
    <xdr:to>
      <xdr:col>24</xdr:col>
      <xdr:colOff>609600</xdr:colOff>
      <xdr:row>42</xdr:row>
      <xdr:rowOff>106363</xdr:rowOff>
    </xdr:to>
    <xdr:sp macro="" textlink="">
      <xdr:nvSpPr>
        <xdr:cNvPr id="390" name="円/楕円 389"/>
        <xdr:cNvSpPr/>
      </xdr:nvSpPr>
      <xdr:spPr>
        <a:xfrm>
          <a:off x="16967200" y="720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148290</xdr:rowOff>
    </xdr:from>
    <xdr:ext cx="762000" cy="259045"/>
    <xdr:sp macro="" textlink="">
      <xdr:nvSpPr>
        <xdr:cNvPr id="391" name="公債費負担の状況該当値テキスト"/>
        <xdr:cNvSpPr txBox="1"/>
      </xdr:nvSpPr>
      <xdr:spPr>
        <a:xfrm>
          <a:off x="17106900" y="717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170180</xdr:rowOff>
    </xdr:from>
    <xdr:to>
      <xdr:col>23</xdr:col>
      <xdr:colOff>457200</xdr:colOff>
      <xdr:row>42</xdr:row>
      <xdr:rowOff>100330</xdr:rowOff>
    </xdr:to>
    <xdr:sp macro="" textlink="">
      <xdr:nvSpPr>
        <xdr:cNvPr id="392" name="円/楕円 391"/>
        <xdr:cNvSpPr/>
      </xdr:nvSpPr>
      <xdr:spPr>
        <a:xfrm>
          <a:off x="16129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85107</xdr:rowOff>
    </xdr:from>
    <xdr:ext cx="736600" cy="259045"/>
    <xdr:sp macro="" textlink="">
      <xdr:nvSpPr>
        <xdr:cNvPr id="393" name="テキスト ボックス 392"/>
        <xdr:cNvSpPr txBox="1"/>
      </xdr:nvSpPr>
      <xdr:spPr>
        <a:xfrm>
          <a:off x="15798800" y="728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59055</xdr:rowOff>
    </xdr:from>
    <xdr:to>
      <xdr:col>22</xdr:col>
      <xdr:colOff>254000</xdr:colOff>
      <xdr:row>42</xdr:row>
      <xdr:rowOff>160655</xdr:rowOff>
    </xdr:to>
    <xdr:sp macro="" textlink="">
      <xdr:nvSpPr>
        <xdr:cNvPr id="394" name="円/楕円 393"/>
        <xdr:cNvSpPr/>
      </xdr:nvSpPr>
      <xdr:spPr>
        <a:xfrm>
          <a:off x="15240000" y="725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145432</xdr:rowOff>
    </xdr:from>
    <xdr:ext cx="762000" cy="259045"/>
    <xdr:sp macro="" textlink="">
      <xdr:nvSpPr>
        <xdr:cNvPr id="395" name="テキスト ボックス 394"/>
        <xdr:cNvSpPr txBox="1"/>
      </xdr:nvSpPr>
      <xdr:spPr>
        <a:xfrm>
          <a:off x="14909800" y="734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125413</xdr:rowOff>
    </xdr:from>
    <xdr:to>
      <xdr:col>21</xdr:col>
      <xdr:colOff>50800</xdr:colOff>
      <xdr:row>43</xdr:row>
      <xdr:rowOff>55563</xdr:rowOff>
    </xdr:to>
    <xdr:sp macro="" textlink="">
      <xdr:nvSpPr>
        <xdr:cNvPr id="396" name="円/楕円 395"/>
        <xdr:cNvSpPr/>
      </xdr:nvSpPr>
      <xdr:spPr>
        <a:xfrm>
          <a:off x="14351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40340</xdr:rowOff>
    </xdr:from>
    <xdr:ext cx="762000" cy="259045"/>
    <xdr:sp macro="" textlink="">
      <xdr:nvSpPr>
        <xdr:cNvPr id="397" name="テキスト ボックス 396"/>
        <xdr:cNvSpPr txBox="1"/>
      </xdr:nvSpPr>
      <xdr:spPr>
        <a:xfrm>
          <a:off x="14020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98743</xdr:rowOff>
    </xdr:from>
    <xdr:to>
      <xdr:col>19</xdr:col>
      <xdr:colOff>533400</xdr:colOff>
      <xdr:row>44</xdr:row>
      <xdr:rowOff>28893</xdr:rowOff>
    </xdr:to>
    <xdr:sp macro="" textlink="">
      <xdr:nvSpPr>
        <xdr:cNvPr id="398" name="円/楕円 397"/>
        <xdr:cNvSpPr/>
      </xdr:nvSpPr>
      <xdr:spPr>
        <a:xfrm>
          <a:off x="13462000" y="747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13670</xdr:rowOff>
    </xdr:from>
    <xdr:ext cx="762000" cy="259045"/>
    <xdr:sp macro="" textlink="">
      <xdr:nvSpPr>
        <xdr:cNvPr id="399" name="テキスト ボックス 398"/>
        <xdr:cNvSpPr txBox="1"/>
      </xdr:nvSpPr>
      <xdr:spPr>
        <a:xfrm>
          <a:off x="13131800" y="755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0" name="正方形/長方形 39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1" name="テキスト ボックス 40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2" name="テキスト ボックス 40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3" name="正方形/長方形 40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4" name="正方形/長方形 40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5" name="正方形/長方形 40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6" name="正方形/長方形 40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7" name="正方形/長方形 40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8" name="正方形/長方形 40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平成</a:t>
          </a:r>
          <a:r>
            <a:rPr kumimoji="1" lang="en-US" altLang="ja-JP" sz="1200">
              <a:latin typeface="ＭＳ Ｐゴシック"/>
            </a:rPr>
            <a:t>23</a:t>
          </a:r>
          <a:r>
            <a:rPr kumimoji="1" lang="ja-JP" altLang="en-US" sz="1200">
              <a:latin typeface="ＭＳ Ｐゴシック"/>
            </a:rPr>
            <a:t>年度、</a:t>
          </a:r>
          <a:r>
            <a:rPr kumimoji="1" lang="en-US" altLang="ja-JP" sz="1200">
              <a:latin typeface="ＭＳ Ｐゴシック"/>
            </a:rPr>
            <a:t>24</a:t>
          </a:r>
          <a:r>
            <a:rPr kumimoji="1" lang="ja-JP" altLang="en-US" sz="1200">
              <a:latin typeface="ＭＳ Ｐゴシック"/>
            </a:rPr>
            <a:t>年度に引続き平成</a:t>
          </a:r>
          <a:r>
            <a:rPr kumimoji="1" lang="en-US" altLang="ja-JP" sz="1200">
              <a:latin typeface="ＭＳ Ｐゴシック"/>
            </a:rPr>
            <a:t>25</a:t>
          </a:r>
          <a:r>
            <a:rPr kumimoji="1" lang="ja-JP" altLang="en-US" sz="1200">
              <a:latin typeface="ＭＳ Ｐゴシック"/>
            </a:rPr>
            <a:t>年度も将来負担比率については検出されなかった。</a:t>
          </a:r>
        </a:p>
        <a:p>
          <a:r>
            <a:rPr kumimoji="1" lang="ja-JP" altLang="en-US" sz="1200">
              <a:latin typeface="ＭＳ Ｐゴシック"/>
            </a:rPr>
            <a:t>　この要因としては浪江町復旧復興基金の平成</a:t>
          </a:r>
          <a:r>
            <a:rPr kumimoji="1" lang="en-US" altLang="ja-JP" sz="1200">
              <a:latin typeface="ＭＳ Ｐゴシック"/>
            </a:rPr>
            <a:t>24</a:t>
          </a:r>
          <a:r>
            <a:rPr kumimoji="1" lang="ja-JP" altLang="en-US" sz="1200">
              <a:latin typeface="ＭＳ Ｐゴシック"/>
            </a:rPr>
            <a:t>年度末残高が</a:t>
          </a:r>
          <a:r>
            <a:rPr kumimoji="1" lang="en-US" altLang="ja-JP" sz="1200">
              <a:latin typeface="ＭＳ Ｐゴシック"/>
            </a:rPr>
            <a:t>13</a:t>
          </a:r>
          <a:r>
            <a:rPr kumimoji="1" lang="ja-JP" altLang="en-US" sz="1200">
              <a:latin typeface="ＭＳ Ｐゴシック"/>
            </a:rPr>
            <a:t>億</a:t>
          </a:r>
          <a:r>
            <a:rPr kumimoji="1" lang="en-US" altLang="ja-JP" sz="1200">
              <a:latin typeface="ＭＳ Ｐゴシック"/>
            </a:rPr>
            <a:t>6,128</a:t>
          </a:r>
          <a:r>
            <a:rPr kumimoji="1" lang="ja-JP" altLang="en-US" sz="1200">
              <a:latin typeface="ＭＳ Ｐゴシック"/>
            </a:rPr>
            <a:t>万円増額となったことや、財政調整基金等が増額となったことにより、充当可能財源が将来負担額を上回ったことが挙げられる。</a:t>
          </a:r>
        </a:p>
        <a:p>
          <a:r>
            <a:rPr kumimoji="1" lang="ja-JP" altLang="en-US" sz="1200">
              <a:latin typeface="ＭＳ Ｐゴシック"/>
            </a:rPr>
            <a:t>　復旧復興基金については本格化していく復旧・復興の事業のため今後積立額が目減りすることが予想され、その進捗状況や復旧・復興の事業規模によっては著しく減少する可能性もある。平成</a:t>
          </a:r>
          <a:r>
            <a:rPr kumimoji="1" lang="en-US" altLang="ja-JP" sz="1200">
              <a:latin typeface="ＭＳ Ｐゴシック"/>
            </a:rPr>
            <a:t>23</a:t>
          </a:r>
          <a:r>
            <a:rPr kumimoji="1" lang="ja-JP" altLang="en-US" sz="1200">
              <a:latin typeface="ＭＳ Ｐゴシック"/>
            </a:rPr>
            <a:t>年度以降の将来負担比率については、一時的なものとして考え今後注意していきたい。</a:t>
          </a:r>
        </a:p>
      </xdr:txBody>
    </xdr:sp>
    <xdr:clientData/>
  </xdr:twoCellAnchor>
  <xdr:oneCellAnchor>
    <xdr:from>
      <xdr:col>18</xdr:col>
      <xdr:colOff>444500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6" name="直線コネクタ 41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7" name="テキスト ボックス 41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8" name="直線コネクタ 41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9" name="テキスト ボックス 41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2" name="直線コネクタ 42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3" name="テキスト ボックス 42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4" name="直線コネクタ 42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5" name="テキスト ボックス 42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28" name="直線コネクタ 427"/>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29"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0" name="直線コネクタ 429"/>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1"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2" name="直線コネクタ 431"/>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18</xdr:row>
      <xdr:rowOff>34205</xdr:rowOff>
    </xdr:from>
    <xdr:to>
      <xdr:col>21</xdr:col>
      <xdr:colOff>0</xdr:colOff>
      <xdr:row>18</xdr:row>
      <xdr:rowOff>114639</xdr:rowOff>
    </xdr:to>
    <xdr:cxnSp macro="">
      <xdr:nvCxnSpPr>
        <xdr:cNvPr id="433" name="直線コネクタ 432"/>
        <xdr:cNvCxnSpPr/>
      </xdr:nvCxnSpPr>
      <xdr:spPr>
        <a:xfrm flipV="1">
          <a:off x="13512800" y="3120305"/>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4"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5" name="フローチャート : 判断 434"/>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36" name="フローチャート : 判断 435"/>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37" name="テキスト ボックス 436"/>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38" name="フローチャート : 判断 437"/>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39" name="テキスト ボックス 438"/>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8594</xdr:rowOff>
    </xdr:from>
    <xdr:to>
      <xdr:col>21</xdr:col>
      <xdr:colOff>50800</xdr:colOff>
      <xdr:row>16</xdr:row>
      <xdr:rowOff>110194</xdr:rowOff>
    </xdr:to>
    <xdr:sp macro="" textlink="">
      <xdr:nvSpPr>
        <xdr:cNvPr id="440" name="フローチャート : 判断 439"/>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1" name="テキスト ボックス 440"/>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2" name="フローチャート : 判断 441"/>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43" name="テキスト ボックス 442"/>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4" name="テキスト ボックス 44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5" name="テキスト ボックス 44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6" name="テキスト ボックス 44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7" name="テキスト ボックス 44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8" name="テキスト ボックス 44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17</xdr:row>
      <xdr:rowOff>154855</xdr:rowOff>
    </xdr:from>
    <xdr:to>
      <xdr:col>21</xdr:col>
      <xdr:colOff>50800</xdr:colOff>
      <xdr:row>18</xdr:row>
      <xdr:rowOff>85005</xdr:rowOff>
    </xdr:to>
    <xdr:sp macro="" textlink="">
      <xdr:nvSpPr>
        <xdr:cNvPr id="449" name="円/楕円 448"/>
        <xdr:cNvSpPr/>
      </xdr:nvSpPr>
      <xdr:spPr>
        <a:xfrm>
          <a:off x="14351000" y="306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69782</xdr:rowOff>
    </xdr:from>
    <xdr:ext cx="762000" cy="259045"/>
    <xdr:sp macro="" textlink="">
      <xdr:nvSpPr>
        <xdr:cNvPr id="450" name="テキスト ボックス 449"/>
        <xdr:cNvSpPr txBox="1"/>
      </xdr:nvSpPr>
      <xdr:spPr>
        <a:xfrm>
          <a:off x="14020800" y="3155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63839</xdr:rowOff>
    </xdr:from>
    <xdr:to>
      <xdr:col>19</xdr:col>
      <xdr:colOff>533400</xdr:colOff>
      <xdr:row>18</xdr:row>
      <xdr:rowOff>165439</xdr:rowOff>
    </xdr:to>
    <xdr:sp macro="" textlink="">
      <xdr:nvSpPr>
        <xdr:cNvPr id="451" name="円/楕円 450"/>
        <xdr:cNvSpPr/>
      </xdr:nvSpPr>
      <xdr:spPr>
        <a:xfrm>
          <a:off x="13462000" y="3149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150216</xdr:rowOff>
    </xdr:from>
    <xdr:ext cx="762000" cy="259045"/>
    <xdr:sp macro="" textlink="">
      <xdr:nvSpPr>
        <xdr:cNvPr id="452" name="テキスト ボックス 451"/>
        <xdr:cNvSpPr txBox="1"/>
      </xdr:nvSpPr>
      <xdr:spPr>
        <a:xfrm>
          <a:off x="13131800" y="323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福島県浪江町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19,402
19,352
223.10
14,911,249
13,979,761
577,350
5,049,945
5,403,435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050">
              <a:latin typeface="ＭＳ Ｐゴシック"/>
            </a:rPr>
            <a:t>平成</a:t>
          </a:r>
          <a:r>
            <a:rPr kumimoji="1" lang="en-US" altLang="ja-JP" sz="1050">
              <a:latin typeface="ＭＳ Ｐゴシック"/>
            </a:rPr>
            <a:t>23</a:t>
          </a:r>
          <a:r>
            <a:rPr kumimoji="1" lang="ja-JP" altLang="en-US" sz="1050">
              <a:latin typeface="ＭＳ Ｐゴシック"/>
            </a:rPr>
            <a:t>年度において東日本大震災及び原子力災害の影響により、災害対応で業務量が著しく増加した結果、時間外手当が</a:t>
          </a:r>
          <a:r>
            <a:rPr kumimoji="1" lang="en-US" altLang="ja-JP" sz="1050">
              <a:latin typeface="ＭＳ Ｐゴシック"/>
            </a:rPr>
            <a:t>2</a:t>
          </a:r>
          <a:r>
            <a:rPr kumimoji="1" lang="ja-JP" altLang="en-US" sz="1050">
              <a:latin typeface="ＭＳ Ｐゴシック"/>
            </a:rPr>
            <a:t>倍以上の増加となったが、同時に経常一般財源の大部分占める地方税の減免・課税免除の措置をとっており、かわって増加した財源の震災復興特別交付税が臨時一般財源で分母の減少値が大きいため、平成</a:t>
          </a:r>
          <a:r>
            <a:rPr kumimoji="1" lang="en-US" altLang="ja-JP" sz="1050">
              <a:latin typeface="ＭＳ Ｐゴシック"/>
            </a:rPr>
            <a:t>22</a:t>
          </a:r>
          <a:r>
            <a:rPr kumimoji="1" lang="ja-JP" altLang="en-US" sz="1050">
              <a:latin typeface="ＭＳ Ｐゴシック"/>
            </a:rPr>
            <a:t>年度から</a:t>
          </a:r>
          <a:r>
            <a:rPr kumimoji="1" lang="en-US" altLang="ja-JP" sz="1050">
              <a:latin typeface="ＭＳ Ｐゴシック"/>
            </a:rPr>
            <a:t>12.9</a:t>
          </a:r>
          <a:r>
            <a:rPr kumimoji="1" lang="ja-JP" altLang="en-US" sz="1050">
              <a:latin typeface="ＭＳ Ｐゴシック"/>
            </a:rPr>
            <a:t>ポイントの大幅な増加となった。</a:t>
          </a:r>
        </a:p>
        <a:p>
          <a:r>
            <a:rPr kumimoji="1" lang="ja-JP" altLang="en-US" sz="1050">
              <a:latin typeface="ＭＳ Ｐゴシック"/>
            </a:rPr>
            <a:t>　平成</a:t>
          </a:r>
          <a:r>
            <a:rPr kumimoji="1" lang="en-US" altLang="ja-JP" sz="1050">
              <a:latin typeface="ＭＳ Ｐゴシック"/>
            </a:rPr>
            <a:t>25</a:t>
          </a:r>
          <a:r>
            <a:rPr kumimoji="1" lang="ja-JP" altLang="en-US" sz="1050">
              <a:latin typeface="ＭＳ Ｐゴシック"/>
            </a:rPr>
            <a:t>年度においては、普通交付税の増加等による分母要因の増加や、職員の減少等による人件費の減少が見られ、平成</a:t>
          </a:r>
          <a:r>
            <a:rPr kumimoji="1" lang="en-US" altLang="ja-JP" sz="1050">
              <a:latin typeface="ＭＳ Ｐゴシック"/>
            </a:rPr>
            <a:t>24</a:t>
          </a:r>
          <a:r>
            <a:rPr kumimoji="1" lang="ja-JP" altLang="en-US" sz="1050">
              <a:latin typeface="ＭＳ Ｐゴシック"/>
            </a:rPr>
            <a:t>年度から</a:t>
          </a:r>
          <a:r>
            <a:rPr kumimoji="1" lang="en-US" altLang="ja-JP" sz="1050">
              <a:latin typeface="ＭＳ Ｐゴシック"/>
            </a:rPr>
            <a:t>3.1</a:t>
          </a:r>
          <a:r>
            <a:rPr kumimoji="1" lang="ja-JP" altLang="en-US" sz="1050">
              <a:latin typeface="ＭＳ Ｐゴシック"/>
            </a:rPr>
            <a:t>ポイントの低下となった。</a:t>
          </a:r>
          <a:endParaRPr kumimoji="1" lang="en-US" altLang="ja-JP" sz="1050">
            <a:latin typeface="ＭＳ Ｐゴシック"/>
          </a:endParaRPr>
        </a:p>
        <a:p>
          <a:r>
            <a:rPr kumimoji="1" lang="ja-JP" altLang="en-US" sz="1050">
              <a:latin typeface="ＭＳ Ｐゴシック"/>
            </a:rPr>
            <a:t>根本的な経常一般財源の確保については引続きの検討事項である。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74422</xdr:rowOff>
    </xdr:from>
    <xdr:to>
      <xdr:col>7</xdr:col>
      <xdr:colOff>15875</xdr:colOff>
      <xdr:row>40</xdr:row>
      <xdr:rowOff>44704</xdr:rowOff>
    </xdr:to>
    <xdr:cxnSp macro="">
      <xdr:nvCxnSpPr>
        <xdr:cNvPr id="63" name="直線コネクタ 62"/>
        <xdr:cNvCxnSpPr/>
      </xdr:nvCxnSpPr>
      <xdr:spPr>
        <a:xfrm flipV="1">
          <a:off x="3987800" y="6760972"/>
          <a:ext cx="8382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44704</xdr:rowOff>
    </xdr:from>
    <xdr:to>
      <xdr:col>5</xdr:col>
      <xdr:colOff>549275</xdr:colOff>
      <xdr:row>40</xdr:row>
      <xdr:rowOff>85852</xdr:rowOff>
    </xdr:to>
    <xdr:cxnSp macro="">
      <xdr:nvCxnSpPr>
        <xdr:cNvPr id="66" name="直線コネクタ 65"/>
        <xdr:cNvCxnSpPr/>
      </xdr:nvCxnSpPr>
      <xdr:spPr>
        <a:xfrm flipV="1">
          <a:off x="3098800" y="69027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94251</xdr:rowOff>
    </xdr:from>
    <xdr:ext cx="736600" cy="259045"/>
    <xdr:sp macro="" textlink="">
      <xdr:nvSpPr>
        <xdr:cNvPr id="68" name="テキスト ボックス 67"/>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10414</xdr:rowOff>
    </xdr:from>
    <xdr:to>
      <xdr:col>4</xdr:col>
      <xdr:colOff>346075</xdr:colOff>
      <xdr:row>40</xdr:row>
      <xdr:rowOff>85852</xdr:rowOff>
    </xdr:to>
    <xdr:cxnSp macro="">
      <xdr:nvCxnSpPr>
        <xdr:cNvPr id="69" name="直線コネクタ 68"/>
        <xdr:cNvCxnSpPr/>
      </xdr:nvCxnSpPr>
      <xdr:spPr>
        <a:xfrm>
          <a:off x="2209800" y="6354064"/>
          <a:ext cx="889000" cy="589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10414</xdr:rowOff>
    </xdr:from>
    <xdr:to>
      <xdr:col>3</xdr:col>
      <xdr:colOff>142875</xdr:colOff>
      <xdr:row>37</xdr:row>
      <xdr:rowOff>56134</xdr:rowOff>
    </xdr:to>
    <xdr:cxnSp macro="">
      <xdr:nvCxnSpPr>
        <xdr:cNvPr id="72" name="直線コネクタ 71"/>
        <xdr:cNvCxnSpPr/>
      </xdr:nvCxnSpPr>
      <xdr:spPr>
        <a:xfrm flipV="1">
          <a:off x="1320800" y="635406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23622</xdr:rowOff>
    </xdr:from>
    <xdr:to>
      <xdr:col>7</xdr:col>
      <xdr:colOff>66675</xdr:colOff>
      <xdr:row>39</xdr:row>
      <xdr:rowOff>125222</xdr:rowOff>
    </xdr:to>
    <xdr:sp macro="" textlink="">
      <xdr:nvSpPr>
        <xdr:cNvPr id="82" name="円/楕円 81"/>
        <xdr:cNvSpPr/>
      </xdr:nvSpPr>
      <xdr:spPr>
        <a:xfrm>
          <a:off x="4775200" y="671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167149</xdr:rowOff>
    </xdr:from>
    <xdr:ext cx="762000" cy="259045"/>
    <xdr:sp macro="" textlink="">
      <xdr:nvSpPr>
        <xdr:cNvPr id="83" name="人件費該当値テキスト"/>
        <xdr:cNvSpPr txBox="1"/>
      </xdr:nvSpPr>
      <xdr:spPr>
        <a:xfrm>
          <a:off x="4914900" y="668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32.6</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165354</xdr:rowOff>
    </xdr:from>
    <xdr:to>
      <xdr:col>5</xdr:col>
      <xdr:colOff>600075</xdr:colOff>
      <xdr:row>40</xdr:row>
      <xdr:rowOff>95504</xdr:rowOff>
    </xdr:to>
    <xdr:sp macro="" textlink="">
      <xdr:nvSpPr>
        <xdr:cNvPr id="84" name="円/楕円 83"/>
        <xdr:cNvSpPr/>
      </xdr:nvSpPr>
      <xdr:spPr>
        <a:xfrm>
          <a:off x="3937000" y="6851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80281</xdr:rowOff>
    </xdr:from>
    <xdr:ext cx="736600" cy="259045"/>
    <xdr:sp macro="" textlink="">
      <xdr:nvSpPr>
        <xdr:cNvPr id="85" name="テキスト ボックス 84"/>
        <xdr:cNvSpPr txBox="1"/>
      </xdr:nvSpPr>
      <xdr:spPr>
        <a:xfrm>
          <a:off x="3606800" y="6938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35052</xdr:rowOff>
    </xdr:from>
    <xdr:to>
      <xdr:col>4</xdr:col>
      <xdr:colOff>396875</xdr:colOff>
      <xdr:row>40</xdr:row>
      <xdr:rowOff>136652</xdr:rowOff>
    </xdr:to>
    <xdr:sp macro="" textlink="">
      <xdr:nvSpPr>
        <xdr:cNvPr id="86" name="円/楕円 85"/>
        <xdr:cNvSpPr/>
      </xdr:nvSpPr>
      <xdr:spPr>
        <a:xfrm>
          <a:off x="3048000" y="6893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121429</xdr:rowOff>
    </xdr:from>
    <xdr:ext cx="762000" cy="259045"/>
    <xdr:sp macro="" textlink="">
      <xdr:nvSpPr>
        <xdr:cNvPr id="87" name="テキスト ボックス 86"/>
        <xdr:cNvSpPr txBox="1"/>
      </xdr:nvSpPr>
      <xdr:spPr>
        <a:xfrm>
          <a:off x="2717800" y="6979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131064</xdr:rowOff>
    </xdr:from>
    <xdr:to>
      <xdr:col>3</xdr:col>
      <xdr:colOff>193675</xdr:colOff>
      <xdr:row>37</xdr:row>
      <xdr:rowOff>61214</xdr:rowOff>
    </xdr:to>
    <xdr:sp macro="" textlink="">
      <xdr:nvSpPr>
        <xdr:cNvPr id="88" name="円/楕円 87"/>
        <xdr:cNvSpPr/>
      </xdr:nvSpPr>
      <xdr:spPr>
        <a:xfrm>
          <a:off x="2159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71391</xdr:rowOff>
    </xdr:from>
    <xdr:ext cx="762000" cy="259045"/>
    <xdr:sp macro="" textlink="">
      <xdr:nvSpPr>
        <xdr:cNvPr id="89" name="テキスト ボックス 88"/>
        <xdr:cNvSpPr txBox="1"/>
      </xdr:nvSpPr>
      <xdr:spPr>
        <a:xfrm>
          <a:off x="1828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5334</xdr:rowOff>
    </xdr:from>
    <xdr:to>
      <xdr:col>1</xdr:col>
      <xdr:colOff>676275</xdr:colOff>
      <xdr:row>37</xdr:row>
      <xdr:rowOff>106934</xdr:rowOff>
    </xdr:to>
    <xdr:sp macro="" textlink="">
      <xdr:nvSpPr>
        <xdr:cNvPr id="90" name="円/楕円 89"/>
        <xdr:cNvSpPr/>
      </xdr:nvSpPr>
      <xdr:spPr>
        <a:xfrm>
          <a:off x="1270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117111</xdr:rowOff>
    </xdr:from>
    <xdr:ext cx="762000" cy="259045"/>
    <xdr:sp macro="" textlink="">
      <xdr:nvSpPr>
        <xdr:cNvPr id="91" name="テキスト ボックス 90"/>
        <xdr:cNvSpPr txBox="1"/>
      </xdr:nvSpPr>
      <xdr:spPr>
        <a:xfrm>
          <a:off x="939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年度は原子力災害の影響により、年度前半は避難所運営などが中心となったこと、一般的な事務・事業執行等が困難だったこと等から大幅に減少した。</a:t>
          </a:r>
        </a:p>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年度においては分母要因の増加があったものの、浪江町防犯業務委託等、墓地環境整備委託等、復旧復興事業の本格化により物件費の増加が見られ、比率が緩やかに上昇した。</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163576</xdr:rowOff>
    </xdr:from>
    <xdr:to>
      <xdr:col>24</xdr:col>
      <xdr:colOff>31750</xdr:colOff>
      <xdr:row>15</xdr:row>
      <xdr:rowOff>1270</xdr:rowOff>
    </xdr:to>
    <xdr:cxnSp macro="">
      <xdr:nvCxnSpPr>
        <xdr:cNvPr id="121" name="直線コネクタ 120"/>
        <xdr:cNvCxnSpPr/>
      </xdr:nvCxnSpPr>
      <xdr:spPr>
        <a:xfrm>
          <a:off x="15671800" y="256387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72136</xdr:rowOff>
    </xdr:from>
    <xdr:to>
      <xdr:col>22</xdr:col>
      <xdr:colOff>565150</xdr:colOff>
      <xdr:row>14</xdr:row>
      <xdr:rowOff>163576</xdr:rowOff>
    </xdr:to>
    <xdr:cxnSp macro="">
      <xdr:nvCxnSpPr>
        <xdr:cNvPr id="124" name="直線コネクタ 123"/>
        <xdr:cNvCxnSpPr/>
      </xdr:nvCxnSpPr>
      <xdr:spPr>
        <a:xfrm>
          <a:off x="14782800" y="247243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72136</xdr:rowOff>
    </xdr:from>
    <xdr:to>
      <xdr:col>21</xdr:col>
      <xdr:colOff>361950</xdr:colOff>
      <xdr:row>16</xdr:row>
      <xdr:rowOff>58420</xdr:rowOff>
    </xdr:to>
    <xdr:cxnSp macro="">
      <xdr:nvCxnSpPr>
        <xdr:cNvPr id="127" name="直線コネクタ 126"/>
        <xdr:cNvCxnSpPr/>
      </xdr:nvCxnSpPr>
      <xdr:spPr>
        <a:xfrm flipV="1">
          <a:off x="13893800" y="2472436"/>
          <a:ext cx="889000" cy="329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49276</xdr:rowOff>
    </xdr:from>
    <xdr:to>
      <xdr:col>20</xdr:col>
      <xdr:colOff>158750</xdr:colOff>
      <xdr:row>16</xdr:row>
      <xdr:rowOff>58420</xdr:rowOff>
    </xdr:to>
    <xdr:cxnSp macro="">
      <xdr:nvCxnSpPr>
        <xdr:cNvPr id="130" name="直線コネクタ 129"/>
        <xdr:cNvCxnSpPr/>
      </xdr:nvCxnSpPr>
      <xdr:spPr>
        <a:xfrm>
          <a:off x="13004800" y="27924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121920</xdr:rowOff>
    </xdr:from>
    <xdr:to>
      <xdr:col>24</xdr:col>
      <xdr:colOff>82550</xdr:colOff>
      <xdr:row>15</xdr:row>
      <xdr:rowOff>52070</xdr:rowOff>
    </xdr:to>
    <xdr:sp macro="" textlink="">
      <xdr:nvSpPr>
        <xdr:cNvPr id="140" name="円/楕円 139"/>
        <xdr:cNvSpPr/>
      </xdr:nvSpPr>
      <xdr:spPr>
        <a:xfrm>
          <a:off x="164592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30497</xdr:rowOff>
    </xdr:from>
    <xdr:ext cx="762000" cy="259045"/>
    <xdr:sp macro="" textlink="">
      <xdr:nvSpPr>
        <xdr:cNvPr id="141" name="物件費該当値テキスト"/>
        <xdr:cNvSpPr txBox="1"/>
      </xdr:nvSpPr>
      <xdr:spPr>
        <a:xfrm>
          <a:off x="16598900" y="243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112776</xdr:rowOff>
    </xdr:from>
    <xdr:to>
      <xdr:col>22</xdr:col>
      <xdr:colOff>615950</xdr:colOff>
      <xdr:row>15</xdr:row>
      <xdr:rowOff>42926</xdr:rowOff>
    </xdr:to>
    <xdr:sp macro="" textlink="">
      <xdr:nvSpPr>
        <xdr:cNvPr id="142" name="円/楕円 141"/>
        <xdr:cNvSpPr/>
      </xdr:nvSpPr>
      <xdr:spPr>
        <a:xfrm>
          <a:off x="15621000" y="2513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53103</xdr:rowOff>
    </xdr:from>
    <xdr:ext cx="736600" cy="259045"/>
    <xdr:sp macro="" textlink="">
      <xdr:nvSpPr>
        <xdr:cNvPr id="143" name="テキスト ボックス 142"/>
        <xdr:cNvSpPr txBox="1"/>
      </xdr:nvSpPr>
      <xdr:spPr>
        <a:xfrm>
          <a:off x="15290800" y="2281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21336</xdr:rowOff>
    </xdr:from>
    <xdr:to>
      <xdr:col>21</xdr:col>
      <xdr:colOff>412750</xdr:colOff>
      <xdr:row>14</xdr:row>
      <xdr:rowOff>122936</xdr:rowOff>
    </xdr:to>
    <xdr:sp macro="" textlink="">
      <xdr:nvSpPr>
        <xdr:cNvPr id="144" name="円/楕円 143"/>
        <xdr:cNvSpPr/>
      </xdr:nvSpPr>
      <xdr:spPr>
        <a:xfrm>
          <a:off x="14732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133113</xdr:rowOff>
    </xdr:from>
    <xdr:ext cx="762000" cy="259045"/>
    <xdr:sp macro="" textlink="">
      <xdr:nvSpPr>
        <xdr:cNvPr id="145" name="テキスト ボックス 144"/>
        <xdr:cNvSpPr txBox="1"/>
      </xdr:nvSpPr>
      <xdr:spPr>
        <a:xfrm>
          <a:off x="14401800" y="219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7620</xdr:rowOff>
    </xdr:from>
    <xdr:to>
      <xdr:col>20</xdr:col>
      <xdr:colOff>209550</xdr:colOff>
      <xdr:row>16</xdr:row>
      <xdr:rowOff>109220</xdr:rowOff>
    </xdr:to>
    <xdr:sp macro="" textlink="">
      <xdr:nvSpPr>
        <xdr:cNvPr id="146" name="円/楕円 145"/>
        <xdr:cNvSpPr/>
      </xdr:nvSpPr>
      <xdr:spPr>
        <a:xfrm>
          <a:off x="13843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119397</xdr:rowOff>
    </xdr:from>
    <xdr:ext cx="762000" cy="259045"/>
    <xdr:sp macro="" textlink="">
      <xdr:nvSpPr>
        <xdr:cNvPr id="147" name="テキスト ボックス 146"/>
        <xdr:cNvSpPr txBox="1"/>
      </xdr:nvSpPr>
      <xdr:spPr>
        <a:xfrm>
          <a:off x="13512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169926</xdr:rowOff>
    </xdr:from>
    <xdr:to>
      <xdr:col>19</xdr:col>
      <xdr:colOff>6350</xdr:colOff>
      <xdr:row>16</xdr:row>
      <xdr:rowOff>100076</xdr:rowOff>
    </xdr:to>
    <xdr:sp macro="" textlink="">
      <xdr:nvSpPr>
        <xdr:cNvPr id="148" name="円/楕円 147"/>
        <xdr:cNvSpPr/>
      </xdr:nvSpPr>
      <xdr:spPr>
        <a:xfrm>
          <a:off x="12954000" y="274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110253</xdr:rowOff>
    </xdr:from>
    <xdr:ext cx="762000" cy="259045"/>
    <xdr:sp macro="" textlink="">
      <xdr:nvSpPr>
        <xdr:cNvPr id="149" name="テキスト ボックス 148"/>
        <xdr:cNvSpPr txBox="1"/>
      </xdr:nvSpPr>
      <xdr:spPr>
        <a:xfrm>
          <a:off x="12623800" y="251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扶助費については、東日本大震災において亡くなられた方や重度の障害を受けた方、津波被災世帯等に対して支給された災害弔慰金・災害見舞金・災害障害見舞金等の震災関連の新規の費用が大幅に増加しているものの、その大部分が特定財源および臨時一般財源でまかなわれているため、扶助費の経常収支比率は改善されてい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29028</xdr:rowOff>
    </xdr:from>
    <xdr:to>
      <xdr:col>7</xdr:col>
      <xdr:colOff>15875</xdr:colOff>
      <xdr:row>54</xdr:row>
      <xdr:rowOff>45357</xdr:rowOff>
    </xdr:to>
    <xdr:cxnSp macro="">
      <xdr:nvCxnSpPr>
        <xdr:cNvPr id="184" name="直線コネクタ 183"/>
        <xdr:cNvCxnSpPr/>
      </xdr:nvCxnSpPr>
      <xdr:spPr>
        <a:xfrm flipV="1">
          <a:off x="3987800" y="9287328"/>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45357</xdr:rowOff>
    </xdr:from>
    <xdr:to>
      <xdr:col>5</xdr:col>
      <xdr:colOff>549275</xdr:colOff>
      <xdr:row>54</xdr:row>
      <xdr:rowOff>78015</xdr:rowOff>
    </xdr:to>
    <xdr:cxnSp macro="">
      <xdr:nvCxnSpPr>
        <xdr:cNvPr id="187" name="直線コネクタ 186"/>
        <xdr:cNvCxnSpPr/>
      </xdr:nvCxnSpPr>
      <xdr:spPr>
        <a:xfrm flipV="1">
          <a:off x="3098800" y="93036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78015</xdr:rowOff>
    </xdr:from>
    <xdr:to>
      <xdr:col>4</xdr:col>
      <xdr:colOff>346075</xdr:colOff>
      <xdr:row>55</xdr:row>
      <xdr:rowOff>167822</xdr:rowOff>
    </xdr:to>
    <xdr:cxnSp macro="">
      <xdr:nvCxnSpPr>
        <xdr:cNvPr id="190" name="直線コネクタ 189"/>
        <xdr:cNvCxnSpPr/>
      </xdr:nvCxnSpPr>
      <xdr:spPr>
        <a:xfrm flipV="1">
          <a:off x="2209800" y="9336315"/>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37193</xdr:rowOff>
    </xdr:from>
    <xdr:to>
      <xdr:col>3</xdr:col>
      <xdr:colOff>142875</xdr:colOff>
      <xdr:row>55</xdr:row>
      <xdr:rowOff>167822</xdr:rowOff>
    </xdr:to>
    <xdr:cxnSp macro="">
      <xdr:nvCxnSpPr>
        <xdr:cNvPr id="193" name="直線コネクタ 192"/>
        <xdr:cNvCxnSpPr/>
      </xdr:nvCxnSpPr>
      <xdr:spPr>
        <a:xfrm>
          <a:off x="1320800" y="94669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149678</xdr:rowOff>
    </xdr:from>
    <xdr:to>
      <xdr:col>7</xdr:col>
      <xdr:colOff>66675</xdr:colOff>
      <xdr:row>54</xdr:row>
      <xdr:rowOff>79828</xdr:rowOff>
    </xdr:to>
    <xdr:sp macro="" textlink="">
      <xdr:nvSpPr>
        <xdr:cNvPr id="203" name="円/楕円 202"/>
        <xdr:cNvSpPr/>
      </xdr:nvSpPr>
      <xdr:spPr>
        <a:xfrm>
          <a:off x="47752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58255</xdr:rowOff>
    </xdr:from>
    <xdr:ext cx="762000" cy="259045"/>
    <xdr:sp macro="" textlink="">
      <xdr:nvSpPr>
        <xdr:cNvPr id="204" name="扶助費該当値テキスト"/>
        <xdr:cNvSpPr txBox="1"/>
      </xdr:nvSpPr>
      <xdr:spPr>
        <a:xfrm>
          <a:off x="4914900" y="914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166007</xdr:rowOff>
    </xdr:from>
    <xdr:to>
      <xdr:col>5</xdr:col>
      <xdr:colOff>600075</xdr:colOff>
      <xdr:row>54</xdr:row>
      <xdr:rowOff>96157</xdr:rowOff>
    </xdr:to>
    <xdr:sp macro="" textlink="">
      <xdr:nvSpPr>
        <xdr:cNvPr id="205" name="円/楕円 204"/>
        <xdr:cNvSpPr/>
      </xdr:nvSpPr>
      <xdr:spPr>
        <a:xfrm>
          <a:off x="39370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106334</xdr:rowOff>
    </xdr:from>
    <xdr:ext cx="736600" cy="259045"/>
    <xdr:sp macro="" textlink="">
      <xdr:nvSpPr>
        <xdr:cNvPr id="206" name="テキスト ボックス 205"/>
        <xdr:cNvSpPr txBox="1"/>
      </xdr:nvSpPr>
      <xdr:spPr>
        <a:xfrm>
          <a:off x="3606800" y="902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27215</xdr:rowOff>
    </xdr:from>
    <xdr:to>
      <xdr:col>4</xdr:col>
      <xdr:colOff>396875</xdr:colOff>
      <xdr:row>54</xdr:row>
      <xdr:rowOff>128815</xdr:rowOff>
    </xdr:to>
    <xdr:sp macro="" textlink="">
      <xdr:nvSpPr>
        <xdr:cNvPr id="207" name="円/楕円 206"/>
        <xdr:cNvSpPr/>
      </xdr:nvSpPr>
      <xdr:spPr>
        <a:xfrm>
          <a:off x="3048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138992</xdr:rowOff>
    </xdr:from>
    <xdr:ext cx="762000" cy="259045"/>
    <xdr:sp macro="" textlink="">
      <xdr:nvSpPr>
        <xdr:cNvPr id="208" name="テキスト ボックス 207"/>
        <xdr:cNvSpPr txBox="1"/>
      </xdr:nvSpPr>
      <xdr:spPr>
        <a:xfrm>
          <a:off x="2717800" y="905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117022</xdr:rowOff>
    </xdr:from>
    <xdr:to>
      <xdr:col>3</xdr:col>
      <xdr:colOff>193675</xdr:colOff>
      <xdr:row>56</xdr:row>
      <xdr:rowOff>47172</xdr:rowOff>
    </xdr:to>
    <xdr:sp macro="" textlink="">
      <xdr:nvSpPr>
        <xdr:cNvPr id="209" name="円/楕円 208"/>
        <xdr:cNvSpPr/>
      </xdr:nvSpPr>
      <xdr:spPr>
        <a:xfrm>
          <a:off x="2159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57349</xdr:rowOff>
    </xdr:from>
    <xdr:ext cx="762000" cy="259045"/>
    <xdr:sp macro="" textlink="">
      <xdr:nvSpPr>
        <xdr:cNvPr id="210" name="テキスト ボックス 209"/>
        <xdr:cNvSpPr txBox="1"/>
      </xdr:nvSpPr>
      <xdr:spPr>
        <a:xfrm>
          <a:off x="1828800" y="931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157843</xdr:rowOff>
    </xdr:from>
    <xdr:to>
      <xdr:col>1</xdr:col>
      <xdr:colOff>676275</xdr:colOff>
      <xdr:row>55</xdr:row>
      <xdr:rowOff>87993</xdr:rowOff>
    </xdr:to>
    <xdr:sp macro="" textlink="">
      <xdr:nvSpPr>
        <xdr:cNvPr id="211" name="円/楕円 210"/>
        <xdr:cNvSpPr/>
      </xdr:nvSpPr>
      <xdr:spPr>
        <a:xfrm>
          <a:off x="1270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98170</xdr:rowOff>
    </xdr:from>
    <xdr:ext cx="762000" cy="259045"/>
    <xdr:sp macro="" textlink="">
      <xdr:nvSpPr>
        <xdr:cNvPr id="212" name="テキスト ボックス 211"/>
        <xdr:cNvSpPr txBox="1"/>
      </xdr:nvSpPr>
      <xdr:spPr>
        <a:xfrm>
          <a:off x="939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その他に係わる経常収支比率が類似団体の数値を大きく下回ることになったが、これは積立金が平成</a:t>
          </a:r>
          <a:r>
            <a:rPr kumimoji="1" lang="en-US" altLang="ja-JP" sz="1100">
              <a:latin typeface="ＭＳ Ｐゴシック"/>
            </a:rPr>
            <a:t>22</a:t>
          </a:r>
          <a:r>
            <a:rPr kumimoji="1" lang="ja-JP" altLang="en-US" sz="1100">
              <a:latin typeface="ＭＳ Ｐゴシック"/>
            </a:rPr>
            <a:t>年度</a:t>
          </a:r>
          <a:r>
            <a:rPr kumimoji="1" lang="en-US" altLang="ja-JP" sz="1100">
              <a:latin typeface="ＭＳ Ｐゴシック"/>
            </a:rPr>
            <a:t>3</a:t>
          </a:r>
          <a:r>
            <a:rPr kumimoji="1" lang="ja-JP" altLang="en-US" sz="1100">
              <a:latin typeface="ＭＳ Ｐゴシック"/>
            </a:rPr>
            <a:t>億</a:t>
          </a:r>
          <a:r>
            <a:rPr kumimoji="1" lang="en-US" altLang="ja-JP" sz="1100">
              <a:latin typeface="ＭＳ Ｐゴシック"/>
            </a:rPr>
            <a:t>8,521</a:t>
          </a:r>
          <a:r>
            <a:rPr kumimoji="1" lang="ja-JP" altLang="en-US" sz="1100">
              <a:latin typeface="ＭＳ Ｐゴシック"/>
            </a:rPr>
            <a:t>万</a:t>
          </a:r>
          <a:r>
            <a:rPr kumimoji="1" lang="en-US" altLang="ja-JP" sz="1100">
              <a:latin typeface="ＭＳ Ｐゴシック"/>
            </a:rPr>
            <a:t>4</a:t>
          </a:r>
          <a:r>
            <a:rPr kumimoji="1" lang="ja-JP" altLang="en-US" sz="1100">
              <a:latin typeface="ＭＳ Ｐゴシック"/>
            </a:rPr>
            <a:t>千円から平成</a:t>
          </a:r>
          <a:r>
            <a:rPr kumimoji="1" lang="en-US" altLang="ja-JP" sz="1100">
              <a:latin typeface="ＭＳ Ｐゴシック"/>
            </a:rPr>
            <a:t>23</a:t>
          </a:r>
          <a:r>
            <a:rPr kumimoji="1" lang="ja-JP" altLang="en-US" sz="1100">
              <a:latin typeface="ＭＳ Ｐゴシック"/>
            </a:rPr>
            <a:t>年度</a:t>
          </a:r>
          <a:r>
            <a:rPr kumimoji="1" lang="en-US" altLang="ja-JP" sz="1100">
              <a:latin typeface="ＭＳ Ｐゴシック"/>
            </a:rPr>
            <a:t>42</a:t>
          </a:r>
          <a:r>
            <a:rPr kumimoji="1" lang="ja-JP" altLang="en-US" sz="1100">
              <a:latin typeface="ＭＳ Ｐゴシック"/>
            </a:rPr>
            <a:t>億</a:t>
          </a:r>
          <a:r>
            <a:rPr kumimoji="1" lang="en-US" altLang="ja-JP" sz="1100">
              <a:latin typeface="ＭＳ Ｐゴシック"/>
            </a:rPr>
            <a:t>451</a:t>
          </a:r>
          <a:r>
            <a:rPr kumimoji="1" lang="ja-JP" altLang="en-US" sz="1100">
              <a:latin typeface="ＭＳ Ｐゴシック"/>
            </a:rPr>
            <a:t>万</a:t>
          </a:r>
          <a:r>
            <a:rPr kumimoji="1" lang="en-US" altLang="ja-JP" sz="1100">
              <a:latin typeface="ＭＳ Ｐゴシック"/>
            </a:rPr>
            <a:t>7</a:t>
          </a:r>
          <a:r>
            <a:rPr kumimoji="1" lang="ja-JP" altLang="en-US" sz="1100">
              <a:latin typeface="ＭＳ Ｐゴシック"/>
            </a:rPr>
            <a:t>千円と大幅に増加したことが原因である。</a:t>
          </a:r>
        </a:p>
        <a:p>
          <a:r>
            <a:rPr kumimoji="1" lang="ja-JP" altLang="en-US" sz="1100">
              <a:latin typeface="ＭＳ Ｐゴシック"/>
            </a:rPr>
            <a:t>　平成</a:t>
          </a:r>
          <a:r>
            <a:rPr kumimoji="1" lang="en-US" altLang="ja-JP" sz="1100">
              <a:latin typeface="ＭＳ Ｐゴシック"/>
            </a:rPr>
            <a:t>23</a:t>
          </a:r>
          <a:r>
            <a:rPr kumimoji="1" lang="ja-JP" altLang="en-US" sz="1100">
              <a:latin typeface="ＭＳ Ｐゴシック"/>
            </a:rPr>
            <a:t>年度は東日本大震災にかかわるものとして福島県市町村交付金　</a:t>
          </a:r>
          <a:r>
            <a:rPr kumimoji="1" lang="en-US" altLang="ja-JP" sz="1100">
              <a:latin typeface="ＭＳ Ｐゴシック"/>
            </a:rPr>
            <a:t>9</a:t>
          </a:r>
          <a:r>
            <a:rPr kumimoji="1" lang="ja-JP" altLang="en-US" sz="1100">
              <a:latin typeface="ＭＳ Ｐゴシック"/>
            </a:rPr>
            <a:t>億</a:t>
          </a:r>
          <a:r>
            <a:rPr kumimoji="1" lang="en-US" altLang="ja-JP" sz="1100">
              <a:latin typeface="ＭＳ Ｐゴシック"/>
            </a:rPr>
            <a:t>95,67</a:t>
          </a:r>
          <a:r>
            <a:rPr kumimoji="1" lang="ja-JP" altLang="en-US" sz="1100">
              <a:latin typeface="ＭＳ Ｐゴシック"/>
            </a:rPr>
            <a:t>万</a:t>
          </a:r>
          <a:r>
            <a:rPr kumimoji="1" lang="en-US" altLang="ja-JP" sz="1100">
              <a:latin typeface="ＭＳ Ｐゴシック"/>
            </a:rPr>
            <a:t>4</a:t>
          </a:r>
          <a:r>
            <a:rPr kumimoji="1" lang="ja-JP" altLang="en-US" sz="1100">
              <a:latin typeface="ＭＳ Ｐゴシック"/>
            </a:rPr>
            <a:t>千円や、復旧・復興特別交付税</a:t>
          </a:r>
          <a:r>
            <a:rPr kumimoji="1" lang="en-US" altLang="ja-JP" sz="1100">
              <a:latin typeface="ＭＳ Ｐゴシック"/>
            </a:rPr>
            <a:t>19</a:t>
          </a:r>
          <a:r>
            <a:rPr kumimoji="1" lang="ja-JP" altLang="en-US" sz="1100">
              <a:latin typeface="ＭＳ Ｐゴシック"/>
            </a:rPr>
            <a:t>億</a:t>
          </a:r>
          <a:r>
            <a:rPr kumimoji="1" lang="en-US" altLang="ja-JP" sz="1100">
              <a:latin typeface="ＭＳ Ｐゴシック"/>
            </a:rPr>
            <a:t>39</a:t>
          </a:r>
          <a:r>
            <a:rPr kumimoji="1" lang="ja-JP" altLang="en-US" sz="1100">
              <a:latin typeface="ＭＳ Ｐゴシック"/>
            </a:rPr>
            <a:t>万</a:t>
          </a:r>
          <a:r>
            <a:rPr kumimoji="1" lang="en-US" altLang="ja-JP" sz="1100">
              <a:latin typeface="ＭＳ Ｐゴシック"/>
            </a:rPr>
            <a:t>1</a:t>
          </a:r>
          <a:r>
            <a:rPr kumimoji="1" lang="ja-JP" altLang="en-US" sz="1100">
              <a:latin typeface="ＭＳ Ｐゴシック"/>
            </a:rPr>
            <a:t>千円が年度末に交付となった。これら臨時的な財源を新たに創設した浪江町復旧復興基金へ積立てたことにより平成</a:t>
          </a:r>
          <a:r>
            <a:rPr kumimoji="1" lang="en-US" altLang="ja-JP" sz="1100">
              <a:latin typeface="ＭＳ Ｐゴシック"/>
            </a:rPr>
            <a:t>23</a:t>
          </a:r>
          <a:r>
            <a:rPr kumimoji="1" lang="ja-JP" altLang="en-US" sz="1100">
              <a:latin typeface="ＭＳ Ｐゴシック"/>
            </a:rPr>
            <a:t>年度は一時的に経常収支比率の数値が増加したものであるといえる。</a:t>
          </a:r>
          <a:r>
            <a:rPr kumimoji="1" lang="en-US" altLang="ja-JP" sz="1100">
              <a:latin typeface="ＭＳ Ｐゴシック"/>
            </a:rPr>
            <a:t>25</a:t>
          </a:r>
          <a:r>
            <a:rPr kumimoji="1" lang="ja-JP" altLang="en-US" sz="1100">
              <a:latin typeface="ＭＳ Ｐゴシック"/>
            </a:rPr>
            <a:t>年度においては、分母要因の上昇などにより、</a:t>
          </a:r>
          <a:r>
            <a:rPr kumimoji="1" lang="en-US" altLang="ja-JP" sz="1100">
              <a:latin typeface="ＭＳ Ｐゴシック"/>
            </a:rPr>
            <a:t>24</a:t>
          </a:r>
          <a:r>
            <a:rPr kumimoji="1" lang="ja-JP" altLang="en-US" sz="1100">
              <a:latin typeface="ＭＳ Ｐゴシック"/>
            </a:rPr>
            <a:t>年度から</a:t>
          </a:r>
          <a:r>
            <a:rPr kumimoji="1" lang="en-US" altLang="ja-JP" sz="1100">
              <a:latin typeface="ＭＳ Ｐゴシック"/>
            </a:rPr>
            <a:t>3.4</a:t>
          </a:r>
          <a:r>
            <a:rPr kumimoji="1" lang="ja-JP" altLang="en-US" sz="1100">
              <a:latin typeface="ＭＳ Ｐゴシック"/>
            </a:rPr>
            <a:t>ポイントの減少となった。</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7" name="直線コネクタ 226"/>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8" name="テキスト ボックス 227"/>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9" name="直線コネクタ 228"/>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0" name="テキスト ボックス 229"/>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1" name="直線コネクタ 230"/>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2" name="テキスト ボックス 231"/>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3" name="直線コネクタ 232"/>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4" name="テキスト ボックス 233"/>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163576</xdr:rowOff>
    </xdr:from>
    <xdr:to>
      <xdr:col>24</xdr:col>
      <xdr:colOff>31750</xdr:colOff>
      <xdr:row>60</xdr:row>
      <xdr:rowOff>26416</xdr:rowOff>
    </xdr:to>
    <xdr:cxnSp macro="">
      <xdr:nvCxnSpPr>
        <xdr:cNvPr id="237" name="直線コネクタ 236"/>
        <xdr:cNvCxnSpPr/>
      </xdr:nvCxnSpPr>
      <xdr:spPr>
        <a:xfrm flipV="1">
          <a:off x="16510000" y="9421876"/>
          <a:ext cx="0" cy="891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169943</xdr:rowOff>
    </xdr:from>
    <xdr:ext cx="762000" cy="259045"/>
    <xdr:sp macro="" textlink="">
      <xdr:nvSpPr>
        <xdr:cNvPr id="238" name="その他最小値テキスト"/>
        <xdr:cNvSpPr txBox="1"/>
      </xdr:nvSpPr>
      <xdr:spPr>
        <a:xfrm>
          <a:off x="16598900" y="10285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60</xdr:row>
      <xdr:rowOff>26416</xdr:rowOff>
    </xdr:from>
    <xdr:to>
      <xdr:col>24</xdr:col>
      <xdr:colOff>120650</xdr:colOff>
      <xdr:row>60</xdr:row>
      <xdr:rowOff>26416</xdr:rowOff>
    </xdr:to>
    <xdr:cxnSp macro="">
      <xdr:nvCxnSpPr>
        <xdr:cNvPr id="239" name="直線コネクタ 238"/>
        <xdr:cNvCxnSpPr/>
      </xdr:nvCxnSpPr>
      <xdr:spPr>
        <a:xfrm>
          <a:off x="16421100" y="10313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78503</xdr:rowOff>
    </xdr:from>
    <xdr:ext cx="762000" cy="259045"/>
    <xdr:sp macro="" textlink="">
      <xdr:nvSpPr>
        <xdr:cNvPr id="240" name="その他最大値テキスト"/>
        <xdr:cNvSpPr txBox="1"/>
      </xdr:nvSpPr>
      <xdr:spPr>
        <a:xfrm>
          <a:off x="16598900" y="9165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54</xdr:row>
      <xdr:rowOff>163576</xdr:rowOff>
    </xdr:from>
    <xdr:to>
      <xdr:col>24</xdr:col>
      <xdr:colOff>120650</xdr:colOff>
      <xdr:row>54</xdr:row>
      <xdr:rowOff>163576</xdr:rowOff>
    </xdr:to>
    <xdr:cxnSp macro="">
      <xdr:nvCxnSpPr>
        <xdr:cNvPr id="241" name="直線コネクタ 240"/>
        <xdr:cNvCxnSpPr/>
      </xdr:nvCxnSpPr>
      <xdr:spPr>
        <a:xfrm>
          <a:off x="16421100" y="9421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170434</xdr:rowOff>
    </xdr:from>
    <xdr:to>
      <xdr:col>24</xdr:col>
      <xdr:colOff>31750</xdr:colOff>
      <xdr:row>60</xdr:row>
      <xdr:rowOff>154432</xdr:rowOff>
    </xdr:to>
    <xdr:cxnSp macro="">
      <xdr:nvCxnSpPr>
        <xdr:cNvPr id="242" name="直線コネクタ 241"/>
        <xdr:cNvCxnSpPr/>
      </xdr:nvCxnSpPr>
      <xdr:spPr>
        <a:xfrm flipV="1">
          <a:off x="15671800" y="10285984"/>
          <a:ext cx="8382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161307</xdr:rowOff>
    </xdr:from>
    <xdr:ext cx="762000" cy="259045"/>
    <xdr:sp macro="" textlink="">
      <xdr:nvSpPr>
        <xdr:cNvPr id="243" name="その他平均値テキスト"/>
        <xdr:cNvSpPr txBox="1"/>
      </xdr:nvSpPr>
      <xdr:spPr>
        <a:xfrm>
          <a:off x="16598900" y="959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44" name="フローチャート : 判断 243"/>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113284</xdr:rowOff>
    </xdr:from>
    <xdr:to>
      <xdr:col>22</xdr:col>
      <xdr:colOff>565150</xdr:colOff>
      <xdr:row>60</xdr:row>
      <xdr:rowOff>154432</xdr:rowOff>
    </xdr:to>
    <xdr:cxnSp macro="">
      <xdr:nvCxnSpPr>
        <xdr:cNvPr id="245" name="直線コネクタ 244"/>
        <xdr:cNvCxnSpPr/>
      </xdr:nvCxnSpPr>
      <xdr:spPr>
        <a:xfrm>
          <a:off x="14782800" y="1040028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135636</xdr:rowOff>
    </xdr:from>
    <xdr:to>
      <xdr:col>22</xdr:col>
      <xdr:colOff>615950</xdr:colOff>
      <xdr:row>57</xdr:row>
      <xdr:rowOff>65786</xdr:rowOff>
    </xdr:to>
    <xdr:sp macro="" textlink="">
      <xdr:nvSpPr>
        <xdr:cNvPr id="246" name="フローチャート : 判断 245"/>
        <xdr:cNvSpPr/>
      </xdr:nvSpPr>
      <xdr:spPr>
        <a:xfrm>
          <a:off x="15621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75963</xdr:rowOff>
    </xdr:from>
    <xdr:ext cx="736600" cy="259045"/>
    <xdr:sp macro="" textlink="">
      <xdr:nvSpPr>
        <xdr:cNvPr id="247" name="テキスト ボックス 246"/>
        <xdr:cNvSpPr txBox="1"/>
      </xdr:nvSpPr>
      <xdr:spPr>
        <a:xfrm>
          <a:off x="15290800" y="9505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138430</xdr:rowOff>
    </xdr:from>
    <xdr:to>
      <xdr:col>21</xdr:col>
      <xdr:colOff>361950</xdr:colOff>
      <xdr:row>60</xdr:row>
      <xdr:rowOff>113284</xdr:rowOff>
    </xdr:to>
    <xdr:cxnSp macro="">
      <xdr:nvCxnSpPr>
        <xdr:cNvPr id="248" name="直線コネクタ 247"/>
        <xdr:cNvCxnSpPr/>
      </xdr:nvCxnSpPr>
      <xdr:spPr>
        <a:xfrm>
          <a:off x="13893800" y="9911080"/>
          <a:ext cx="889000" cy="489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117348</xdr:rowOff>
    </xdr:from>
    <xdr:to>
      <xdr:col>21</xdr:col>
      <xdr:colOff>412750</xdr:colOff>
      <xdr:row>57</xdr:row>
      <xdr:rowOff>47498</xdr:rowOff>
    </xdr:to>
    <xdr:sp macro="" textlink="">
      <xdr:nvSpPr>
        <xdr:cNvPr id="249" name="フローチャート : 判断 248"/>
        <xdr:cNvSpPr/>
      </xdr:nvSpPr>
      <xdr:spPr>
        <a:xfrm>
          <a:off x="14732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57675</xdr:rowOff>
    </xdr:from>
    <xdr:ext cx="762000" cy="259045"/>
    <xdr:sp macro="" textlink="">
      <xdr:nvSpPr>
        <xdr:cNvPr id="250" name="テキスト ボックス 249"/>
        <xdr:cNvSpPr txBox="1"/>
      </xdr:nvSpPr>
      <xdr:spPr>
        <a:xfrm>
          <a:off x="14401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129286</xdr:rowOff>
    </xdr:from>
    <xdr:to>
      <xdr:col>20</xdr:col>
      <xdr:colOff>158750</xdr:colOff>
      <xdr:row>57</xdr:row>
      <xdr:rowOff>138430</xdr:rowOff>
    </xdr:to>
    <xdr:cxnSp macro="">
      <xdr:nvCxnSpPr>
        <xdr:cNvPr id="251" name="直線コネクタ 250"/>
        <xdr:cNvCxnSpPr/>
      </xdr:nvCxnSpPr>
      <xdr:spPr>
        <a:xfrm>
          <a:off x="13004800" y="99019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108204</xdr:rowOff>
    </xdr:from>
    <xdr:to>
      <xdr:col>20</xdr:col>
      <xdr:colOff>209550</xdr:colOff>
      <xdr:row>57</xdr:row>
      <xdr:rowOff>38354</xdr:rowOff>
    </xdr:to>
    <xdr:sp macro="" textlink="">
      <xdr:nvSpPr>
        <xdr:cNvPr id="252" name="フローチャート : 判断 251"/>
        <xdr:cNvSpPr/>
      </xdr:nvSpPr>
      <xdr:spPr>
        <a:xfrm>
          <a:off x="13843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48531</xdr:rowOff>
    </xdr:from>
    <xdr:ext cx="762000" cy="259045"/>
    <xdr:sp macro="" textlink="">
      <xdr:nvSpPr>
        <xdr:cNvPr id="253" name="テキスト ボックス 252"/>
        <xdr:cNvSpPr txBox="1"/>
      </xdr:nvSpPr>
      <xdr:spPr>
        <a:xfrm>
          <a:off x="13512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54" name="フローチャート : 判断 253"/>
        <xdr:cNvSpPr/>
      </xdr:nvSpPr>
      <xdr:spPr>
        <a:xfrm>
          <a:off x="12954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62247</xdr:rowOff>
    </xdr:from>
    <xdr:ext cx="762000" cy="259045"/>
    <xdr:sp macro="" textlink="">
      <xdr:nvSpPr>
        <xdr:cNvPr id="255" name="テキスト ボックス 254"/>
        <xdr:cNvSpPr txBox="1"/>
      </xdr:nvSpPr>
      <xdr:spPr>
        <a:xfrm>
          <a:off x="12623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119634</xdr:rowOff>
    </xdr:from>
    <xdr:to>
      <xdr:col>24</xdr:col>
      <xdr:colOff>82550</xdr:colOff>
      <xdr:row>60</xdr:row>
      <xdr:rowOff>49784</xdr:rowOff>
    </xdr:to>
    <xdr:sp macro="" textlink="">
      <xdr:nvSpPr>
        <xdr:cNvPr id="261" name="円/楕円 260"/>
        <xdr:cNvSpPr/>
      </xdr:nvSpPr>
      <xdr:spPr>
        <a:xfrm>
          <a:off x="16459200" y="10235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28211</xdr:rowOff>
    </xdr:from>
    <xdr:ext cx="762000" cy="259045"/>
    <xdr:sp macro="" textlink="">
      <xdr:nvSpPr>
        <xdr:cNvPr id="262" name="その他該当値テキスト"/>
        <xdr:cNvSpPr txBox="1"/>
      </xdr:nvSpPr>
      <xdr:spPr>
        <a:xfrm>
          <a:off x="16598900" y="10143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103632</xdr:rowOff>
    </xdr:from>
    <xdr:to>
      <xdr:col>22</xdr:col>
      <xdr:colOff>615950</xdr:colOff>
      <xdr:row>61</xdr:row>
      <xdr:rowOff>33782</xdr:rowOff>
    </xdr:to>
    <xdr:sp macro="" textlink="">
      <xdr:nvSpPr>
        <xdr:cNvPr id="263" name="円/楕円 262"/>
        <xdr:cNvSpPr/>
      </xdr:nvSpPr>
      <xdr:spPr>
        <a:xfrm>
          <a:off x="15621000" y="10390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18559</xdr:rowOff>
    </xdr:from>
    <xdr:ext cx="736600" cy="259045"/>
    <xdr:sp macro="" textlink="">
      <xdr:nvSpPr>
        <xdr:cNvPr id="264" name="テキスト ボックス 263"/>
        <xdr:cNvSpPr txBox="1"/>
      </xdr:nvSpPr>
      <xdr:spPr>
        <a:xfrm>
          <a:off x="15290800" y="10477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62484</xdr:rowOff>
    </xdr:from>
    <xdr:to>
      <xdr:col>21</xdr:col>
      <xdr:colOff>412750</xdr:colOff>
      <xdr:row>60</xdr:row>
      <xdr:rowOff>164084</xdr:rowOff>
    </xdr:to>
    <xdr:sp macro="" textlink="">
      <xdr:nvSpPr>
        <xdr:cNvPr id="265" name="円/楕円 264"/>
        <xdr:cNvSpPr/>
      </xdr:nvSpPr>
      <xdr:spPr>
        <a:xfrm>
          <a:off x="14732000" y="10349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148861</xdr:rowOff>
    </xdr:from>
    <xdr:ext cx="762000" cy="259045"/>
    <xdr:sp macro="" textlink="">
      <xdr:nvSpPr>
        <xdr:cNvPr id="266" name="テキスト ボックス 265"/>
        <xdr:cNvSpPr txBox="1"/>
      </xdr:nvSpPr>
      <xdr:spPr>
        <a:xfrm>
          <a:off x="14401800" y="10435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87630</xdr:rowOff>
    </xdr:from>
    <xdr:to>
      <xdr:col>20</xdr:col>
      <xdr:colOff>209550</xdr:colOff>
      <xdr:row>58</xdr:row>
      <xdr:rowOff>17780</xdr:rowOff>
    </xdr:to>
    <xdr:sp macro="" textlink="">
      <xdr:nvSpPr>
        <xdr:cNvPr id="267" name="円/楕円 266"/>
        <xdr:cNvSpPr/>
      </xdr:nvSpPr>
      <xdr:spPr>
        <a:xfrm>
          <a:off x="138430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2557</xdr:rowOff>
    </xdr:from>
    <xdr:ext cx="762000" cy="259045"/>
    <xdr:sp macro="" textlink="">
      <xdr:nvSpPr>
        <xdr:cNvPr id="268" name="テキスト ボックス 267"/>
        <xdr:cNvSpPr txBox="1"/>
      </xdr:nvSpPr>
      <xdr:spPr>
        <a:xfrm>
          <a:off x="135128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78486</xdr:rowOff>
    </xdr:from>
    <xdr:to>
      <xdr:col>19</xdr:col>
      <xdr:colOff>6350</xdr:colOff>
      <xdr:row>58</xdr:row>
      <xdr:rowOff>8636</xdr:rowOff>
    </xdr:to>
    <xdr:sp macro="" textlink="">
      <xdr:nvSpPr>
        <xdr:cNvPr id="269" name="円/楕円 268"/>
        <xdr:cNvSpPr/>
      </xdr:nvSpPr>
      <xdr:spPr>
        <a:xfrm>
          <a:off x="12954000" y="9851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164863</xdr:rowOff>
    </xdr:from>
    <xdr:ext cx="762000" cy="259045"/>
    <xdr:sp macro="" textlink="">
      <xdr:nvSpPr>
        <xdr:cNvPr id="270" name="テキスト ボックス 269"/>
        <xdr:cNvSpPr txBox="1"/>
      </xdr:nvSpPr>
      <xdr:spPr>
        <a:xfrm>
          <a:off x="12623800" y="9937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補助費総額としては、平成</a:t>
          </a:r>
          <a:r>
            <a:rPr kumimoji="1" lang="en-US" altLang="ja-JP" sz="1050">
              <a:latin typeface="ＭＳ Ｐゴシック"/>
            </a:rPr>
            <a:t>23</a:t>
          </a:r>
          <a:r>
            <a:rPr kumimoji="1" lang="ja-JP" altLang="en-US" sz="1050">
              <a:latin typeface="ＭＳ Ｐゴシック"/>
            </a:rPr>
            <a:t>年度時点で、平成</a:t>
          </a:r>
          <a:r>
            <a:rPr kumimoji="1" lang="en-US" altLang="ja-JP" sz="1050">
              <a:latin typeface="ＭＳ Ｐゴシック"/>
            </a:rPr>
            <a:t>25</a:t>
          </a:r>
          <a:r>
            <a:rPr kumimoji="1" lang="ja-JP" altLang="en-US" sz="1050">
              <a:latin typeface="ＭＳ Ｐゴシック"/>
            </a:rPr>
            <a:t>年度終了となる国営請戸川地区土地改良事業負担金の減少、一部事務組合分として東京電力福島第一原子力発電所の事故の影響で双葉地方広域市町村圏組合の塵芥・し尿・斎場等多くの事業が縮小または実施できなくなったことによる負担金の減少はあったものの、同時に経常一般財源の大部分占める地方税の減免・課税免除の措置をとっており、分母の減少値が大きいため、経常収支比率が増加した。平成</a:t>
          </a:r>
          <a:r>
            <a:rPr kumimoji="1" lang="en-US" altLang="ja-JP" sz="1050">
              <a:latin typeface="ＭＳ Ｐゴシック"/>
            </a:rPr>
            <a:t>24</a:t>
          </a:r>
          <a:r>
            <a:rPr kumimoji="1" lang="ja-JP" altLang="en-US" sz="1050">
              <a:latin typeface="ＭＳ Ｐゴシック"/>
            </a:rPr>
            <a:t>年度においても同様の状態が継続しており、震災前の水準には至っていない。</a:t>
          </a:r>
        </a:p>
        <a:p>
          <a:r>
            <a:rPr kumimoji="1" lang="ja-JP" altLang="en-US" sz="1050">
              <a:latin typeface="ＭＳ Ｐゴシック"/>
            </a:rPr>
            <a:t>　今後、事業の再開により負担金が事故前の水準にもどる、又はそれ以上になることも十分考えられ、今回の数値については一時的なものとみている。</a:t>
          </a: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5" name="直線コネクタ 28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6" name="テキスト ボックス 28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87" name="直線コネクタ 28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88" name="テキスト ボックス 28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89" name="直線コネクタ 28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0" name="テキスト ボックス 28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1" name="直線コネクタ 29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2" name="テキスト ボックス 29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3" name="直線コネクタ 29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4" name="テキスト ボックス 29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6" name="テキスト ボックス 295"/>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298" name="直線コネクタ 297"/>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299"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0" name="直線コネクタ 299"/>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1"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2" name="直線コネクタ 301"/>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146050</xdr:rowOff>
    </xdr:from>
    <xdr:to>
      <xdr:col>24</xdr:col>
      <xdr:colOff>31750</xdr:colOff>
      <xdr:row>36</xdr:row>
      <xdr:rowOff>119380</xdr:rowOff>
    </xdr:to>
    <xdr:cxnSp macro="">
      <xdr:nvCxnSpPr>
        <xdr:cNvPr id="303" name="直線コネクタ 302"/>
        <xdr:cNvCxnSpPr/>
      </xdr:nvCxnSpPr>
      <xdr:spPr>
        <a:xfrm flipV="1">
          <a:off x="15671800" y="614680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4"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5" name="フローチャート : 判断 304"/>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119380</xdr:rowOff>
    </xdr:from>
    <xdr:to>
      <xdr:col>22</xdr:col>
      <xdr:colOff>565150</xdr:colOff>
      <xdr:row>36</xdr:row>
      <xdr:rowOff>142240</xdr:rowOff>
    </xdr:to>
    <xdr:cxnSp macro="">
      <xdr:nvCxnSpPr>
        <xdr:cNvPr id="306" name="直線コネクタ 305"/>
        <xdr:cNvCxnSpPr/>
      </xdr:nvCxnSpPr>
      <xdr:spPr>
        <a:xfrm flipV="1">
          <a:off x="14782800" y="62915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07" name="フローチャート : 判断 306"/>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08" name="テキスト ボックス 307"/>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66040</xdr:rowOff>
    </xdr:from>
    <xdr:to>
      <xdr:col>21</xdr:col>
      <xdr:colOff>361950</xdr:colOff>
      <xdr:row>36</xdr:row>
      <xdr:rowOff>142240</xdr:rowOff>
    </xdr:to>
    <xdr:cxnSp macro="">
      <xdr:nvCxnSpPr>
        <xdr:cNvPr id="309" name="直線コネクタ 308"/>
        <xdr:cNvCxnSpPr/>
      </xdr:nvCxnSpPr>
      <xdr:spPr>
        <a:xfrm>
          <a:off x="13893800" y="62382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0" name="フローチャート : 判断 309"/>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1" name="テキスト ボックス 310"/>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35560</xdr:rowOff>
    </xdr:from>
    <xdr:to>
      <xdr:col>20</xdr:col>
      <xdr:colOff>158750</xdr:colOff>
      <xdr:row>36</xdr:row>
      <xdr:rowOff>66040</xdr:rowOff>
    </xdr:to>
    <xdr:cxnSp macro="">
      <xdr:nvCxnSpPr>
        <xdr:cNvPr id="312" name="直線コネクタ 311"/>
        <xdr:cNvCxnSpPr/>
      </xdr:nvCxnSpPr>
      <xdr:spPr>
        <a:xfrm>
          <a:off x="13004800" y="62077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3" name="フローチャート : 判断 312"/>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4" name="テキスト ボックス 313"/>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5" name="フローチャート : 判断 314"/>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16" name="テキスト ボックス 315"/>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22" name="円/楕円 321"/>
        <xdr:cNvSpPr/>
      </xdr:nvSpPr>
      <xdr:spPr>
        <a:xfrm>
          <a:off x="164592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111777</xdr:rowOff>
    </xdr:from>
    <xdr:ext cx="762000" cy="259045"/>
    <xdr:sp macro="" textlink="">
      <xdr:nvSpPr>
        <xdr:cNvPr id="323" name="補助費等該当値テキスト"/>
        <xdr:cNvSpPr txBox="1"/>
      </xdr:nvSpPr>
      <xdr:spPr>
        <a:xfrm>
          <a:off x="165989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68580</xdr:rowOff>
    </xdr:from>
    <xdr:to>
      <xdr:col>22</xdr:col>
      <xdr:colOff>615950</xdr:colOff>
      <xdr:row>36</xdr:row>
      <xdr:rowOff>170180</xdr:rowOff>
    </xdr:to>
    <xdr:sp macro="" textlink="">
      <xdr:nvSpPr>
        <xdr:cNvPr id="324" name="円/楕円 323"/>
        <xdr:cNvSpPr/>
      </xdr:nvSpPr>
      <xdr:spPr>
        <a:xfrm>
          <a:off x="156210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154957</xdr:rowOff>
    </xdr:from>
    <xdr:ext cx="736600" cy="259045"/>
    <xdr:sp macro="" textlink="">
      <xdr:nvSpPr>
        <xdr:cNvPr id="325" name="テキスト ボックス 324"/>
        <xdr:cNvSpPr txBox="1"/>
      </xdr:nvSpPr>
      <xdr:spPr>
        <a:xfrm>
          <a:off x="15290800" y="6327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91440</xdr:rowOff>
    </xdr:from>
    <xdr:to>
      <xdr:col>21</xdr:col>
      <xdr:colOff>412750</xdr:colOff>
      <xdr:row>37</xdr:row>
      <xdr:rowOff>21590</xdr:rowOff>
    </xdr:to>
    <xdr:sp macro="" textlink="">
      <xdr:nvSpPr>
        <xdr:cNvPr id="326" name="円/楕円 325"/>
        <xdr:cNvSpPr/>
      </xdr:nvSpPr>
      <xdr:spPr>
        <a:xfrm>
          <a:off x="14732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6367</xdr:rowOff>
    </xdr:from>
    <xdr:ext cx="762000" cy="259045"/>
    <xdr:sp macro="" textlink="">
      <xdr:nvSpPr>
        <xdr:cNvPr id="327" name="テキスト ボックス 326"/>
        <xdr:cNvSpPr txBox="1"/>
      </xdr:nvSpPr>
      <xdr:spPr>
        <a:xfrm>
          <a:off x="14401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15240</xdr:rowOff>
    </xdr:from>
    <xdr:to>
      <xdr:col>20</xdr:col>
      <xdr:colOff>209550</xdr:colOff>
      <xdr:row>36</xdr:row>
      <xdr:rowOff>116840</xdr:rowOff>
    </xdr:to>
    <xdr:sp macro="" textlink="">
      <xdr:nvSpPr>
        <xdr:cNvPr id="328" name="円/楕円 327"/>
        <xdr:cNvSpPr/>
      </xdr:nvSpPr>
      <xdr:spPr>
        <a:xfrm>
          <a:off x="13843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101617</xdr:rowOff>
    </xdr:from>
    <xdr:ext cx="762000" cy="259045"/>
    <xdr:sp macro="" textlink="">
      <xdr:nvSpPr>
        <xdr:cNvPr id="329" name="テキスト ボックス 328"/>
        <xdr:cNvSpPr txBox="1"/>
      </xdr:nvSpPr>
      <xdr:spPr>
        <a:xfrm>
          <a:off x="13512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156210</xdr:rowOff>
    </xdr:from>
    <xdr:to>
      <xdr:col>19</xdr:col>
      <xdr:colOff>6350</xdr:colOff>
      <xdr:row>36</xdr:row>
      <xdr:rowOff>86360</xdr:rowOff>
    </xdr:to>
    <xdr:sp macro="" textlink="">
      <xdr:nvSpPr>
        <xdr:cNvPr id="330" name="円/楕円 329"/>
        <xdr:cNvSpPr/>
      </xdr:nvSpPr>
      <xdr:spPr>
        <a:xfrm>
          <a:off x="12954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96537</xdr:rowOff>
    </xdr:from>
    <xdr:ext cx="762000" cy="259045"/>
    <xdr:sp macro="" textlink="">
      <xdr:nvSpPr>
        <xdr:cNvPr id="331" name="テキスト ボックス 330"/>
        <xdr:cNvSpPr txBox="1"/>
      </xdr:nvSpPr>
      <xdr:spPr>
        <a:xfrm>
          <a:off x="12623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震災の影響により、経常一般財源の大きな割合を占める地方税が、震災の影響もあり減免または課税免除の措置をとったため、これにかわる財源としての震災復興特別交付税が臨時一般財源の扱いとなり分母の減少が大きくなり、平成</a:t>
          </a:r>
          <a:r>
            <a:rPr kumimoji="1" lang="en-US" altLang="ja-JP" sz="1100">
              <a:latin typeface="ＭＳ Ｐゴシック"/>
            </a:rPr>
            <a:t>23</a:t>
          </a:r>
          <a:r>
            <a:rPr kumimoji="1" lang="ja-JP" altLang="en-US" sz="1100">
              <a:latin typeface="ＭＳ Ｐゴシック"/>
            </a:rPr>
            <a:t>年度において経常収支比率の大幅な増加がみられる。</a:t>
          </a:r>
          <a:endParaRPr kumimoji="1" lang="en-US" altLang="ja-JP" sz="1100">
            <a:latin typeface="ＭＳ Ｐゴシック"/>
          </a:endParaRPr>
        </a:p>
        <a:p>
          <a:r>
            <a:rPr kumimoji="1" lang="ja-JP" altLang="en-US" sz="1100">
              <a:latin typeface="ＭＳ Ｐゴシック"/>
            </a:rPr>
            <a:t>　</a:t>
          </a:r>
          <a:r>
            <a:rPr kumimoji="1" lang="en-US" altLang="ja-JP" sz="1100">
              <a:latin typeface="ＭＳ Ｐゴシック"/>
            </a:rPr>
            <a:t>25</a:t>
          </a:r>
          <a:r>
            <a:rPr kumimoji="1" lang="ja-JP" altLang="en-US" sz="1100">
              <a:latin typeface="ＭＳ Ｐゴシック"/>
            </a:rPr>
            <a:t>年度においては、</a:t>
          </a:r>
          <a:r>
            <a:rPr kumimoji="1" lang="en-US" altLang="ja-JP" sz="1100">
              <a:latin typeface="ＭＳ Ｐゴシック"/>
            </a:rPr>
            <a:t>22</a:t>
          </a:r>
          <a:r>
            <a:rPr kumimoji="1" lang="ja-JP" altLang="en-US" sz="1100">
              <a:latin typeface="ＭＳ Ｐゴシック"/>
            </a:rPr>
            <a:t>年度に行った起債の償還が開始したこと等により元利償還金が増加した一方、国営請戸川土地改良事業に伴う負担金の支払いが</a:t>
          </a:r>
          <a:r>
            <a:rPr kumimoji="1" lang="en-US" altLang="ja-JP" sz="1100">
              <a:latin typeface="ＭＳ Ｐゴシック"/>
            </a:rPr>
            <a:t>25</a:t>
          </a:r>
          <a:r>
            <a:rPr kumimoji="1" lang="ja-JP" altLang="en-US" sz="1100">
              <a:latin typeface="ＭＳ Ｐゴシック"/>
            </a:rPr>
            <a:t>年度で完了したこと等により債務負担行為に基づく支出額が減少し、公債費が減少した。</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6" name="直線コネクタ 355"/>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57"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58" name="直線コネクタ 357"/>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59"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0" name="直線コネクタ 359"/>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8128</xdr:rowOff>
    </xdr:from>
    <xdr:to>
      <xdr:col>7</xdr:col>
      <xdr:colOff>15875</xdr:colOff>
      <xdr:row>78</xdr:row>
      <xdr:rowOff>53848</xdr:rowOff>
    </xdr:to>
    <xdr:cxnSp macro="">
      <xdr:nvCxnSpPr>
        <xdr:cNvPr id="361" name="直線コネクタ 360"/>
        <xdr:cNvCxnSpPr/>
      </xdr:nvCxnSpPr>
      <xdr:spPr>
        <a:xfrm flipV="1">
          <a:off x="3987800" y="1338122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2"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3" name="フローチャート : 判断 362"/>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53848</xdr:rowOff>
    </xdr:from>
    <xdr:to>
      <xdr:col>5</xdr:col>
      <xdr:colOff>549275</xdr:colOff>
      <xdr:row>79</xdr:row>
      <xdr:rowOff>10413</xdr:rowOff>
    </xdr:to>
    <xdr:cxnSp macro="">
      <xdr:nvCxnSpPr>
        <xdr:cNvPr id="364" name="直線コネクタ 363"/>
        <xdr:cNvCxnSpPr/>
      </xdr:nvCxnSpPr>
      <xdr:spPr>
        <a:xfrm flipV="1">
          <a:off x="3098800" y="13426948"/>
          <a:ext cx="889000" cy="128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5" name="フローチャート : 判断 364"/>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6" name="テキスト ボックス 365"/>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49276</xdr:rowOff>
    </xdr:from>
    <xdr:to>
      <xdr:col>4</xdr:col>
      <xdr:colOff>346075</xdr:colOff>
      <xdr:row>79</xdr:row>
      <xdr:rowOff>10413</xdr:rowOff>
    </xdr:to>
    <xdr:cxnSp macro="">
      <xdr:nvCxnSpPr>
        <xdr:cNvPr id="367" name="直線コネクタ 366"/>
        <xdr:cNvCxnSpPr/>
      </xdr:nvCxnSpPr>
      <xdr:spPr>
        <a:xfrm>
          <a:off x="2209800" y="13079476"/>
          <a:ext cx="889000" cy="475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68" name="フローチャート : 判断 367"/>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69" name="テキスト ボックス 368"/>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49276</xdr:rowOff>
    </xdr:from>
    <xdr:to>
      <xdr:col>3</xdr:col>
      <xdr:colOff>142875</xdr:colOff>
      <xdr:row>77</xdr:row>
      <xdr:rowOff>24130</xdr:rowOff>
    </xdr:to>
    <xdr:cxnSp macro="">
      <xdr:nvCxnSpPr>
        <xdr:cNvPr id="370" name="直線コネクタ 369"/>
        <xdr:cNvCxnSpPr/>
      </xdr:nvCxnSpPr>
      <xdr:spPr>
        <a:xfrm flipV="1">
          <a:off x="1320800" y="1307947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1" name="フローチャート : 判断 370"/>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2" name="テキスト ボックス 371"/>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3" name="フローチャート : 判断 372"/>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4" name="テキスト ボックス 373"/>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128778</xdr:rowOff>
    </xdr:from>
    <xdr:to>
      <xdr:col>7</xdr:col>
      <xdr:colOff>66675</xdr:colOff>
      <xdr:row>78</xdr:row>
      <xdr:rowOff>58928</xdr:rowOff>
    </xdr:to>
    <xdr:sp macro="" textlink="">
      <xdr:nvSpPr>
        <xdr:cNvPr id="380" name="円/楕円 379"/>
        <xdr:cNvSpPr/>
      </xdr:nvSpPr>
      <xdr:spPr>
        <a:xfrm>
          <a:off x="47752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100855</xdr:rowOff>
    </xdr:from>
    <xdr:ext cx="762000" cy="259045"/>
    <xdr:sp macro="" textlink="">
      <xdr:nvSpPr>
        <xdr:cNvPr id="381" name="公債費該当値テキスト"/>
        <xdr:cNvSpPr txBox="1"/>
      </xdr:nvSpPr>
      <xdr:spPr>
        <a:xfrm>
          <a:off x="4914900" y="1330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3048</xdr:rowOff>
    </xdr:from>
    <xdr:to>
      <xdr:col>5</xdr:col>
      <xdr:colOff>600075</xdr:colOff>
      <xdr:row>78</xdr:row>
      <xdr:rowOff>104648</xdr:rowOff>
    </xdr:to>
    <xdr:sp macro="" textlink="">
      <xdr:nvSpPr>
        <xdr:cNvPr id="382" name="円/楕円 381"/>
        <xdr:cNvSpPr/>
      </xdr:nvSpPr>
      <xdr:spPr>
        <a:xfrm>
          <a:off x="3937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89425</xdr:rowOff>
    </xdr:from>
    <xdr:ext cx="736600" cy="259045"/>
    <xdr:sp macro="" textlink="">
      <xdr:nvSpPr>
        <xdr:cNvPr id="383" name="テキスト ボックス 382"/>
        <xdr:cNvSpPr txBox="1"/>
      </xdr:nvSpPr>
      <xdr:spPr>
        <a:xfrm>
          <a:off x="3606800" y="13462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131063</xdr:rowOff>
    </xdr:from>
    <xdr:to>
      <xdr:col>4</xdr:col>
      <xdr:colOff>396875</xdr:colOff>
      <xdr:row>79</xdr:row>
      <xdr:rowOff>61213</xdr:rowOff>
    </xdr:to>
    <xdr:sp macro="" textlink="">
      <xdr:nvSpPr>
        <xdr:cNvPr id="384" name="円/楕円 383"/>
        <xdr:cNvSpPr/>
      </xdr:nvSpPr>
      <xdr:spPr>
        <a:xfrm>
          <a:off x="3048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45990</xdr:rowOff>
    </xdr:from>
    <xdr:ext cx="762000" cy="259045"/>
    <xdr:sp macro="" textlink="">
      <xdr:nvSpPr>
        <xdr:cNvPr id="385" name="テキスト ボックス 384"/>
        <xdr:cNvSpPr txBox="1"/>
      </xdr:nvSpPr>
      <xdr:spPr>
        <a:xfrm>
          <a:off x="2717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169926</xdr:rowOff>
    </xdr:from>
    <xdr:to>
      <xdr:col>3</xdr:col>
      <xdr:colOff>193675</xdr:colOff>
      <xdr:row>76</xdr:row>
      <xdr:rowOff>100076</xdr:rowOff>
    </xdr:to>
    <xdr:sp macro="" textlink="">
      <xdr:nvSpPr>
        <xdr:cNvPr id="386" name="円/楕円 385"/>
        <xdr:cNvSpPr/>
      </xdr:nvSpPr>
      <xdr:spPr>
        <a:xfrm>
          <a:off x="2159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110253</xdr:rowOff>
    </xdr:from>
    <xdr:ext cx="762000" cy="259045"/>
    <xdr:sp macro="" textlink="">
      <xdr:nvSpPr>
        <xdr:cNvPr id="387" name="テキスト ボックス 386"/>
        <xdr:cNvSpPr txBox="1"/>
      </xdr:nvSpPr>
      <xdr:spPr>
        <a:xfrm>
          <a:off x="1828800" y="12797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144780</xdr:rowOff>
    </xdr:from>
    <xdr:to>
      <xdr:col>1</xdr:col>
      <xdr:colOff>676275</xdr:colOff>
      <xdr:row>77</xdr:row>
      <xdr:rowOff>74930</xdr:rowOff>
    </xdr:to>
    <xdr:sp macro="" textlink="">
      <xdr:nvSpPr>
        <xdr:cNvPr id="388" name="円/楕円 387"/>
        <xdr:cNvSpPr/>
      </xdr:nvSpPr>
      <xdr:spPr>
        <a:xfrm>
          <a:off x="1270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85107</xdr:rowOff>
    </xdr:from>
    <xdr:ext cx="762000" cy="259045"/>
    <xdr:sp macro="" textlink="">
      <xdr:nvSpPr>
        <xdr:cNvPr id="389" name="テキスト ボックス 388"/>
        <xdr:cNvSpPr txBox="1"/>
      </xdr:nvSpPr>
      <xdr:spPr>
        <a:xfrm>
          <a:off x="939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震災を契機に経常収支比率の大きな変動がみられるが、分子の要因としては「扶助費」・「その他」の欄で記載のとおり扶助費・積立金の大幅な増加、分母については経常一般財源の大半をしめる町税が東日本大震災の影響をうけ減免・課税免除を実施し、これに代わる財源となった震災復興特別交付税が臨時・一般財源となったため減少となったことが原因である。</a:t>
          </a:r>
          <a:endParaRPr kumimoji="1" lang="en-US" altLang="ja-JP" sz="1200">
            <a:latin typeface="ＭＳ Ｐゴシック"/>
          </a:endParaRPr>
        </a:p>
        <a:p>
          <a:r>
            <a:rPr kumimoji="1" lang="en-US" altLang="ja-JP" sz="1200">
              <a:latin typeface="ＭＳ Ｐゴシック"/>
            </a:rPr>
            <a:t>25</a:t>
          </a:r>
          <a:r>
            <a:rPr kumimoji="1" lang="ja-JP" altLang="en-US" sz="1200">
              <a:latin typeface="ＭＳ Ｐゴシック"/>
            </a:rPr>
            <a:t>年度においては、分母要因の上昇などにより、</a:t>
          </a:r>
          <a:r>
            <a:rPr kumimoji="1" lang="en-US" altLang="ja-JP" sz="1200">
              <a:latin typeface="ＭＳ Ｐゴシック"/>
            </a:rPr>
            <a:t>24</a:t>
          </a:r>
          <a:r>
            <a:rPr kumimoji="1" lang="ja-JP" altLang="en-US" sz="1200">
              <a:latin typeface="ＭＳ Ｐゴシック"/>
            </a:rPr>
            <a:t>年度から</a:t>
          </a:r>
          <a:r>
            <a:rPr kumimoji="1" lang="en-US" altLang="ja-JP" sz="1200">
              <a:latin typeface="ＭＳ Ｐゴシック"/>
            </a:rPr>
            <a:t>8.3</a:t>
          </a:r>
          <a:r>
            <a:rPr kumimoji="1" lang="ja-JP" altLang="en-US" sz="1200">
              <a:latin typeface="ＭＳ Ｐゴシック"/>
            </a:rPr>
            <a:t>ポイントの減少となった。</a:t>
          </a:r>
        </a:p>
        <a:p>
          <a:endParaRPr kumimoji="1" lang="ja-JP" altLang="en-US" sz="12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17" name="直線コネクタ 416"/>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18"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19" name="直線コネクタ 418"/>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0"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1" name="直線コネクタ 420"/>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46989</xdr:rowOff>
    </xdr:from>
    <xdr:to>
      <xdr:col>24</xdr:col>
      <xdr:colOff>31750</xdr:colOff>
      <xdr:row>81</xdr:row>
      <xdr:rowOff>20320</xdr:rowOff>
    </xdr:to>
    <xdr:cxnSp macro="">
      <xdr:nvCxnSpPr>
        <xdr:cNvPr id="422" name="直線コネクタ 421"/>
        <xdr:cNvCxnSpPr/>
      </xdr:nvCxnSpPr>
      <xdr:spPr>
        <a:xfrm flipV="1">
          <a:off x="15671800" y="13591539"/>
          <a:ext cx="838200" cy="316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3"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4" name="フローチャート : 判断 423"/>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134620</xdr:rowOff>
    </xdr:from>
    <xdr:to>
      <xdr:col>22</xdr:col>
      <xdr:colOff>565150</xdr:colOff>
      <xdr:row>81</xdr:row>
      <xdr:rowOff>20320</xdr:rowOff>
    </xdr:to>
    <xdr:cxnSp macro="">
      <xdr:nvCxnSpPr>
        <xdr:cNvPr id="425" name="直線コネクタ 424"/>
        <xdr:cNvCxnSpPr/>
      </xdr:nvCxnSpPr>
      <xdr:spPr>
        <a:xfrm>
          <a:off x="14782800" y="138506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6" name="フローチャート : 判断 425"/>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27" name="テキスト ボックス 426"/>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46989</xdr:rowOff>
    </xdr:from>
    <xdr:to>
      <xdr:col>21</xdr:col>
      <xdr:colOff>361950</xdr:colOff>
      <xdr:row>80</xdr:row>
      <xdr:rowOff>134620</xdr:rowOff>
    </xdr:to>
    <xdr:cxnSp macro="">
      <xdr:nvCxnSpPr>
        <xdr:cNvPr id="428" name="直線コネクタ 427"/>
        <xdr:cNvCxnSpPr/>
      </xdr:nvCxnSpPr>
      <xdr:spPr>
        <a:xfrm>
          <a:off x="13893800" y="13248639"/>
          <a:ext cx="889000" cy="601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29" name="フローチャート : 判断 428"/>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0" name="テキスト ボックス 429"/>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24130</xdr:rowOff>
    </xdr:from>
    <xdr:to>
      <xdr:col>20</xdr:col>
      <xdr:colOff>158750</xdr:colOff>
      <xdr:row>77</xdr:row>
      <xdr:rowOff>46989</xdr:rowOff>
    </xdr:to>
    <xdr:cxnSp macro="">
      <xdr:nvCxnSpPr>
        <xdr:cNvPr id="431" name="直線コネクタ 430"/>
        <xdr:cNvCxnSpPr/>
      </xdr:nvCxnSpPr>
      <xdr:spPr>
        <a:xfrm>
          <a:off x="13004800" y="132257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2" name="フローチャート : 判断 431"/>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33" name="テキスト ボックス 432"/>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4" name="フローチャート : 判断 433"/>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5" name="テキスト ボックス 434"/>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167639</xdr:rowOff>
    </xdr:from>
    <xdr:to>
      <xdr:col>24</xdr:col>
      <xdr:colOff>82550</xdr:colOff>
      <xdr:row>79</xdr:row>
      <xdr:rowOff>97789</xdr:rowOff>
    </xdr:to>
    <xdr:sp macro="" textlink="">
      <xdr:nvSpPr>
        <xdr:cNvPr id="441" name="円/楕円 440"/>
        <xdr:cNvSpPr/>
      </xdr:nvSpPr>
      <xdr:spPr>
        <a:xfrm>
          <a:off x="164592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139716</xdr:rowOff>
    </xdr:from>
    <xdr:ext cx="762000" cy="259045"/>
    <xdr:sp macro="" textlink="">
      <xdr:nvSpPr>
        <xdr:cNvPr id="442" name="公債費以外該当値テキスト"/>
        <xdr:cNvSpPr txBox="1"/>
      </xdr:nvSpPr>
      <xdr:spPr>
        <a:xfrm>
          <a:off x="165989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140970</xdr:rowOff>
    </xdr:from>
    <xdr:to>
      <xdr:col>22</xdr:col>
      <xdr:colOff>615950</xdr:colOff>
      <xdr:row>81</xdr:row>
      <xdr:rowOff>71120</xdr:rowOff>
    </xdr:to>
    <xdr:sp macro="" textlink="">
      <xdr:nvSpPr>
        <xdr:cNvPr id="443" name="円/楕円 442"/>
        <xdr:cNvSpPr/>
      </xdr:nvSpPr>
      <xdr:spPr>
        <a:xfrm>
          <a:off x="15621000" y="1385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55897</xdr:rowOff>
    </xdr:from>
    <xdr:ext cx="736600" cy="259045"/>
    <xdr:sp macro="" textlink="">
      <xdr:nvSpPr>
        <xdr:cNvPr id="444" name="テキスト ボックス 443"/>
        <xdr:cNvSpPr txBox="1"/>
      </xdr:nvSpPr>
      <xdr:spPr>
        <a:xfrm>
          <a:off x="15290800" y="13943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83820</xdr:rowOff>
    </xdr:from>
    <xdr:to>
      <xdr:col>21</xdr:col>
      <xdr:colOff>412750</xdr:colOff>
      <xdr:row>81</xdr:row>
      <xdr:rowOff>13970</xdr:rowOff>
    </xdr:to>
    <xdr:sp macro="" textlink="">
      <xdr:nvSpPr>
        <xdr:cNvPr id="445" name="円/楕円 444"/>
        <xdr:cNvSpPr/>
      </xdr:nvSpPr>
      <xdr:spPr>
        <a:xfrm>
          <a:off x="14732000" y="1379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170197</xdr:rowOff>
    </xdr:from>
    <xdr:ext cx="762000" cy="259045"/>
    <xdr:sp macro="" textlink="">
      <xdr:nvSpPr>
        <xdr:cNvPr id="446" name="テキスト ボックス 445"/>
        <xdr:cNvSpPr txBox="1"/>
      </xdr:nvSpPr>
      <xdr:spPr>
        <a:xfrm>
          <a:off x="14401800" y="1388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167639</xdr:rowOff>
    </xdr:from>
    <xdr:to>
      <xdr:col>20</xdr:col>
      <xdr:colOff>209550</xdr:colOff>
      <xdr:row>77</xdr:row>
      <xdr:rowOff>97789</xdr:rowOff>
    </xdr:to>
    <xdr:sp macro="" textlink="">
      <xdr:nvSpPr>
        <xdr:cNvPr id="447" name="円/楕円 446"/>
        <xdr:cNvSpPr/>
      </xdr:nvSpPr>
      <xdr:spPr>
        <a:xfrm>
          <a:off x="13843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107966</xdr:rowOff>
    </xdr:from>
    <xdr:ext cx="762000" cy="259045"/>
    <xdr:sp macro="" textlink="">
      <xdr:nvSpPr>
        <xdr:cNvPr id="448" name="テキスト ボックス 447"/>
        <xdr:cNvSpPr txBox="1"/>
      </xdr:nvSpPr>
      <xdr:spPr>
        <a:xfrm>
          <a:off x="13512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144780</xdr:rowOff>
    </xdr:from>
    <xdr:to>
      <xdr:col>19</xdr:col>
      <xdr:colOff>6350</xdr:colOff>
      <xdr:row>77</xdr:row>
      <xdr:rowOff>74930</xdr:rowOff>
    </xdr:to>
    <xdr:sp macro="" textlink="">
      <xdr:nvSpPr>
        <xdr:cNvPr id="449" name="円/楕円 448"/>
        <xdr:cNvSpPr/>
      </xdr:nvSpPr>
      <xdr:spPr>
        <a:xfrm>
          <a:off x="12954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85107</xdr:rowOff>
    </xdr:from>
    <xdr:ext cx="762000" cy="259045"/>
    <xdr:sp macro="" textlink="">
      <xdr:nvSpPr>
        <xdr:cNvPr id="450" name="テキスト ボックス 449"/>
        <xdr:cNvSpPr txBox="1"/>
      </xdr:nvSpPr>
      <xdr:spPr>
        <a:xfrm>
          <a:off x="12623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福島県浪江町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165427</xdr:rowOff>
    </xdr:from>
    <xdr:to>
      <xdr:col>4</xdr:col>
      <xdr:colOff>1117600</xdr:colOff>
      <xdr:row>17</xdr:row>
      <xdr:rowOff>124061</xdr:rowOff>
    </xdr:to>
    <xdr:cxnSp macro="">
      <xdr:nvCxnSpPr>
        <xdr:cNvPr id="52" name="直線コネクタ 51"/>
        <xdr:cNvCxnSpPr/>
      </xdr:nvCxnSpPr>
      <xdr:spPr bwMode="auto">
        <a:xfrm>
          <a:off x="5003800" y="2956252"/>
          <a:ext cx="647700" cy="1300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140359</xdr:rowOff>
    </xdr:from>
    <xdr:ext cx="762000" cy="259045"/>
    <xdr:sp macro="" textlink="">
      <xdr:nvSpPr>
        <xdr:cNvPr id="53" name="人口1人当たり決算額の推移平均値テキスト130"/>
        <xdr:cNvSpPr txBox="1"/>
      </xdr:nvSpPr>
      <xdr:spPr>
        <a:xfrm>
          <a:off x="5740400" y="3102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165427</xdr:rowOff>
    </xdr:from>
    <xdr:to>
      <xdr:col>4</xdr:col>
      <xdr:colOff>469900</xdr:colOff>
      <xdr:row>17</xdr:row>
      <xdr:rowOff>40350</xdr:rowOff>
    </xdr:to>
    <xdr:cxnSp macro="">
      <xdr:nvCxnSpPr>
        <xdr:cNvPr id="55" name="直線コネクタ 54"/>
        <xdr:cNvCxnSpPr/>
      </xdr:nvCxnSpPr>
      <xdr:spPr bwMode="auto">
        <a:xfrm flipV="1">
          <a:off x="4305300" y="2956252"/>
          <a:ext cx="698500" cy="463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40350</xdr:rowOff>
    </xdr:from>
    <xdr:to>
      <xdr:col>3</xdr:col>
      <xdr:colOff>904875</xdr:colOff>
      <xdr:row>17</xdr:row>
      <xdr:rowOff>45510</xdr:rowOff>
    </xdr:to>
    <xdr:cxnSp macro="">
      <xdr:nvCxnSpPr>
        <xdr:cNvPr id="58" name="直線コネクタ 57"/>
        <xdr:cNvCxnSpPr/>
      </xdr:nvCxnSpPr>
      <xdr:spPr bwMode="auto">
        <a:xfrm flipV="1">
          <a:off x="3606800" y="3002625"/>
          <a:ext cx="698500" cy="51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32447</xdr:rowOff>
    </xdr:from>
    <xdr:to>
      <xdr:col>3</xdr:col>
      <xdr:colOff>206375</xdr:colOff>
      <xdr:row>17</xdr:row>
      <xdr:rowOff>45510</xdr:rowOff>
    </xdr:to>
    <xdr:cxnSp macro="">
      <xdr:nvCxnSpPr>
        <xdr:cNvPr id="61" name="直線コネクタ 60"/>
        <xdr:cNvCxnSpPr/>
      </xdr:nvCxnSpPr>
      <xdr:spPr bwMode="auto">
        <a:xfrm>
          <a:off x="2908300" y="2994722"/>
          <a:ext cx="698500" cy="130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62918</xdr:rowOff>
    </xdr:from>
    <xdr:ext cx="762000" cy="259045"/>
    <xdr:sp macro="" textlink="">
      <xdr:nvSpPr>
        <xdr:cNvPr id="63" name="テキスト ボックス 62"/>
        <xdr:cNvSpPr txBox="1"/>
      </xdr:nvSpPr>
      <xdr:spPr>
        <a:xfrm>
          <a:off x="32258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63125</xdr:rowOff>
    </xdr:from>
    <xdr:ext cx="762000" cy="259045"/>
    <xdr:sp macro="" textlink="">
      <xdr:nvSpPr>
        <xdr:cNvPr id="65" name="テキスト ボックス 64"/>
        <xdr:cNvSpPr txBox="1"/>
      </xdr:nvSpPr>
      <xdr:spPr>
        <a:xfrm>
          <a:off x="2527300" y="3196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73261</xdr:rowOff>
    </xdr:from>
    <xdr:to>
      <xdr:col>5</xdr:col>
      <xdr:colOff>34925</xdr:colOff>
      <xdr:row>18</xdr:row>
      <xdr:rowOff>3411</xdr:rowOff>
    </xdr:to>
    <xdr:sp macro="" textlink="">
      <xdr:nvSpPr>
        <xdr:cNvPr id="71" name="円/楕円 70"/>
        <xdr:cNvSpPr/>
      </xdr:nvSpPr>
      <xdr:spPr bwMode="auto">
        <a:xfrm>
          <a:off x="5600700" y="3035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89788</xdr:rowOff>
    </xdr:from>
    <xdr:ext cx="762000" cy="259045"/>
    <xdr:sp macro="" textlink="">
      <xdr:nvSpPr>
        <xdr:cNvPr id="72" name="人口1人当たり決算額の推移該当値テキスト130"/>
        <xdr:cNvSpPr txBox="1"/>
      </xdr:nvSpPr>
      <xdr:spPr>
        <a:xfrm>
          <a:off x="5740400" y="288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78,145</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114627</xdr:rowOff>
    </xdr:from>
    <xdr:to>
      <xdr:col>4</xdr:col>
      <xdr:colOff>520700</xdr:colOff>
      <xdr:row>17</xdr:row>
      <xdr:rowOff>44777</xdr:rowOff>
    </xdr:to>
    <xdr:sp macro="" textlink="">
      <xdr:nvSpPr>
        <xdr:cNvPr id="73" name="円/楕円 72"/>
        <xdr:cNvSpPr/>
      </xdr:nvSpPr>
      <xdr:spPr bwMode="auto">
        <a:xfrm>
          <a:off x="4953000" y="29054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54954</xdr:rowOff>
    </xdr:from>
    <xdr:ext cx="736600" cy="259045"/>
    <xdr:sp macro="" textlink="">
      <xdr:nvSpPr>
        <xdr:cNvPr id="74" name="テキスト ボックス 73"/>
        <xdr:cNvSpPr txBox="1"/>
      </xdr:nvSpPr>
      <xdr:spPr>
        <a:xfrm>
          <a:off x="4622800" y="26743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90,095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161000</xdr:rowOff>
    </xdr:from>
    <xdr:to>
      <xdr:col>3</xdr:col>
      <xdr:colOff>955675</xdr:colOff>
      <xdr:row>17</xdr:row>
      <xdr:rowOff>91150</xdr:rowOff>
    </xdr:to>
    <xdr:sp macro="" textlink="">
      <xdr:nvSpPr>
        <xdr:cNvPr id="75" name="円/楕円 74"/>
        <xdr:cNvSpPr/>
      </xdr:nvSpPr>
      <xdr:spPr bwMode="auto">
        <a:xfrm>
          <a:off x="4254500" y="2951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101327</xdr:rowOff>
    </xdr:from>
    <xdr:ext cx="762000" cy="259045"/>
    <xdr:sp macro="" textlink="">
      <xdr:nvSpPr>
        <xdr:cNvPr id="76" name="テキスト ボックス 75"/>
        <xdr:cNvSpPr txBox="1"/>
      </xdr:nvSpPr>
      <xdr:spPr>
        <a:xfrm>
          <a:off x="3924300" y="2720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85,835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166160</xdr:rowOff>
    </xdr:from>
    <xdr:to>
      <xdr:col>3</xdr:col>
      <xdr:colOff>257175</xdr:colOff>
      <xdr:row>17</xdr:row>
      <xdr:rowOff>96310</xdr:rowOff>
    </xdr:to>
    <xdr:sp macro="" textlink="">
      <xdr:nvSpPr>
        <xdr:cNvPr id="77" name="円/楕円 76"/>
        <xdr:cNvSpPr/>
      </xdr:nvSpPr>
      <xdr:spPr bwMode="auto">
        <a:xfrm>
          <a:off x="3556000" y="29569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106487</xdr:rowOff>
    </xdr:from>
    <xdr:ext cx="762000" cy="259045"/>
    <xdr:sp macro="" textlink="">
      <xdr:nvSpPr>
        <xdr:cNvPr id="78" name="テキスト ボックス 77"/>
        <xdr:cNvSpPr txBox="1"/>
      </xdr:nvSpPr>
      <xdr:spPr>
        <a:xfrm>
          <a:off x="3225800" y="272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85,361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153097</xdr:rowOff>
    </xdr:from>
    <xdr:to>
      <xdr:col>2</xdr:col>
      <xdr:colOff>692150</xdr:colOff>
      <xdr:row>17</xdr:row>
      <xdr:rowOff>83247</xdr:rowOff>
    </xdr:to>
    <xdr:sp macro="" textlink="">
      <xdr:nvSpPr>
        <xdr:cNvPr id="79" name="円/楕円 78"/>
        <xdr:cNvSpPr/>
      </xdr:nvSpPr>
      <xdr:spPr bwMode="auto">
        <a:xfrm>
          <a:off x="2857500" y="29439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93424</xdr:rowOff>
    </xdr:from>
    <xdr:ext cx="762000" cy="259045"/>
    <xdr:sp macro="" textlink="">
      <xdr:nvSpPr>
        <xdr:cNvPr id="80" name="テキスト ボックス 79"/>
        <xdr:cNvSpPr txBox="1"/>
      </xdr:nvSpPr>
      <xdr:spPr>
        <a:xfrm>
          <a:off x="2527300" y="2712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86,561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302202</xdr:rowOff>
    </xdr:from>
    <xdr:to>
      <xdr:col>4</xdr:col>
      <xdr:colOff>1117600</xdr:colOff>
      <xdr:row>35</xdr:row>
      <xdr:rowOff>14700</xdr:rowOff>
    </xdr:to>
    <xdr:cxnSp macro="">
      <xdr:nvCxnSpPr>
        <xdr:cNvPr id="113" name="直線コネクタ 112"/>
        <xdr:cNvCxnSpPr/>
      </xdr:nvCxnSpPr>
      <xdr:spPr bwMode="auto">
        <a:xfrm>
          <a:off x="5003800" y="6569652"/>
          <a:ext cx="647700" cy="553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191484</xdr:rowOff>
    </xdr:from>
    <xdr:to>
      <xdr:col>4</xdr:col>
      <xdr:colOff>469900</xdr:colOff>
      <xdr:row>34</xdr:row>
      <xdr:rowOff>302202</xdr:rowOff>
    </xdr:to>
    <xdr:cxnSp macro="">
      <xdr:nvCxnSpPr>
        <xdr:cNvPr id="116" name="直線コネクタ 115"/>
        <xdr:cNvCxnSpPr/>
      </xdr:nvCxnSpPr>
      <xdr:spPr bwMode="auto">
        <a:xfrm>
          <a:off x="4305300" y="6458934"/>
          <a:ext cx="698500" cy="1107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191484</xdr:rowOff>
    </xdr:from>
    <xdr:to>
      <xdr:col>3</xdr:col>
      <xdr:colOff>904875</xdr:colOff>
      <xdr:row>35</xdr:row>
      <xdr:rowOff>37770</xdr:rowOff>
    </xdr:to>
    <xdr:cxnSp macro="">
      <xdr:nvCxnSpPr>
        <xdr:cNvPr id="119" name="直線コネクタ 118"/>
        <xdr:cNvCxnSpPr/>
      </xdr:nvCxnSpPr>
      <xdr:spPr bwMode="auto">
        <a:xfrm flipV="1">
          <a:off x="3606800" y="6458934"/>
          <a:ext cx="698500" cy="1891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229775</xdr:rowOff>
    </xdr:from>
    <xdr:to>
      <xdr:col>3</xdr:col>
      <xdr:colOff>206375</xdr:colOff>
      <xdr:row>35</xdr:row>
      <xdr:rowOff>37770</xdr:rowOff>
    </xdr:to>
    <xdr:cxnSp macro="">
      <xdr:nvCxnSpPr>
        <xdr:cNvPr id="122" name="直線コネクタ 121"/>
        <xdr:cNvCxnSpPr/>
      </xdr:nvCxnSpPr>
      <xdr:spPr bwMode="auto">
        <a:xfrm>
          <a:off x="2908300" y="6497225"/>
          <a:ext cx="698500" cy="1508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220889</xdr:rowOff>
    </xdr:from>
    <xdr:ext cx="762000" cy="259045"/>
    <xdr:sp macro="" textlink="">
      <xdr:nvSpPr>
        <xdr:cNvPr id="124" name="テキスト ボックス 123"/>
        <xdr:cNvSpPr txBox="1"/>
      </xdr:nvSpPr>
      <xdr:spPr>
        <a:xfrm>
          <a:off x="3225800" y="6831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208602</xdr:rowOff>
    </xdr:from>
    <xdr:ext cx="762000" cy="259045"/>
    <xdr:sp macro="" textlink="">
      <xdr:nvSpPr>
        <xdr:cNvPr id="126" name="テキスト ボックス 125"/>
        <xdr:cNvSpPr txBox="1"/>
      </xdr:nvSpPr>
      <xdr:spPr>
        <a:xfrm>
          <a:off x="2527300" y="68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306800</xdr:rowOff>
    </xdr:from>
    <xdr:to>
      <xdr:col>5</xdr:col>
      <xdr:colOff>34925</xdr:colOff>
      <xdr:row>35</xdr:row>
      <xdr:rowOff>65500</xdr:rowOff>
    </xdr:to>
    <xdr:sp macro="" textlink="">
      <xdr:nvSpPr>
        <xdr:cNvPr id="132" name="円/楕円 131"/>
        <xdr:cNvSpPr/>
      </xdr:nvSpPr>
      <xdr:spPr bwMode="auto">
        <a:xfrm>
          <a:off x="5600700" y="65742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151877</xdr:rowOff>
    </xdr:from>
    <xdr:ext cx="762000" cy="259045"/>
    <xdr:sp macro="" textlink="">
      <xdr:nvSpPr>
        <xdr:cNvPr id="133" name="人口1人当たり決算額の推移該当値テキスト445"/>
        <xdr:cNvSpPr txBox="1"/>
      </xdr:nvSpPr>
      <xdr:spPr>
        <a:xfrm>
          <a:off x="5740400" y="6419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28,895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251402</xdr:rowOff>
    </xdr:from>
    <xdr:to>
      <xdr:col>4</xdr:col>
      <xdr:colOff>520700</xdr:colOff>
      <xdr:row>35</xdr:row>
      <xdr:rowOff>10102</xdr:rowOff>
    </xdr:to>
    <xdr:sp macro="" textlink="">
      <xdr:nvSpPr>
        <xdr:cNvPr id="134" name="円/楕円 133"/>
        <xdr:cNvSpPr/>
      </xdr:nvSpPr>
      <xdr:spPr bwMode="auto">
        <a:xfrm>
          <a:off x="4953000" y="6518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20280</xdr:rowOff>
    </xdr:from>
    <xdr:ext cx="736600" cy="259045"/>
    <xdr:sp macro="" textlink="">
      <xdr:nvSpPr>
        <xdr:cNvPr id="135" name="テキスト ボックス 134"/>
        <xdr:cNvSpPr txBox="1"/>
      </xdr:nvSpPr>
      <xdr:spPr>
        <a:xfrm>
          <a:off x="4622800" y="62877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31,803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140684</xdr:rowOff>
    </xdr:from>
    <xdr:to>
      <xdr:col>3</xdr:col>
      <xdr:colOff>955675</xdr:colOff>
      <xdr:row>34</xdr:row>
      <xdr:rowOff>242284</xdr:rowOff>
    </xdr:to>
    <xdr:sp macro="" textlink="">
      <xdr:nvSpPr>
        <xdr:cNvPr id="136" name="円/楕円 135"/>
        <xdr:cNvSpPr/>
      </xdr:nvSpPr>
      <xdr:spPr bwMode="auto">
        <a:xfrm>
          <a:off x="4254500" y="64081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252461</xdr:rowOff>
    </xdr:from>
    <xdr:ext cx="762000" cy="259045"/>
    <xdr:sp macro="" textlink="">
      <xdr:nvSpPr>
        <xdr:cNvPr id="137" name="テキスト ボックス 136"/>
        <xdr:cNvSpPr txBox="1"/>
      </xdr:nvSpPr>
      <xdr:spPr>
        <a:xfrm>
          <a:off x="3924300" y="6177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37,615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329870</xdr:rowOff>
    </xdr:from>
    <xdr:to>
      <xdr:col>3</xdr:col>
      <xdr:colOff>257175</xdr:colOff>
      <xdr:row>35</xdr:row>
      <xdr:rowOff>88570</xdr:rowOff>
    </xdr:to>
    <xdr:sp macro="" textlink="">
      <xdr:nvSpPr>
        <xdr:cNvPr id="138" name="円/楕円 137"/>
        <xdr:cNvSpPr/>
      </xdr:nvSpPr>
      <xdr:spPr bwMode="auto">
        <a:xfrm>
          <a:off x="3556000" y="65973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98747</xdr:rowOff>
    </xdr:from>
    <xdr:ext cx="762000" cy="259045"/>
    <xdr:sp macro="" textlink="">
      <xdr:nvSpPr>
        <xdr:cNvPr id="139" name="テキスト ボックス 138"/>
        <xdr:cNvSpPr txBox="1"/>
      </xdr:nvSpPr>
      <xdr:spPr>
        <a:xfrm>
          <a:off x="3225800" y="63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27,684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178975</xdr:rowOff>
    </xdr:from>
    <xdr:to>
      <xdr:col>2</xdr:col>
      <xdr:colOff>692150</xdr:colOff>
      <xdr:row>34</xdr:row>
      <xdr:rowOff>280575</xdr:rowOff>
    </xdr:to>
    <xdr:sp macro="" textlink="">
      <xdr:nvSpPr>
        <xdr:cNvPr id="140" name="円/楕円 139"/>
        <xdr:cNvSpPr/>
      </xdr:nvSpPr>
      <xdr:spPr bwMode="auto">
        <a:xfrm>
          <a:off x="2857500" y="64464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290752</xdr:rowOff>
    </xdr:from>
    <xdr:ext cx="762000" cy="259045"/>
    <xdr:sp macro="" textlink="">
      <xdr:nvSpPr>
        <xdr:cNvPr id="141" name="テキスト ボックス 140"/>
        <xdr:cNvSpPr txBox="1"/>
      </xdr:nvSpPr>
      <xdr:spPr>
        <a:xfrm>
          <a:off x="2527300" y="621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35,605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福島県浪江町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年度は年度末におきた東日本大震災・翌日の原発事故の影響により多くの事業が継続不可能となり年度内完了できなかったため翌年度へ繰り越すべき財源が多く発生していたこともあり、実質収支で平成</a:t>
          </a:r>
          <a:r>
            <a:rPr kumimoji="1" lang="en-US" altLang="ja-JP" sz="1200">
              <a:latin typeface="ＭＳ ゴシック" pitchFamily="49" charset="-128"/>
              <a:ea typeface="ＭＳ ゴシック" pitchFamily="49" charset="-128"/>
            </a:rPr>
            <a:t>23</a:t>
          </a:r>
          <a:r>
            <a:rPr kumimoji="1" lang="ja-JP" altLang="en-US" sz="1200">
              <a:latin typeface="ＭＳ ゴシック" pitchFamily="49" charset="-128"/>
              <a:ea typeface="ＭＳ ゴシック" pitchFamily="49" charset="-128"/>
            </a:rPr>
            <a:t>年度が</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6,020</a:t>
          </a:r>
          <a:r>
            <a:rPr kumimoji="1" lang="ja-JP" altLang="en-US" sz="1200">
              <a:latin typeface="ＭＳ ゴシック" pitchFamily="49" charset="-128"/>
              <a:ea typeface="ＭＳ ゴシック" pitchFamily="49" charset="-128"/>
            </a:rPr>
            <a:t>万</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千円の増加となっている。また、それに伴って単年度収支も平成</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年度に大幅な減少、平成</a:t>
          </a:r>
          <a:r>
            <a:rPr kumimoji="1" lang="en-US" altLang="ja-JP" sz="1200">
              <a:latin typeface="ＭＳ ゴシック" pitchFamily="49" charset="-128"/>
              <a:ea typeface="ＭＳ ゴシック" pitchFamily="49" charset="-128"/>
            </a:rPr>
            <a:t>23</a:t>
          </a:r>
          <a:r>
            <a:rPr kumimoji="1" lang="ja-JP" altLang="en-US" sz="1200">
              <a:latin typeface="ＭＳ ゴシック" pitchFamily="49" charset="-128"/>
              <a:ea typeface="ＭＳ ゴシック" pitchFamily="49" charset="-128"/>
            </a:rPr>
            <a:t>年度に大幅な増加が起きている。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年度においては、復旧復興事業の本格化による歳入歳出の増加に伴い実質収支が増加し、実質収支比率が上昇した。数値の適正化のため、今後注視していく必要がある。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福島県浪江町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自治体財政全体を考慮しながら、各会計ともに健全な財政運営に努めた結果黒字となった。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福島県浪江町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東日本大震災の影響により平成</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年度で償還するべき福島県振興基金貸付金の元利償還金</a:t>
          </a:r>
          <a:r>
            <a:rPr kumimoji="1" lang="en-US" altLang="ja-JP" sz="1200">
              <a:latin typeface="ＭＳ ゴシック" pitchFamily="49" charset="-128"/>
              <a:ea typeface="ＭＳ ゴシック" pitchFamily="49" charset="-128"/>
            </a:rPr>
            <a:t>102,655</a:t>
          </a:r>
          <a:r>
            <a:rPr kumimoji="1" lang="ja-JP" altLang="en-US" sz="1200">
              <a:latin typeface="ＭＳ ゴシック" pitchFamily="49" charset="-128"/>
              <a:ea typeface="ＭＳ ゴシック" pitchFamily="49" charset="-128"/>
            </a:rPr>
            <a:t>千円が平成</a:t>
          </a:r>
          <a:r>
            <a:rPr kumimoji="1" lang="en-US" altLang="ja-JP" sz="1200">
              <a:latin typeface="ＭＳ ゴシック" pitchFamily="49" charset="-128"/>
              <a:ea typeface="ＭＳ ゴシック" pitchFamily="49" charset="-128"/>
            </a:rPr>
            <a:t>23</a:t>
          </a:r>
          <a:r>
            <a:rPr kumimoji="1" lang="ja-JP" altLang="en-US" sz="1200">
              <a:latin typeface="ＭＳ ゴシック" pitchFamily="49" charset="-128"/>
              <a:ea typeface="ＭＳ ゴシック" pitchFamily="49" charset="-128"/>
            </a:rPr>
            <a:t>年度に繰延されたため平成</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年度で減少し平成</a:t>
          </a:r>
          <a:r>
            <a:rPr kumimoji="1" lang="en-US" altLang="ja-JP" sz="1200">
              <a:latin typeface="ＭＳ ゴシック" pitchFamily="49" charset="-128"/>
              <a:ea typeface="ＭＳ ゴシック" pitchFamily="49" charset="-128"/>
            </a:rPr>
            <a:t>23</a:t>
          </a:r>
          <a:r>
            <a:rPr kumimoji="1" lang="ja-JP" altLang="en-US" sz="1200">
              <a:latin typeface="ＭＳ ゴシック" pitchFamily="49" charset="-128"/>
              <a:ea typeface="ＭＳ ゴシック" pitchFamily="49" charset="-128"/>
            </a:rPr>
            <a:t>年度増加</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24</a:t>
          </a:r>
          <a:r>
            <a:rPr kumimoji="1" lang="ja-JP" altLang="en-US" sz="1200">
              <a:latin typeface="ＭＳ ゴシック" pitchFamily="49" charset="-128"/>
              <a:ea typeface="ＭＳ ゴシック" pitchFamily="49" charset="-128"/>
            </a:rPr>
            <a:t>年度に再度減少するという一時的な要因があった。</a:t>
          </a:r>
          <a:endParaRPr kumimoji="1" lang="en-US" altLang="ja-JP" sz="1200">
            <a:latin typeface="ＭＳ ゴシック" pitchFamily="49" charset="-128"/>
            <a:ea typeface="ＭＳ ゴシック" pitchFamily="49" charset="-128"/>
          </a:endParaRPr>
        </a:p>
        <a:p>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年度においては、</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年度に行った起債の償還が開始したこと等により元利償還金が増加したが、国営請戸川土地改良事業に伴う負担金の支払いが</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年度で完了したこと等により債務負担行為に基づく支出額が減少し、実質公債費比率の分子が減少した。</a:t>
          </a:r>
          <a:endParaRPr kumimoji="1" lang="en-US" altLang="ja-JP" sz="1200">
            <a:latin typeface="ＭＳ ゴシック" pitchFamily="49" charset="-128"/>
            <a:ea typeface="ＭＳ ゴシック" pitchFamily="49" charset="-128"/>
          </a:endParaRPr>
        </a:p>
        <a:p>
          <a:r>
            <a:rPr kumimoji="1" lang="en-US" altLang="ja-JP" sz="1200">
              <a:latin typeface="ＭＳ ゴシック" pitchFamily="49" charset="-128"/>
              <a:ea typeface="ＭＳ ゴシック" pitchFamily="49" charset="-128"/>
            </a:rPr>
            <a:t>5</a:t>
          </a:r>
          <a:r>
            <a:rPr kumimoji="1" lang="ja-JP" altLang="en-US" sz="1200">
              <a:latin typeface="ＭＳ ゴシック" pitchFamily="49" charset="-128"/>
              <a:ea typeface="ＭＳ ゴシック" pitchFamily="49" charset="-128"/>
            </a:rPr>
            <a:t>カ年の推移でみると分子は減少傾向にあり、これは震災前に策定済の公債費負担適正化計画に沿って地方債の新規借入を抑制している結果と言える。震災の影響により今後の地方債の状況は分析しづらいところはあるが、今後とも地方債の適正な借入れに留意していき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福島県浪江町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年度に引続き平成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年度も将来負担比率については検出されなかった。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この要因としては浪江町復旧復興基金の平成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年度末残高が</a:t>
          </a:r>
          <a:r>
            <a:rPr kumimoji="1" lang="en-US" altLang="ja-JP" sz="1400">
              <a:latin typeface="ＭＳ ゴシック" pitchFamily="49" charset="-128"/>
              <a:ea typeface="ＭＳ ゴシック" pitchFamily="49" charset="-128"/>
            </a:rPr>
            <a:t>13</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6,128</a:t>
          </a:r>
          <a:r>
            <a:rPr kumimoji="1" lang="ja-JP" altLang="en-US" sz="1400">
              <a:latin typeface="ＭＳ ゴシック" pitchFamily="49" charset="-128"/>
              <a:ea typeface="ＭＳ ゴシック" pitchFamily="49" charset="-128"/>
            </a:rPr>
            <a:t>万円増額となったことや、財政調整基金等が増額となったことにより、充当可能財源が将来負担額を上回ったことが挙げられる。</a:t>
          </a:r>
        </a:p>
        <a:p>
          <a:r>
            <a:rPr kumimoji="1" lang="ja-JP" altLang="en-US" sz="1400">
              <a:latin typeface="ＭＳ ゴシック" pitchFamily="49" charset="-128"/>
              <a:ea typeface="ＭＳ ゴシック" pitchFamily="49" charset="-128"/>
            </a:rPr>
            <a:t>　復旧復興基金については本格化していく復旧・復興の事業のため今後積立額が目減りすることが予想され、その進捗状況や復旧・復興の事業規模によっては著しく減少する可能性もある。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年度以降の将来負担比率については、一時的なものとして考え今後注意していきたい。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7"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14911249</v>
      </c>
      <c r="BO4" s="349"/>
      <c r="BP4" s="349"/>
      <c r="BQ4" s="349"/>
      <c r="BR4" s="349"/>
      <c r="BS4" s="349"/>
      <c r="BT4" s="349"/>
      <c r="BU4" s="350"/>
      <c r="BV4" s="348">
        <v>9451893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11.4</v>
      </c>
      <c r="CU4" s="355"/>
      <c r="CV4" s="355"/>
      <c r="CW4" s="355"/>
      <c r="CX4" s="355"/>
      <c r="CY4" s="355"/>
      <c r="CZ4" s="355"/>
      <c r="DA4" s="356"/>
      <c r="DB4" s="354">
        <v>8.6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13979761</v>
      </c>
      <c r="BO5" s="386"/>
      <c r="BP5" s="386"/>
      <c r="BQ5" s="386"/>
      <c r="BR5" s="386"/>
      <c r="BS5" s="386"/>
      <c r="BT5" s="386"/>
      <c r="BU5" s="387"/>
      <c r="BV5" s="385">
        <v>8644919</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95.8</v>
      </c>
      <c r="CU5" s="383"/>
      <c r="CV5" s="383"/>
      <c r="CW5" s="383"/>
      <c r="CX5" s="383"/>
      <c r="CY5" s="383"/>
      <c r="CZ5" s="383"/>
      <c r="DA5" s="384"/>
      <c r="DB5" s="382">
        <v>105.1</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931488</v>
      </c>
      <c r="BO6" s="386"/>
      <c r="BP6" s="386"/>
      <c r="BQ6" s="386"/>
      <c r="BR6" s="386"/>
      <c r="BS6" s="386"/>
      <c r="BT6" s="386"/>
      <c r="BU6" s="387"/>
      <c r="BV6" s="385">
        <v>806974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106.4</v>
      </c>
      <c r="CU6" s="423"/>
      <c r="CV6" s="423"/>
      <c r="CW6" s="423"/>
      <c r="CX6" s="423"/>
      <c r="CY6" s="423"/>
      <c r="CZ6" s="423"/>
      <c r="DA6" s="424"/>
      <c r="DB6" s="422">
        <v>117.2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354138</v>
      </c>
      <c r="BO7" s="386"/>
      <c r="BP7" s="386"/>
      <c r="BQ7" s="386"/>
      <c r="BR7" s="386"/>
      <c r="BS7" s="386"/>
      <c r="BT7" s="386"/>
      <c r="BU7" s="387"/>
      <c r="BV7" s="385">
        <v>370000</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5049945</v>
      </c>
      <c r="CU7" s="386"/>
      <c r="CV7" s="386"/>
      <c r="CW7" s="386"/>
      <c r="CX7" s="386"/>
      <c r="CY7" s="386"/>
      <c r="CZ7" s="386"/>
      <c r="DA7" s="387"/>
      <c r="DB7" s="385">
        <v>5079927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577350</v>
      </c>
      <c r="BO8" s="386"/>
      <c r="BP8" s="386"/>
      <c r="BQ8" s="386"/>
      <c r="BR8" s="386"/>
      <c r="BS8" s="386"/>
      <c r="BT8" s="386"/>
      <c r="BU8" s="387"/>
      <c r="BV8" s="385">
        <v>436974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0.39</v>
      </c>
      <c r="CU8" s="426"/>
      <c r="CV8" s="426"/>
      <c r="CW8" s="426"/>
      <c r="CX8" s="426"/>
      <c r="CY8" s="426"/>
      <c r="CZ8" s="426"/>
      <c r="DA8" s="427"/>
      <c r="DB8" s="425">
        <v>0.42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20905</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140376</v>
      </c>
      <c r="BO9" s="386"/>
      <c r="BP9" s="386"/>
      <c r="BQ9" s="386"/>
      <c r="BR9" s="386"/>
      <c r="BS9" s="386"/>
      <c r="BT9" s="386"/>
      <c r="BU9" s="387"/>
      <c r="BV9" s="385">
        <v>19916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9.4</v>
      </c>
      <c r="CU9" s="383"/>
      <c r="CV9" s="383"/>
      <c r="CW9" s="383"/>
      <c r="CX9" s="383"/>
      <c r="CY9" s="383"/>
      <c r="CZ9" s="383"/>
      <c r="DA9" s="384"/>
      <c r="DB9" s="382">
        <v>10.3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21615</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219137</v>
      </c>
      <c r="BO10" s="386"/>
      <c r="BP10" s="386"/>
      <c r="BQ10" s="386"/>
      <c r="BR10" s="386"/>
      <c r="BS10" s="386"/>
      <c r="BT10" s="386"/>
      <c r="BU10" s="387"/>
      <c r="BV10" s="385">
        <v>209454</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19402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19352</v>
      </c>
      <c r="S13" s="467"/>
      <c r="T13" s="467"/>
      <c r="U13" s="467"/>
      <c r="V13" s="468"/>
      <c r="W13" s="401" t="s">
        <v>123</v>
      </c>
      <c r="X13" s="402"/>
      <c r="Y13" s="402"/>
      <c r="Z13" s="402"/>
      <c r="AA13" s="402"/>
      <c r="AB13" s="392"/>
      <c r="AC13" s="436">
        <v>881</v>
      </c>
      <c r="AD13" s="437"/>
      <c r="AE13" s="437"/>
      <c r="AF13" s="437"/>
      <c r="AG13" s="476"/>
      <c r="AH13" s="436">
        <v>1068</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359513</v>
      </c>
      <c r="BO13" s="386"/>
      <c r="BP13" s="386"/>
      <c r="BQ13" s="386"/>
      <c r="BR13" s="386"/>
      <c r="BS13" s="386"/>
      <c r="BT13" s="386"/>
      <c r="BU13" s="387"/>
      <c r="BV13" s="385">
        <v>229370</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14.5</v>
      </c>
      <c r="CU13" s="383"/>
      <c r="CV13" s="383"/>
      <c r="CW13" s="383"/>
      <c r="CX13" s="383"/>
      <c r="CY13" s="383"/>
      <c r="CZ13" s="383"/>
      <c r="DA13" s="384"/>
      <c r="DB13" s="382">
        <v>14.4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19680</v>
      </c>
      <c r="S14" s="467"/>
      <c r="T14" s="467"/>
      <c r="U14" s="467"/>
      <c r="V14" s="468"/>
      <c r="W14" s="375"/>
      <c r="X14" s="376"/>
      <c r="Y14" s="376"/>
      <c r="Z14" s="376"/>
      <c r="AA14" s="376"/>
      <c r="AB14" s="365"/>
      <c r="AC14" s="469">
        <v>9.1</v>
      </c>
      <c r="AD14" s="470"/>
      <c r="AE14" s="470"/>
      <c r="AF14" s="470"/>
      <c r="AG14" s="471"/>
      <c r="AH14" s="469">
        <v>10.3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19627</v>
      </c>
      <c r="S15" s="467"/>
      <c r="T15" s="467"/>
      <c r="U15" s="467"/>
      <c r="V15" s="468"/>
      <c r="W15" s="401" t="s">
        <v>129</v>
      </c>
      <c r="X15" s="402"/>
      <c r="Y15" s="402"/>
      <c r="Z15" s="402"/>
      <c r="AA15" s="402"/>
      <c r="AB15" s="392"/>
      <c r="AC15" s="436">
        <v>3174</v>
      </c>
      <c r="AD15" s="437"/>
      <c r="AE15" s="437"/>
      <c r="AF15" s="437"/>
      <c r="AG15" s="476"/>
      <c r="AH15" s="436">
        <v>3534</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1509373</v>
      </c>
      <c r="BO15" s="349"/>
      <c r="BP15" s="349"/>
      <c r="BQ15" s="349"/>
      <c r="BR15" s="349"/>
      <c r="BS15" s="349"/>
      <c r="BT15" s="349"/>
      <c r="BU15" s="350"/>
      <c r="BV15" s="348">
        <v>1729280</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32.9</v>
      </c>
      <c r="AD16" s="470"/>
      <c r="AE16" s="470"/>
      <c r="AF16" s="470"/>
      <c r="AG16" s="471"/>
      <c r="AH16" s="469">
        <v>34.1</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4272751</v>
      </c>
      <c r="BO16" s="386"/>
      <c r="BP16" s="386"/>
      <c r="BQ16" s="386"/>
      <c r="BR16" s="386"/>
      <c r="BS16" s="386"/>
      <c r="BT16" s="386"/>
      <c r="BU16" s="387"/>
      <c r="BV16" s="385">
        <v>4237122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5582</v>
      </c>
      <c r="AD17" s="437"/>
      <c r="AE17" s="437"/>
      <c r="AF17" s="437"/>
      <c r="AG17" s="476"/>
      <c r="AH17" s="436">
        <v>5750</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1892114</v>
      </c>
      <c r="BO17" s="386"/>
      <c r="BP17" s="386"/>
      <c r="BQ17" s="386"/>
      <c r="BR17" s="386"/>
      <c r="BS17" s="386"/>
      <c r="BT17" s="386"/>
      <c r="BU17" s="387"/>
      <c r="BV17" s="385">
        <v>2198869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223.1</v>
      </c>
      <c r="M18" s="498"/>
      <c r="N18" s="498"/>
      <c r="O18" s="498"/>
      <c r="P18" s="498"/>
      <c r="Q18" s="498"/>
      <c r="R18" s="499"/>
      <c r="S18" s="499"/>
      <c r="T18" s="499"/>
      <c r="U18" s="499"/>
      <c r="V18" s="500"/>
      <c r="W18" s="403"/>
      <c r="X18" s="404"/>
      <c r="Y18" s="404"/>
      <c r="Z18" s="404"/>
      <c r="AA18" s="404"/>
      <c r="AB18" s="395"/>
      <c r="AC18" s="501">
        <v>57.9</v>
      </c>
      <c r="AD18" s="502"/>
      <c r="AE18" s="502"/>
      <c r="AF18" s="502"/>
      <c r="AG18" s="503"/>
      <c r="AH18" s="501">
        <v>55.5</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3735012</v>
      </c>
      <c r="BO18" s="386"/>
      <c r="BP18" s="386"/>
      <c r="BQ18" s="386"/>
      <c r="BR18" s="386"/>
      <c r="BS18" s="386"/>
      <c r="BT18" s="386"/>
      <c r="BU18" s="387"/>
      <c r="BV18" s="385">
        <v>3804785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94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7256310</v>
      </c>
      <c r="BO19" s="386"/>
      <c r="BP19" s="386"/>
      <c r="BQ19" s="386"/>
      <c r="BR19" s="386"/>
      <c r="BS19" s="386"/>
      <c r="BT19" s="386"/>
      <c r="BU19" s="387"/>
      <c r="BV19" s="385">
        <v>6473366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7176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39" t="s">
        <v>148</v>
      </c>
      <c r="AI22" s="402"/>
      <c r="AJ22" s="402"/>
      <c r="AK22" s="402"/>
      <c r="AL22" s="392"/>
      <c r="AM22" s="539" t="s">
        <v>149</v>
      </c>
      <c r="AN22" s="540"/>
      <c r="AO22" s="540"/>
      <c r="AP22" s="540"/>
      <c r="AQ22" s="540"/>
      <c r="AR22" s="541"/>
      <c r="AS22" s="524" t="s">
        <v>146</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150</v>
      </c>
      <c r="AZ23" s="346"/>
      <c r="BA23" s="346"/>
      <c r="BB23" s="346"/>
      <c r="BC23" s="346"/>
      <c r="BD23" s="346"/>
      <c r="BE23" s="346"/>
      <c r="BF23" s="346"/>
      <c r="BG23" s="346"/>
      <c r="BH23" s="346"/>
      <c r="BI23" s="346"/>
      <c r="BJ23" s="346"/>
      <c r="BK23" s="346"/>
      <c r="BL23" s="346"/>
      <c r="BM23" s="347"/>
      <c r="BN23" s="385">
        <v>5403435</v>
      </c>
      <c r="BO23" s="386"/>
      <c r="BP23" s="386"/>
      <c r="BQ23" s="386"/>
      <c r="BR23" s="386"/>
      <c r="BS23" s="386"/>
      <c r="BT23" s="386"/>
      <c r="BU23" s="387"/>
      <c r="BV23" s="385">
        <v>5610032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3990</v>
      </c>
      <c r="R24" s="437"/>
      <c r="S24" s="437"/>
      <c r="T24" s="437"/>
      <c r="U24" s="437"/>
      <c r="V24" s="476"/>
      <c r="W24" s="531"/>
      <c r="X24" s="519"/>
      <c r="Y24" s="520"/>
      <c r="Z24" s="435" t="s">
        <v>152</v>
      </c>
      <c r="AA24" s="415"/>
      <c r="AB24" s="415"/>
      <c r="AC24" s="415"/>
      <c r="AD24" s="415"/>
      <c r="AE24" s="415"/>
      <c r="AF24" s="415"/>
      <c r="AG24" s="416"/>
      <c r="AH24" s="436">
        <v>138</v>
      </c>
      <c r="AI24" s="437"/>
      <c r="AJ24" s="437"/>
      <c r="AK24" s="437"/>
      <c r="AL24" s="476"/>
      <c r="AM24" s="436">
        <v>409860</v>
      </c>
      <c r="AN24" s="437"/>
      <c r="AO24" s="437"/>
      <c r="AP24" s="437"/>
      <c r="AQ24" s="437"/>
      <c r="AR24" s="476"/>
      <c r="AS24" s="436">
        <v>2970</v>
      </c>
      <c r="AT24" s="437"/>
      <c r="AU24" s="437"/>
      <c r="AV24" s="437"/>
      <c r="AW24" s="437"/>
      <c r="AX24" s="438"/>
      <c r="AY24" s="547" t="s">
        <v>153</v>
      </c>
      <c r="AZ24" s="548"/>
      <c r="BA24" s="548"/>
      <c r="BB24" s="548"/>
      <c r="BC24" s="548"/>
      <c r="BD24" s="548"/>
      <c r="BE24" s="548"/>
      <c r="BF24" s="548"/>
      <c r="BG24" s="548"/>
      <c r="BH24" s="548"/>
      <c r="BI24" s="548"/>
      <c r="BJ24" s="548"/>
      <c r="BK24" s="548"/>
      <c r="BL24" s="548"/>
      <c r="BM24" s="549"/>
      <c r="BN24" s="385">
        <v>4629291</v>
      </c>
      <c r="BO24" s="386"/>
      <c r="BP24" s="386"/>
      <c r="BQ24" s="386"/>
      <c r="BR24" s="386"/>
      <c r="BS24" s="386"/>
      <c r="BT24" s="386"/>
      <c r="BU24" s="387"/>
      <c r="BV24" s="385">
        <v>4608853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2</v>
      </c>
      <c r="M25" s="437"/>
      <c r="N25" s="437"/>
      <c r="O25" s="437"/>
      <c r="P25" s="476"/>
      <c r="Q25" s="436">
        <v>4410</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486136</v>
      </c>
      <c r="BO25" s="349"/>
      <c r="BP25" s="349"/>
      <c r="BQ25" s="349"/>
      <c r="BR25" s="349"/>
      <c r="BS25" s="349"/>
      <c r="BT25" s="349"/>
      <c r="BU25" s="350"/>
      <c r="BV25" s="348">
        <v>522761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4109</v>
      </c>
      <c r="R26" s="437"/>
      <c r="S26" s="437"/>
      <c r="T26" s="437"/>
      <c r="U26" s="437"/>
      <c r="V26" s="476"/>
      <c r="W26" s="531"/>
      <c r="X26" s="519"/>
      <c r="Y26" s="520"/>
      <c r="Z26" s="435" t="s">
        <v>158</v>
      </c>
      <c r="AA26" s="553"/>
      <c r="AB26" s="553"/>
      <c r="AC26" s="553"/>
      <c r="AD26" s="553"/>
      <c r="AE26" s="553"/>
      <c r="AF26" s="553"/>
      <c r="AG26" s="554"/>
      <c r="AH26" s="436">
        <v>4</v>
      </c>
      <c r="AI26" s="437"/>
      <c r="AJ26" s="437"/>
      <c r="AK26" s="437"/>
      <c r="AL26" s="476"/>
      <c r="AM26" s="436">
        <v>14244</v>
      </c>
      <c r="AN26" s="437"/>
      <c r="AO26" s="437"/>
      <c r="AP26" s="437"/>
      <c r="AQ26" s="437"/>
      <c r="AR26" s="476"/>
      <c r="AS26" s="436">
        <v>3561</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3020</v>
      </c>
      <c r="R27" s="437"/>
      <c r="S27" s="437"/>
      <c r="T27" s="437"/>
      <c r="U27" s="437"/>
      <c r="V27" s="476"/>
      <c r="W27" s="531"/>
      <c r="X27" s="519"/>
      <c r="Y27" s="520"/>
      <c r="Z27" s="435" t="s">
        <v>161</v>
      </c>
      <c r="AA27" s="415"/>
      <c r="AB27" s="415"/>
      <c r="AC27" s="415"/>
      <c r="AD27" s="415"/>
      <c r="AE27" s="415"/>
      <c r="AF27" s="415"/>
      <c r="AG27" s="416"/>
      <c r="AH27" s="436">
        <v>2</v>
      </c>
      <c r="AI27" s="437"/>
      <c r="AJ27" s="437"/>
      <c r="AK27" s="437"/>
      <c r="AL27" s="476"/>
      <c r="AM27" s="436">
        <v>7894</v>
      </c>
      <c r="AN27" s="437"/>
      <c r="AO27" s="437"/>
      <c r="AP27" s="437"/>
      <c r="AQ27" s="437"/>
      <c r="AR27" s="476"/>
      <c r="AS27" s="436">
        <v>3947</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0">
        <v>491242</v>
      </c>
      <c r="BO27" s="551"/>
      <c r="BP27" s="551"/>
      <c r="BQ27" s="551"/>
      <c r="BR27" s="551"/>
      <c r="BS27" s="551"/>
      <c r="BT27" s="551"/>
      <c r="BU27" s="552"/>
      <c r="BV27" s="550">
        <v>491072</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2560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1588323</v>
      </c>
      <c r="BO28" s="349"/>
      <c r="BP28" s="349"/>
      <c r="BQ28" s="349"/>
      <c r="BR28" s="349"/>
      <c r="BS28" s="349"/>
      <c r="BT28" s="349"/>
      <c r="BU28" s="350"/>
      <c r="BV28" s="348">
        <v>1369186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14</v>
      </c>
      <c r="M29" s="437"/>
      <c r="N29" s="437"/>
      <c r="O29" s="437"/>
      <c r="P29" s="476"/>
      <c r="Q29" s="436">
        <v>2350</v>
      </c>
      <c r="R29" s="437"/>
      <c r="S29" s="437"/>
      <c r="T29" s="437"/>
      <c r="U29" s="437"/>
      <c r="V29" s="476"/>
      <c r="W29" s="531"/>
      <c r="X29" s="519"/>
      <c r="Y29" s="520"/>
      <c r="Z29" s="435" t="s">
        <v>168</v>
      </c>
      <c r="AA29" s="415"/>
      <c r="AB29" s="415"/>
      <c r="AC29" s="415"/>
      <c r="AD29" s="415"/>
      <c r="AE29" s="415"/>
      <c r="AF29" s="415"/>
      <c r="AG29" s="416"/>
      <c r="AH29" s="436">
        <v>140</v>
      </c>
      <c r="AI29" s="437"/>
      <c r="AJ29" s="437"/>
      <c r="AK29" s="437"/>
      <c r="AL29" s="476"/>
      <c r="AM29" s="436">
        <v>417754</v>
      </c>
      <c r="AN29" s="437"/>
      <c r="AO29" s="437"/>
      <c r="AP29" s="437"/>
      <c r="AQ29" s="437"/>
      <c r="AR29" s="476"/>
      <c r="AS29" s="436">
        <v>2984</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385</v>
      </c>
      <c r="BO29" s="386"/>
      <c r="BP29" s="386"/>
      <c r="BQ29" s="386"/>
      <c r="BR29" s="386"/>
      <c r="BS29" s="386"/>
      <c r="BT29" s="386"/>
      <c r="BU29" s="387"/>
      <c r="BV29" s="385">
        <v>384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98.2</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171</v>
      </c>
      <c r="BD30" s="548"/>
      <c r="BE30" s="548"/>
      <c r="BF30" s="548"/>
      <c r="BG30" s="548"/>
      <c r="BH30" s="548"/>
      <c r="BI30" s="548"/>
      <c r="BJ30" s="548"/>
      <c r="BK30" s="548"/>
      <c r="BL30" s="548"/>
      <c r="BM30" s="549"/>
      <c r="BN30" s="550">
        <v>11978236</v>
      </c>
      <c r="BO30" s="551"/>
      <c r="BP30" s="551"/>
      <c r="BQ30" s="551"/>
      <c r="BR30" s="551"/>
      <c r="BS30" s="551"/>
      <c r="BT30" s="551"/>
      <c r="BU30" s="552"/>
      <c r="BV30" s="550">
        <v>5588516</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IF('各会計、関係団体の財政状況及び健全化判断比率'!B32="","",'各会計、関係団体の財政状況及び健全化判断比率'!B32)</f>
        <v>上水道事業</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IF('各会計、関係団体の財政状況及び健全化判断比率'!B33="","",'各会計、関係団体の財政状況及び健全化判断比率'!B33)</f>
        <v>公共下水道事業</v>
      </c>
      <c r="BH34" s="565"/>
      <c r="BI34" s="565"/>
      <c r="BJ34" s="565"/>
      <c r="BK34" s="565"/>
      <c r="BL34" s="565"/>
      <c r="BM34" s="565"/>
      <c r="BN34" s="565"/>
      <c r="BO34" s="565"/>
      <c r="BP34" s="565"/>
      <c r="BQ34" s="565"/>
      <c r="BR34" s="565"/>
      <c r="BS34" s="565"/>
      <c r="BT34" s="565"/>
      <c r="BU34" s="565"/>
      <c r="BV34" s="165"/>
      <c r="BW34" s="564">
        <f>IF(BY34="","",MAX(C34:D43,U34:V43,AM34:AN43,BE34:BF43)+1)</f>
        <v>12</v>
      </c>
      <c r="BX34" s="564"/>
      <c r="BY34" s="565" t="str">
        <f>IF('各会計、関係団体の財政状況及び健全化判断比率'!B68="","",'各会計、関係団体の財政状況及び健全化判断比率'!B68)</f>
        <v>福島県市町村総合事務組合(一般会計)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文化及びスポーツ振興育成事業</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国民健康保険直営診療施設事業</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IF('各会計、関係団体の財政状況及び健全化判断比率'!B34="","",'各会計、関係団体の財政状況及び健全化判断比率'!B34)</f>
        <v>農業集落排水事業</v>
      </c>
      <c r="BH35" s="565"/>
      <c r="BI35" s="565"/>
      <c r="BJ35" s="565"/>
      <c r="BK35" s="565"/>
      <c r="BL35" s="565"/>
      <c r="BM35" s="565"/>
      <c r="BN35" s="565"/>
      <c r="BO35" s="565"/>
      <c r="BP35" s="565"/>
      <c r="BQ35" s="565"/>
      <c r="BR35" s="565"/>
      <c r="BS35" s="565"/>
      <c r="BT35" s="565"/>
      <c r="BU35" s="565"/>
      <c r="BV35" s="165"/>
      <c r="BW35" s="564">
        <f t="shared" ref="BW35:BW43" si="2">IF(BY35="","",BW34+1)</f>
        <v>13</v>
      </c>
      <c r="BX35" s="564"/>
      <c r="BY35" s="565" t="str">
        <f>IF('各会計、関係団体の財政状況及び健全化判断比率'!B69="","",'各会計、関係団体の財政状況及び健全化判断比率'!B69)</f>
        <v>福島県市町村総合事務組合(消防補償等特別会計)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介護保険事業</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10</v>
      </c>
      <c r="BF36" s="564"/>
      <c r="BG36" s="565" t="str">
        <f>IF('各会計、関係団体の財政状況及び健全化判断比率'!B35="","",'各会計、関係団体の財政状況及び健全化判断比率'!B35)</f>
        <v>宅地造成事業</v>
      </c>
      <c r="BH36" s="565"/>
      <c r="BI36" s="565"/>
      <c r="BJ36" s="565"/>
      <c r="BK36" s="565"/>
      <c r="BL36" s="565"/>
      <c r="BM36" s="565"/>
      <c r="BN36" s="565"/>
      <c r="BO36" s="565"/>
      <c r="BP36" s="565"/>
      <c r="BQ36" s="565"/>
      <c r="BR36" s="565"/>
      <c r="BS36" s="565"/>
      <c r="BT36" s="565"/>
      <c r="BU36" s="565"/>
      <c r="BV36" s="165"/>
      <c r="BW36" s="564">
        <f t="shared" si="2"/>
        <v>14</v>
      </c>
      <c r="BX36" s="564"/>
      <c r="BY36" s="565" t="str">
        <f>IF('各会計、関係団体の財政状況及び健全化判断比率'!B70="","",'各会計、関係団体の財政状況及び健全化判断比率'!B70)</f>
        <v>福島県市町村総合事務組合(消防賞じゅつ金特別会計)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後期高齢者医療事業</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11</v>
      </c>
      <c r="BF37" s="564"/>
      <c r="BG37" s="565" t="str">
        <f>IF('各会計、関係団体の財政状況及び健全化判断比率'!B36="","",'各会計、関係団体の財政状況及び健全化判断比率'!B36)</f>
        <v>工業団地造成事業</v>
      </c>
      <c r="BH37" s="565"/>
      <c r="BI37" s="565"/>
      <c r="BJ37" s="565"/>
      <c r="BK37" s="565"/>
      <c r="BL37" s="565"/>
      <c r="BM37" s="565"/>
      <c r="BN37" s="565"/>
      <c r="BO37" s="565"/>
      <c r="BP37" s="565"/>
      <c r="BQ37" s="565"/>
      <c r="BR37" s="565"/>
      <c r="BS37" s="565"/>
      <c r="BT37" s="565"/>
      <c r="BU37" s="565"/>
      <c r="BV37" s="165"/>
      <c r="BW37" s="564">
        <f t="shared" si="2"/>
        <v>15</v>
      </c>
      <c r="BX37" s="564"/>
      <c r="BY37" s="565" t="str">
        <f>IF('各会計、関係団体の財政状況及び健全化判断比率'!B71="","",'各会計、関係団体の財政状況及び健全化判断比率'!B71)</f>
        <v>福島県市町村総合事務組合(非常勤職員公務災害補償特別会計)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16</v>
      </c>
      <c r="BX38" s="564"/>
      <c r="BY38" s="565" t="str">
        <f>IF('各会計、関係団体の財政状況及び健全化判断比率'!B72="","",'各会計、関係団体の財政状況及び健全化判断比率'!B72)</f>
        <v>福島県市町村総合事務組合(自治会館管理特別会計)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17</v>
      </c>
      <c r="BX39" s="564"/>
      <c r="BY39" s="565" t="str">
        <f>IF('各会計、関係団体の財政状況及び健全化判断比率'!B73="","",'各会計、関係団体の財政状況及び健全化判断比率'!B73)</f>
        <v>福島県後期高齢者医療広域連合(一般会計)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18</v>
      </c>
      <c r="BX40" s="564"/>
      <c r="BY40" s="565" t="str">
        <f>IF('各会計、関係団体の財政状況及び健全化判断比率'!B74="","",'各会計、関係団体の財政状況及び健全化判断比率'!B74)</f>
        <v>福島県後期高齢者医療広域連合(後期高齢者医療特別会計)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19</v>
      </c>
      <c r="BX41" s="564"/>
      <c r="BY41" s="565" t="str">
        <f>IF('各会計、関係団体の財政状況及び健全化判断比率'!B75="","",'各会計、関係団体の財政状況及び健全化判断比率'!B75)</f>
        <v>双葉地方広域市町村圏組合（一般会計）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20</v>
      </c>
      <c r="BX42" s="564"/>
      <c r="BY42" s="565" t="str">
        <f>IF('各会計、関係団体の財政状況及び健全化判断比率'!B76="","",'各会計、関係団体の財政状況及び健全化判断比率'!B76)</f>
        <v>双葉地方広域市町村圏組合（下水道特別会計）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4"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517</v>
      </c>
      <c r="J40" s="79" t="s">
        <v>518</v>
      </c>
      <c r="K40" s="79" t="s">
        <v>519</v>
      </c>
      <c r="L40" s="79" t="s">
        <v>520</v>
      </c>
      <c r="M40" s="80" t="s">
        <v>521</v>
      </c>
    </row>
    <row r="41" spans="2:13" ht="27.75" customHeight="1">
      <c r="B41" s="1167" t="s">
        <v>23</v>
      </c>
      <c r="C41" s="1168"/>
      <c r="D41" s="81"/>
      <c r="E41" s="1173" t="s">
        <v>24</v>
      </c>
      <c r="F41" s="1173"/>
      <c r="G41" s="1173"/>
      <c r="H41" s="1174"/>
      <c r="I41" s="82">
        <v>6083</v>
      </c>
      <c r="J41" s="83">
        <v>6090</v>
      </c>
      <c r="K41" s="83">
        <v>5806</v>
      </c>
      <c r="L41" s="83">
        <v>5610</v>
      </c>
      <c r="M41" s="84">
        <v>5403</v>
      </c>
    </row>
    <row r="42" spans="2:13" ht="27.75" customHeight="1">
      <c r="B42" s="1169"/>
      <c r="C42" s="1170"/>
      <c r="D42" s="85"/>
      <c r="E42" s="1175" t="s">
        <v>25</v>
      </c>
      <c r="F42" s="1175"/>
      <c r="G42" s="1175"/>
      <c r="H42" s="1176"/>
      <c r="I42" s="86">
        <v>1014</v>
      </c>
      <c r="J42" s="87">
        <v>807</v>
      </c>
      <c r="K42" s="87">
        <v>619</v>
      </c>
      <c r="L42" s="87">
        <v>470</v>
      </c>
      <c r="M42" s="88">
        <v>308</v>
      </c>
    </row>
    <row r="43" spans="2:13" ht="27.75" customHeight="1">
      <c r="B43" s="1169"/>
      <c r="C43" s="1170"/>
      <c r="D43" s="85"/>
      <c r="E43" s="1175" t="s">
        <v>26</v>
      </c>
      <c r="F43" s="1175"/>
      <c r="G43" s="1175"/>
      <c r="H43" s="1176"/>
      <c r="I43" s="86">
        <v>3999</v>
      </c>
      <c r="J43" s="87">
        <v>4039</v>
      </c>
      <c r="K43" s="87">
        <v>3880</v>
      </c>
      <c r="L43" s="87">
        <v>3757</v>
      </c>
      <c r="M43" s="88">
        <v>3522</v>
      </c>
    </row>
    <row r="44" spans="2:13" ht="27.75" customHeight="1">
      <c r="B44" s="1169"/>
      <c r="C44" s="1170"/>
      <c r="D44" s="85"/>
      <c r="E44" s="1175" t="s">
        <v>27</v>
      </c>
      <c r="F44" s="1175"/>
      <c r="G44" s="1175"/>
      <c r="H44" s="1176"/>
      <c r="I44" s="86">
        <v>353</v>
      </c>
      <c r="J44" s="87">
        <v>564</v>
      </c>
      <c r="K44" s="87">
        <v>517</v>
      </c>
      <c r="L44" s="87">
        <v>491</v>
      </c>
      <c r="M44" s="88">
        <v>464</v>
      </c>
    </row>
    <row r="45" spans="2:13" ht="27.75" customHeight="1">
      <c r="B45" s="1169"/>
      <c r="C45" s="1170"/>
      <c r="D45" s="85"/>
      <c r="E45" s="1175" t="s">
        <v>28</v>
      </c>
      <c r="F45" s="1175"/>
      <c r="G45" s="1175"/>
      <c r="H45" s="1176"/>
      <c r="I45" s="86">
        <v>2071</v>
      </c>
      <c r="J45" s="87">
        <v>2028</v>
      </c>
      <c r="K45" s="87">
        <v>2180</v>
      </c>
      <c r="L45" s="87">
        <v>1900</v>
      </c>
      <c r="M45" s="88">
        <v>1714</v>
      </c>
    </row>
    <row r="46" spans="2:13" ht="27.75" customHeight="1">
      <c r="B46" s="1169"/>
      <c r="C46" s="1170"/>
      <c r="D46" s="85"/>
      <c r="E46" s="1175" t="s">
        <v>29</v>
      </c>
      <c r="F46" s="1175"/>
      <c r="G46" s="1175"/>
      <c r="H46" s="1176"/>
      <c r="I46" s="86">
        <v>30</v>
      </c>
      <c r="J46" s="87">
        <v>28</v>
      </c>
      <c r="K46" s="87">
        <v>26</v>
      </c>
      <c r="L46" s="87">
        <v>24</v>
      </c>
      <c r="M46" s="88" t="s">
        <v>477</v>
      </c>
    </row>
    <row r="47" spans="2:13" ht="27.75" customHeight="1">
      <c r="B47" s="1169"/>
      <c r="C47" s="1170"/>
      <c r="D47" s="85"/>
      <c r="E47" s="1175" t="s">
        <v>30</v>
      </c>
      <c r="F47" s="1175"/>
      <c r="G47" s="1175"/>
      <c r="H47" s="1176"/>
      <c r="I47" s="86" t="s">
        <v>477</v>
      </c>
      <c r="J47" s="87" t="s">
        <v>477</v>
      </c>
      <c r="K47" s="87" t="s">
        <v>477</v>
      </c>
      <c r="L47" s="87" t="s">
        <v>477</v>
      </c>
      <c r="M47" s="88" t="s">
        <v>477</v>
      </c>
    </row>
    <row r="48" spans="2:13" ht="27.75" customHeight="1">
      <c r="B48" s="1171"/>
      <c r="C48" s="1172"/>
      <c r="D48" s="85"/>
      <c r="E48" s="1175" t="s">
        <v>31</v>
      </c>
      <c r="F48" s="1175"/>
      <c r="G48" s="1175"/>
      <c r="H48" s="1176"/>
      <c r="I48" s="86" t="s">
        <v>477</v>
      </c>
      <c r="J48" s="87" t="s">
        <v>477</v>
      </c>
      <c r="K48" s="87" t="s">
        <v>477</v>
      </c>
      <c r="L48" s="87" t="s">
        <v>477</v>
      </c>
      <c r="M48" s="88" t="s">
        <v>477</v>
      </c>
    </row>
    <row r="49" spans="2:13" ht="27.75" customHeight="1">
      <c r="B49" s="1177" t="s">
        <v>32</v>
      </c>
      <c r="C49" s="1178"/>
      <c r="D49" s="89"/>
      <c r="E49" s="1175" t="s">
        <v>33</v>
      </c>
      <c r="F49" s="1175"/>
      <c r="G49" s="1175"/>
      <c r="H49" s="1176"/>
      <c r="I49" s="86">
        <v>1691</v>
      </c>
      <c r="J49" s="87">
        <v>1870</v>
      </c>
      <c r="K49" s="87">
        <v>6206</v>
      </c>
      <c r="L49" s="87">
        <v>7052</v>
      </c>
      <c r="M49" s="88">
        <v>9174</v>
      </c>
    </row>
    <row r="50" spans="2:13" ht="27.75" customHeight="1">
      <c r="B50" s="1169"/>
      <c r="C50" s="1170"/>
      <c r="D50" s="85"/>
      <c r="E50" s="1175" t="s">
        <v>34</v>
      </c>
      <c r="F50" s="1175"/>
      <c r="G50" s="1175"/>
      <c r="H50" s="1176"/>
      <c r="I50" s="86">
        <v>26</v>
      </c>
      <c r="J50" s="87">
        <v>16</v>
      </c>
      <c r="K50" s="87">
        <v>5</v>
      </c>
      <c r="L50" s="87">
        <v>1</v>
      </c>
      <c r="M50" s="88" t="s">
        <v>477</v>
      </c>
    </row>
    <row r="51" spans="2:13" ht="27.75" customHeight="1">
      <c r="B51" s="1171"/>
      <c r="C51" s="1172"/>
      <c r="D51" s="85"/>
      <c r="E51" s="1175" t="s">
        <v>35</v>
      </c>
      <c r="F51" s="1175"/>
      <c r="G51" s="1175"/>
      <c r="H51" s="1176"/>
      <c r="I51" s="86">
        <v>7132</v>
      </c>
      <c r="J51" s="87">
        <v>7276</v>
      </c>
      <c r="K51" s="87">
        <v>7077</v>
      </c>
      <c r="L51" s="87">
        <v>6959</v>
      </c>
      <c r="M51" s="88">
        <v>6794</v>
      </c>
    </row>
    <row r="52" spans="2:13" ht="27.75" customHeight="1" thickBot="1">
      <c r="B52" s="1179" t="s">
        <v>36</v>
      </c>
      <c r="C52" s="1180"/>
      <c r="D52" s="90"/>
      <c r="E52" s="1181" t="s">
        <v>37</v>
      </c>
      <c r="F52" s="1181"/>
      <c r="G52" s="1181"/>
      <c r="H52" s="1182"/>
      <c r="I52" s="91">
        <v>4700</v>
      </c>
      <c r="J52" s="92">
        <v>4393</v>
      </c>
      <c r="K52" s="92">
        <v>-260</v>
      </c>
      <c r="L52" s="92">
        <v>-1760</v>
      </c>
      <c r="M52" s="93">
        <v>-4557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516</v>
      </c>
      <c r="G2" s="111"/>
      <c r="H2" s="112"/>
    </row>
    <row r="3" spans="1:8">
      <c r="A3" s="108" t="s">
        <v>509</v>
      </c>
      <c r="B3" s="113"/>
      <c r="C3" s="114"/>
      <c r="D3" s="115">
        <v>46801</v>
      </c>
      <c r="E3" s="116"/>
      <c r="F3" s="117">
        <v>47258</v>
      </c>
      <c r="G3" s="118"/>
      <c r="H3" s="119"/>
    </row>
    <row r="4" spans="1:8">
      <c r="A4" s="120"/>
      <c r="B4" s="121"/>
      <c r="C4" s="122"/>
      <c r="D4" s="123">
        <v>37821</v>
      </c>
      <c r="E4" s="124"/>
      <c r="F4" s="125">
        <v>27842</v>
      </c>
      <c r="G4" s="126"/>
      <c r="H4" s="127"/>
    </row>
    <row r="5" spans="1:8">
      <c r="A5" s="108" t="s">
        <v>511</v>
      </c>
      <c r="B5" s="113"/>
      <c r="C5" s="114"/>
      <c r="D5" s="115">
        <v>110837</v>
      </c>
      <c r="E5" s="116"/>
      <c r="F5" s="117">
        <v>49426</v>
      </c>
      <c r="G5" s="118"/>
      <c r="H5" s="119"/>
    </row>
    <row r="6" spans="1:8">
      <c r="A6" s="120"/>
      <c r="B6" s="121"/>
      <c r="C6" s="122"/>
      <c r="D6" s="123">
        <v>13631</v>
      </c>
      <c r="E6" s="124"/>
      <c r="F6" s="125">
        <v>26568</v>
      </c>
      <c r="G6" s="126"/>
      <c r="H6" s="127"/>
    </row>
    <row r="7" spans="1:8">
      <c r="A7" s="108" t="s">
        <v>512</v>
      </c>
      <c r="B7" s="113"/>
      <c r="C7" s="114"/>
      <c r="D7" s="115">
        <v>43199</v>
      </c>
      <c r="E7" s="116"/>
      <c r="F7" s="117">
        <v>42839</v>
      </c>
      <c r="G7" s="118"/>
      <c r="H7" s="119"/>
    </row>
    <row r="8" spans="1:8">
      <c r="A8" s="120"/>
      <c r="B8" s="121"/>
      <c r="C8" s="122"/>
      <c r="D8" s="123">
        <v>7320</v>
      </c>
      <c r="E8" s="124"/>
      <c r="F8" s="125">
        <v>22027</v>
      </c>
      <c r="G8" s="126"/>
      <c r="H8" s="127"/>
    </row>
    <row r="9" spans="1:8">
      <c r="A9" s="108" t="s">
        <v>513</v>
      </c>
      <c r="B9" s="113"/>
      <c r="C9" s="114"/>
      <c r="D9" s="115">
        <v>27314</v>
      </c>
      <c r="E9" s="116"/>
      <c r="F9" s="117">
        <v>46819</v>
      </c>
      <c r="G9" s="118"/>
      <c r="H9" s="119"/>
    </row>
    <row r="10" spans="1:8">
      <c r="A10" s="120"/>
      <c r="B10" s="121"/>
      <c r="C10" s="122"/>
      <c r="D10" s="123">
        <v>201</v>
      </c>
      <c r="E10" s="124"/>
      <c r="F10" s="125">
        <v>24121</v>
      </c>
      <c r="G10" s="126"/>
      <c r="H10" s="127"/>
    </row>
    <row r="11" spans="1:8">
      <c r="A11" s="108" t="s">
        <v>514</v>
      </c>
      <c r="B11" s="113"/>
      <c r="C11" s="114"/>
      <c r="D11" s="115">
        <v>11349</v>
      </c>
      <c r="E11" s="116"/>
      <c r="F11" s="117">
        <v>53270</v>
      </c>
      <c r="G11" s="118"/>
      <c r="H11" s="119"/>
    </row>
    <row r="12" spans="1:8">
      <c r="A12" s="120"/>
      <c r="B12" s="121"/>
      <c r="C12" s="128"/>
      <c r="D12" s="123">
        <v>690</v>
      </c>
      <c r="E12" s="124"/>
      <c r="F12" s="125">
        <v>24316</v>
      </c>
      <c r="G12" s="126"/>
      <c r="H12" s="127"/>
    </row>
    <row r="13" spans="1:8">
      <c r="A13" s="108"/>
      <c r="B13" s="113"/>
      <c r="C13" s="129"/>
      <c r="D13" s="130">
        <v>47900</v>
      </c>
      <c r="E13" s="131"/>
      <c r="F13" s="132">
        <v>47922</v>
      </c>
      <c r="G13" s="133"/>
      <c r="H13" s="119"/>
    </row>
    <row r="14" spans="1:8">
      <c r="A14" s="120"/>
      <c r="B14" s="121"/>
      <c r="C14" s="122"/>
      <c r="D14" s="123">
        <v>11933</v>
      </c>
      <c r="E14" s="124"/>
      <c r="F14" s="125">
        <v>24975</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6.84</v>
      </c>
      <c r="C19" s="134">
        <f>ROUND(VALUE(SUBSTITUTE(実質収支比率等に係る経年分析!G$48,"▲","-")),2)</f>
        <v>1.07</v>
      </c>
      <c r="D19" s="134">
        <f>ROUND(VALUE(SUBSTITUTE(実質収支比率等に係る経年分析!H$48,"▲","-")),2)</f>
        <v>8.25</v>
      </c>
      <c r="E19" s="134">
        <f>ROUND(VALUE(SUBSTITUTE(実質収支比率等に係る経年分析!I$48,"▲","-")),2)</f>
        <v>8.6</v>
      </c>
      <c r="F19" s="134">
        <f>ROUND(VALUE(SUBSTITUTE(実質収支比率等に係る経年分析!J$48,"▲","-")),2)</f>
        <v>11.43</v>
      </c>
    </row>
    <row r="20" spans="1:11">
      <c r="A20" s="134" t="s">
        <v>42</v>
      </c>
      <c r="B20" s="134">
        <f>ROUND(VALUE(SUBSTITUTE(実質収支比率等に係る経年分析!F$47,"▲","-")),2)</f>
        <v>17.43</v>
      </c>
      <c r="C20" s="134">
        <f>ROUND(VALUE(SUBSTITUTE(実質収支比率等に係る経年分析!G$47,"▲","-")),2)</f>
        <v>20.64</v>
      </c>
      <c r="D20" s="134">
        <f>ROUND(VALUE(SUBSTITUTE(実質収支比率等に係る経年分析!H$47,"▲","-")),2)</f>
        <v>22.95</v>
      </c>
      <c r="E20" s="134">
        <f>ROUND(VALUE(SUBSTITUTE(実質収支比率等に係る経年分析!I$47,"▲","-")),2)</f>
        <v>26.95</v>
      </c>
      <c r="F20" s="134">
        <f>ROUND(VALUE(SUBSTITUTE(実質収支比率等に係る経年分析!J$47,"▲","-")),2)</f>
        <v>31.45</v>
      </c>
    </row>
    <row r="21" spans="1:11">
      <c r="A21" s="134" t="s">
        <v>43</v>
      </c>
      <c r="B21" s="134">
        <f>IF(ISNUMBER(VALUE(SUBSTITUTE(実質収支比率等に係る経年分析!F$49,"▲","-"))),ROUND(VALUE(SUBSTITUTE(実質収支比率等に係る経年分析!F$49,"▲","-")),2),NA())</f>
        <v>1.95</v>
      </c>
      <c r="C21" s="134">
        <f>IF(ISNUMBER(VALUE(SUBSTITUTE(実質収支比率等に係る経年分析!G$49,"▲","-"))),ROUND(VALUE(SUBSTITUTE(実質収支比率等に係る経年分析!G$49,"▲","-")),2),NA())</f>
        <v>-1.73</v>
      </c>
      <c r="D21" s="134">
        <f>IF(ISNUMBER(VALUE(SUBSTITUTE(実質収支比率等に係る経年分析!H$49,"▲","-"))),ROUND(VALUE(SUBSTITUTE(実質収支比率等に係る経年分析!H$49,"▲","-")),2),NA())</f>
        <v>8.4</v>
      </c>
      <c r="E21" s="134">
        <f>IF(ISNUMBER(VALUE(SUBSTITUTE(実質収支比率等に係る経年分析!I$49,"▲","-"))),ROUND(VALUE(SUBSTITUTE(実質収支比率等に係る経年分析!I$49,"▲","-")),2),NA())</f>
        <v>4.5199999999999996</v>
      </c>
      <c r="F21" s="134">
        <f>IF(ISNUMBER(VALUE(SUBSTITUTE(実質収支比率等に係る経年分析!J$49,"▲","-"))),ROUND(VALUE(SUBSTITUTE(実質収支比率等に係る経年分析!J$49,"▲","-")),2),NA())</f>
        <v>7.12</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0.28999999999999998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工業団地造成事業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0.12</v>
      </c>
    </row>
    <row r="30" spans="1:11">
      <c r="A30" s="135" t="str">
        <f>IF(連結実質赤字比率に係る赤字・黒字の構成分析!C$40="",NA(),連結実質赤字比率に係る赤字・黒字の構成分析!C$40)</f>
        <v>公共下水道事業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0.52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0.13</v>
      </c>
    </row>
    <row r="31" spans="1:11">
      <c r="A31" s="135" t="str">
        <f>IF(連結実質赤字比率に係る赤字・黒字の構成分析!C$39="",NA(),連結実質赤字比率に係る赤字・黒字の構成分析!C$39)</f>
        <v>宅地造成事業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0.96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0.93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0.98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0.97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0.98</v>
      </c>
    </row>
    <row r="32" spans="1:11">
      <c r="A32" s="135" t="str">
        <f>IF(連結実質赤字比率に係る赤字・黒字の構成分析!C$38="",NA(),連結実質赤字比率に係る赤字・黒字の構成分析!C$38)</f>
        <v>国民健康保険直営診療施設事業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1.29</v>
      </c>
    </row>
    <row r="33" spans="1:16">
      <c r="A33" s="135" t="str">
        <f>IF(連結実質赤字比率に係る赤字・黒字の構成分析!C$37="",NA(),連結実質赤字比率に係る赤字・黒字の構成分析!C$37)</f>
        <v>介護保険事業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6.8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3.49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6.03</v>
      </c>
    </row>
    <row r="34" spans="1:16">
      <c r="A34" s="135" t="str">
        <f>IF(連結実質赤字比率に係る赤字・黒字の構成分析!C$36="",NA(),連結実質赤字比率に係る赤字・黒字の構成分析!C$36)</f>
        <v>上水道事業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10.89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8.3800000000000008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4.8600000000000003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11.31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6.84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8.25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8.58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11.44</v>
      </c>
    </row>
    <row r="36" spans="1:16">
      <c r="A36" s="135" t="str">
        <f>IF(連結実質赤字比率に係る赤字・黒字の構成分析!C$34="",NA(),連結実質赤字比率に係る赤字・黒字の構成分析!C$34)</f>
        <v>国民健康保険事業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1.57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8.2200000000000006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20.48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14.1</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591</v>
      </c>
      <c r="E42" s="136"/>
      <c r="F42" s="136"/>
      <c r="G42" s="136">
        <f>'実質公債費比率（分子）の構造'!L$52</f>
        <v>608</v>
      </c>
      <c r="H42" s="136"/>
      <c r="I42" s="136"/>
      <c r="J42" s="136">
        <f>'実質公債費比率（分子）の構造'!M$52</f>
        <v>607</v>
      </c>
      <c r="K42" s="136"/>
      <c r="L42" s="136"/>
      <c r="M42" s="136">
        <f>'実質公債費比率（分子）の構造'!N$52</f>
        <v>644</v>
      </c>
      <c r="N42" s="136"/>
      <c r="O42" s="136"/>
      <c r="P42" s="136">
        <f>'実質公債費比率（分子）の構造'!O$52</f>
        <v>646</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250</v>
      </c>
      <c r="C44" s="136"/>
      <c r="D44" s="136"/>
      <c r="E44" s="136">
        <f>'実質公債費比率（分子）の構造'!L$50</f>
        <v>233</v>
      </c>
      <c r="F44" s="136"/>
      <c r="G44" s="136"/>
      <c r="H44" s="136">
        <f>'実質公債費比率（分子）の構造'!M$50</f>
        <v>209</v>
      </c>
      <c r="I44" s="136"/>
      <c r="J44" s="136"/>
      <c r="K44" s="136">
        <f>'実質公債費比率（分子）の構造'!N$50</f>
        <v>215</v>
      </c>
      <c r="L44" s="136"/>
      <c r="M44" s="136"/>
      <c r="N44" s="136">
        <f>'実質公債費比率（分子）の構造'!O$50</f>
        <v>173</v>
      </c>
      <c r="O44" s="136"/>
      <c r="P44" s="136"/>
    </row>
    <row r="45" spans="1:16">
      <c r="A45" s="136" t="s">
        <v>53</v>
      </c>
      <c r="B45" s="136">
        <f>'実質公債費比率（分子）の構造'!K$49</f>
        <v>51</v>
      </c>
      <c r="C45" s="136"/>
      <c r="D45" s="136"/>
      <c r="E45" s="136">
        <f>'実質公債費比率（分子）の構造'!L$49</f>
        <v>57</v>
      </c>
      <c r="F45" s="136"/>
      <c r="G45" s="136"/>
      <c r="H45" s="136">
        <f>'実質公債費比率（分子）の構造'!M$49</f>
        <v>46</v>
      </c>
      <c r="I45" s="136"/>
      <c r="J45" s="136"/>
      <c r="K45" s="136">
        <f>'実質公債費比率（分子）の構造'!N$49</f>
        <v>40</v>
      </c>
      <c r="L45" s="136"/>
      <c r="M45" s="136"/>
      <c r="N45" s="136">
        <f>'実質公債費比率（分子）の構造'!O$49</f>
        <v>18</v>
      </c>
      <c r="O45" s="136"/>
      <c r="P45" s="136"/>
    </row>
    <row r="46" spans="1:16">
      <c r="A46" s="136" t="s">
        <v>54</v>
      </c>
      <c r="B46" s="136">
        <f>'実質公債費比率（分子）の構造'!K$48</f>
        <v>325</v>
      </c>
      <c r="C46" s="136"/>
      <c r="D46" s="136"/>
      <c r="E46" s="136">
        <f>'実質公債費比率（分子）の構造'!L$48</f>
        <v>326</v>
      </c>
      <c r="F46" s="136"/>
      <c r="G46" s="136"/>
      <c r="H46" s="136">
        <f>'実質公債費比率（分子）の構造'!M$48</f>
        <v>334</v>
      </c>
      <c r="I46" s="136"/>
      <c r="J46" s="136"/>
      <c r="K46" s="136">
        <f>'実質公債費比率（分子）の構造'!N$48</f>
        <v>345</v>
      </c>
      <c r="L46" s="136"/>
      <c r="M46" s="136"/>
      <c r="N46" s="136">
        <f>'実質公債費比率（分子）の構造'!O$48</f>
        <v>334</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733</v>
      </c>
      <c r="C49" s="136"/>
      <c r="D49" s="136"/>
      <c r="E49" s="136">
        <f>'実質公債費比率（分子）の構造'!L$45</f>
        <v>586</v>
      </c>
      <c r="F49" s="136"/>
      <c r="G49" s="136"/>
      <c r="H49" s="136">
        <f>'実質公債費比率（分子）の構造'!M$45</f>
        <v>766</v>
      </c>
      <c r="I49" s="136"/>
      <c r="J49" s="136"/>
      <c r="K49" s="136">
        <f>'実質公債費比率（分子）の構造'!N$45</f>
        <v>669</v>
      </c>
      <c r="L49" s="136"/>
      <c r="M49" s="136"/>
      <c r="N49" s="136">
        <f>'実質公債費比率（分子）の構造'!O$45</f>
        <v>682</v>
      </c>
      <c r="O49" s="136"/>
      <c r="P49" s="136"/>
    </row>
    <row r="50" spans="1:16">
      <c r="A50" s="136" t="s">
        <v>58</v>
      </c>
      <c r="B50" s="136" t="e">
        <f>NA()</f>
        <v>#N/A</v>
      </c>
      <c r="C50" s="136">
        <f>IF(ISNUMBER('実質公債費比率（分子）の構造'!K$53),'実質公債費比率（分子）の構造'!K$53,NA())</f>
        <v>768</v>
      </c>
      <c r="D50" s="136" t="e">
        <f>NA()</f>
        <v>#N/A</v>
      </c>
      <c r="E50" s="136" t="e">
        <f>NA()</f>
        <v>#N/A</v>
      </c>
      <c r="F50" s="136">
        <f>IF(ISNUMBER('実質公債費比率（分子）の構造'!L$53),'実質公債費比率（分子）の構造'!L$53,NA())</f>
        <v>594</v>
      </c>
      <c r="G50" s="136" t="e">
        <f>NA()</f>
        <v>#N/A</v>
      </c>
      <c r="H50" s="136" t="e">
        <f>NA()</f>
        <v>#N/A</v>
      </c>
      <c r="I50" s="136">
        <f>IF(ISNUMBER('実質公債費比率（分子）の構造'!M$53),'実質公債費比率（分子）の構造'!M$53,NA())</f>
        <v>748</v>
      </c>
      <c r="J50" s="136" t="e">
        <f>NA()</f>
        <v>#N/A</v>
      </c>
      <c r="K50" s="136" t="e">
        <f>NA()</f>
        <v>#N/A</v>
      </c>
      <c r="L50" s="136">
        <f>IF(ISNUMBER('実質公債費比率（分子）の構造'!N$53),'実質公債費比率（分子）の構造'!N$53,NA())</f>
        <v>625</v>
      </c>
      <c r="M50" s="136" t="e">
        <f>NA()</f>
        <v>#N/A</v>
      </c>
      <c r="N50" s="136" t="e">
        <f>NA()</f>
        <v>#N/A</v>
      </c>
      <c r="O50" s="136">
        <f>IF(ISNUMBER('実質公債費比率（分子）の構造'!O$53),'実質公債費比率（分子）の構造'!O$53,NA())</f>
        <v>561</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7132</v>
      </c>
      <c r="E56" s="135"/>
      <c r="F56" s="135"/>
      <c r="G56" s="135">
        <f>'将来負担比率（分子）の構造'!J$51</f>
        <v>7276</v>
      </c>
      <c r="H56" s="135"/>
      <c r="I56" s="135"/>
      <c r="J56" s="135">
        <f>'将来負担比率（分子）の構造'!K$51</f>
        <v>7077</v>
      </c>
      <c r="K56" s="135"/>
      <c r="L56" s="135"/>
      <c r="M56" s="135">
        <f>'将来負担比率（分子）の構造'!L$51</f>
        <v>6959</v>
      </c>
      <c r="N56" s="135"/>
      <c r="O56" s="135"/>
      <c r="P56" s="135">
        <f>'将来負担比率（分子）の構造'!M$51</f>
        <v>6794</v>
      </c>
    </row>
    <row r="57" spans="1:16">
      <c r="A57" s="135" t="s">
        <v>34</v>
      </c>
      <c r="B57" s="135"/>
      <c r="C57" s="135"/>
      <c r="D57" s="135">
        <f>'将来負担比率（分子）の構造'!I$50</f>
        <v>26</v>
      </c>
      <c r="E57" s="135"/>
      <c r="F57" s="135"/>
      <c r="G57" s="135">
        <f>'将来負担比率（分子）の構造'!J$50</f>
        <v>16</v>
      </c>
      <c r="H57" s="135"/>
      <c r="I57" s="135"/>
      <c r="J57" s="135">
        <f>'将来負担比率（分子）の構造'!K$50</f>
        <v>5</v>
      </c>
      <c r="K57" s="135"/>
      <c r="L57" s="135"/>
      <c r="M57" s="135">
        <f>'将来負担比率（分子）の構造'!L$50</f>
        <v>1</v>
      </c>
      <c r="N57" s="135"/>
      <c r="O57" s="135"/>
      <c r="P57" s="135" t="str">
        <f>'将来負担比率（分子）の構造'!M$50</f>
        <v>-</v>
      </c>
    </row>
    <row r="58" spans="1:16">
      <c r="A58" s="135" t="s">
        <v>33</v>
      </c>
      <c r="B58" s="135"/>
      <c r="C58" s="135"/>
      <c r="D58" s="135">
        <f>'将来負担比率（分子）の構造'!I$49</f>
        <v>1691</v>
      </c>
      <c r="E58" s="135"/>
      <c r="F58" s="135"/>
      <c r="G58" s="135">
        <f>'将来負担比率（分子）の構造'!J$49</f>
        <v>1870</v>
      </c>
      <c r="H58" s="135"/>
      <c r="I58" s="135"/>
      <c r="J58" s="135">
        <f>'将来負担比率（分子）の構造'!K$49</f>
        <v>6206</v>
      </c>
      <c r="K58" s="135"/>
      <c r="L58" s="135"/>
      <c r="M58" s="135">
        <f>'将来負担比率（分子）の構造'!L$49</f>
        <v>7052</v>
      </c>
      <c r="N58" s="135"/>
      <c r="O58" s="135"/>
      <c r="P58" s="135">
        <f>'将来負担比率（分子）の構造'!M$49</f>
        <v>9174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30</v>
      </c>
      <c r="C61" s="135"/>
      <c r="D61" s="135"/>
      <c r="E61" s="135">
        <f>'将来負担比率（分子）の構造'!J$46</f>
        <v>28</v>
      </c>
      <c r="F61" s="135"/>
      <c r="G61" s="135"/>
      <c r="H61" s="135">
        <f>'将来負担比率（分子）の構造'!K$46</f>
        <v>26</v>
      </c>
      <c r="I61" s="135"/>
      <c r="J61" s="135"/>
      <c r="K61" s="135">
        <f>'将来負担比率（分子）の構造'!L$46</f>
        <v>24</v>
      </c>
      <c r="L61" s="135"/>
      <c r="M61" s="135"/>
      <c r="N61" s="135" t="str">
        <f>'将来負担比率（分子）の構造'!M$46</f>
        <v>-</v>
      </c>
      <c r="O61" s="135"/>
      <c r="P61" s="135"/>
    </row>
    <row r="62" spans="1:16">
      <c r="A62" s="135" t="s">
        <v>28</v>
      </c>
      <c r="B62" s="135">
        <f>'将来負担比率（分子）の構造'!I$45</f>
        <v>2071</v>
      </c>
      <c r="C62" s="135"/>
      <c r="D62" s="135"/>
      <c r="E62" s="135">
        <f>'将来負担比率（分子）の構造'!J$45</f>
        <v>2028</v>
      </c>
      <c r="F62" s="135"/>
      <c r="G62" s="135"/>
      <c r="H62" s="135">
        <f>'将来負担比率（分子）の構造'!K$45</f>
        <v>2180</v>
      </c>
      <c r="I62" s="135"/>
      <c r="J62" s="135"/>
      <c r="K62" s="135">
        <f>'将来負担比率（分子）の構造'!L$45</f>
        <v>1900</v>
      </c>
      <c r="L62" s="135"/>
      <c r="M62" s="135"/>
      <c r="N62" s="135">
        <f>'将来負担比率（分子）の構造'!M$45</f>
        <v>1714</v>
      </c>
      <c r="O62" s="135"/>
      <c r="P62" s="135"/>
    </row>
    <row r="63" spans="1:16">
      <c r="A63" s="135" t="s">
        <v>27</v>
      </c>
      <c r="B63" s="135">
        <f>'将来負担比率（分子）の構造'!I$44</f>
        <v>353</v>
      </c>
      <c r="C63" s="135"/>
      <c r="D63" s="135"/>
      <c r="E63" s="135">
        <f>'将来負担比率（分子）の構造'!J$44</f>
        <v>564</v>
      </c>
      <c r="F63" s="135"/>
      <c r="G63" s="135"/>
      <c r="H63" s="135">
        <f>'将来負担比率（分子）の構造'!K$44</f>
        <v>517</v>
      </c>
      <c r="I63" s="135"/>
      <c r="J63" s="135"/>
      <c r="K63" s="135">
        <f>'将来負担比率（分子）の構造'!L$44</f>
        <v>491</v>
      </c>
      <c r="L63" s="135"/>
      <c r="M63" s="135"/>
      <c r="N63" s="135">
        <f>'将来負担比率（分子）の構造'!M$44</f>
        <v>464</v>
      </c>
      <c r="O63" s="135"/>
      <c r="P63" s="135"/>
    </row>
    <row r="64" spans="1:16">
      <c r="A64" s="135" t="s">
        <v>26</v>
      </c>
      <c r="B64" s="135">
        <f>'将来負担比率（分子）の構造'!I$43</f>
        <v>3999</v>
      </c>
      <c r="C64" s="135"/>
      <c r="D64" s="135"/>
      <c r="E64" s="135">
        <f>'将来負担比率（分子）の構造'!J$43</f>
        <v>4039</v>
      </c>
      <c r="F64" s="135"/>
      <c r="G64" s="135"/>
      <c r="H64" s="135">
        <f>'将来負担比率（分子）の構造'!K$43</f>
        <v>3880</v>
      </c>
      <c r="I64" s="135"/>
      <c r="J64" s="135"/>
      <c r="K64" s="135">
        <f>'将来負担比率（分子）の構造'!L$43</f>
        <v>3757</v>
      </c>
      <c r="L64" s="135"/>
      <c r="M64" s="135"/>
      <c r="N64" s="135">
        <f>'将来負担比率（分子）の構造'!M$43</f>
        <v>3522</v>
      </c>
      <c r="O64" s="135"/>
      <c r="P64" s="135"/>
    </row>
    <row r="65" spans="1:16">
      <c r="A65" s="135" t="s">
        <v>25</v>
      </c>
      <c r="B65" s="135">
        <f>'将来負担比率（分子）の構造'!I$42</f>
        <v>1014</v>
      </c>
      <c r="C65" s="135"/>
      <c r="D65" s="135"/>
      <c r="E65" s="135">
        <f>'将来負担比率（分子）の構造'!J$42</f>
        <v>807</v>
      </c>
      <c r="F65" s="135"/>
      <c r="G65" s="135"/>
      <c r="H65" s="135">
        <f>'将来負担比率（分子）の構造'!K$42</f>
        <v>619</v>
      </c>
      <c r="I65" s="135"/>
      <c r="J65" s="135"/>
      <c r="K65" s="135">
        <f>'将来負担比率（分子）の構造'!L$42</f>
        <v>470</v>
      </c>
      <c r="L65" s="135"/>
      <c r="M65" s="135"/>
      <c r="N65" s="135">
        <f>'将来負担比率（分子）の構造'!M$42</f>
        <v>308</v>
      </c>
      <c r="O65" s="135"/>
      <c r="P65" s="135"/>
    </row>
    <row r="66" spans="1:16">
      <c r="A66" s="135" t="s">
        <v>24</v>
      </c>
      <c r="B66" s="135">
        <f>'将来負担比率（分子）の構造'!I$41</f>
        <v>6083</v>
      </c>
      <c r="C66" s="135"/>
      <c r="D66" s="135"/>
      <c r="E66" s="135">
        <f>'将来負担比率（分子）の構造'!J$41</f>
        <v>6090</v>
      </c>
      <c r="F66" s="135"/>
      <c r="G66" s="135"/>
      <c r="H66" s="135">
        <f>'将来負担比率（分子）の構造'!K$41</f>
        <v>5806</v>
      </c>
      <c r="I66" s="135"/>
      <c r="J66" s="135"/>
      <c r="K66" s="135">
        <f>'将来負担比率（分子）の構造'!L$41</f>
        <v>5610</v>
      </c>
      <c r="L66" s="135"/>
      <c r="M66" s="135"/>
      <c r="N66" s="135">
        <f>'将来負担比率（分子）の構造'!M$41</f>
        <v>5403</v>
      </c>
      <c r="O66" s="135"/>
      <c r="P66" s="135"/>
    </row>
    <row r="67" spans="1:16">
      <c r="A67" s="135" t="s">
        <v>62</v>
      </c>
      <c r="B67" s="135" t="e">
        <f>NA()</f>
        <v>#N/A</v>
      </c>
      <c r="C67" s="135">
        <f>IF(ISNUMBER('将来負担比率（分子）の構造'!I$52), IF('将来負担比率（分子）の構造'!I$52 &lt; 0, 0, '将来負担比率（分子）の構造'!I$52), NA())</f>
        <v>4700</v>
      </c>
      <c r="D67" s="135" t="e">
        <f>NA()</f>
        <v>#N/A</v>
      </c>
      <c r="E67" s="135" t="e">
        <f>NA()</f>
        <v>#N/A</v>
      </c>
      <c r="F67" s="135">
        <f>IF(ISNUMBER('将来負担比率（分子）の構造'!J$52), IF('将来負担比率（分子）の構造'!J$52 &lt; 0, 0, '将来負担比率（分子）の構造'!J$52), NA())</f>
        <v>4393</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382523</v>
      </c>
      <c r="S5" s="581"/>
      <c r="T5" s="581"/>
      <c r="U5" s="581"/>
      <c r="V5" s="581"/>
      <c r="W5" s="581"/>
      <c r="X5" s="581"/>
      <c r="Y5" s="582"/>
      <c r="Z5" s="583">
        <v>2.6</v>
      </c>
      <c r="AA5" s="583"/>
      <c r="AB5" s="583"/>
      <c r="AC5" s="583"/>
      <c r="AD5" s="584">
        <v>382523</v>
      </c>
      <c r="AE5" s="584"/>
      <c r="AF5" s="584"/>
      <c r="AG5" s="584"/>
      <c r="AH5" s="584"/>
      <c r="AI5" s="584"/>
      <c r="AJ5" s="584"/>
      <c r="AK5" s="584"/>
      <c r="AL5" s="585">
        <v>10.9</v>
      </c>
      <c r="AM5" s="586"/>
      <c r="AN5" s="586"/>
      <c r="AO5" s="587"/>
      <c r="AP5" s="577" t="s">
        <v>206</v>
      </c>
      <c r="AQ5" s="578"/>
      <c r="AR5" s="578"/>
      <c r="AS5" s="578"/>
      <c r="AT5" s="578"/>
      <c r="AU5" s="578"/>
      <c r="AV5" s="578"/>
      <c r="AW5" s="578"/>
      <c r="AX5" s="578"/>
      <c r="AY5" s="578"/>
      <c r="AZ5" s="578"/>
      <c r="BA5" s="578"/>
      <c r="BB5" s="578"/>
      <c r="BC5" s="578"/>
      <c r="BD5" s="578"/>
      <c r="BE5" s="578"/>
      <c r="BF5" s="579"/>
      <c r="BG5" s="591">
        <v>382523</v>
      </c>
      <c r="BH5" s="592"/>
      <c r="BI5" s="592"/>
      <c r="BJ5" s="592"/>
      <c r="BK5" s="592"/>
      <c r="BL5" s="592"/>
      <c r="BM5" s="592"/>
      <c r="BN5" s="593"/>
      <c r="BO5" s="594">
        <v>100</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118919</v>
      </c>
      <c r="S6" s="592"/>
      <c r="T6" s="592"/>
      <c r="U6" s="592"/>
      <c r="V6" s="592"/>
      <c r="W6" s="592"/>
      <c r="X6" s="592"/>
      <c r="Y6" s="593"/>
      <c r="Z6" s="594">
        <v>0.8</v>
      </c>
      <c r="AA6" s="594"/>
      <c r="AB6" s="594"/>
      <c r="AC6" s="594"/>
      <c r="AD6" s="595">
        <v>118919</v>
      </c>
      <c r="AE6" s="595"/>
      <c r="AF6" s="595"/>
      <c r="AG6" s="595"/>
      <c r="AH6" s="595"/>
      <c r="AI6" s="595"/>
      <c r="AJ6" s="595"/>
      <c r="AK6" s="595"/>
      <c r="AL6" s="596">
        <v>3.4</v>
      </c>
      <c r="AM6" s="597"/>
      <c r="AN6" s="597"/>
      <c r="AO6" s="598"/>
      <c r="AP6" s="588" t="s">
        <v>212</v>
      </c>
      <c r="AQ6" s="589"/>
      <c r="AR6" s="589"/>
      <c r="AS6" s="589"/>
      <c r="AT6" s="589"/>
      <c r="AU6" s="589"/>
      <c r="AV6" s="589"/>
      <c r="AW6" s="589"/>
      <c r="AX6" s="589"/>
      <c r="AY6" s="589"/>
      <c r="AZ6" s="589"/>
      <c r="BA6" s="589"/>
      <c r="BB6" s="589"/>
      <c r="BC6" s="589"/>
      <c r="BD6" s="589"/>
      <c r="BE6" s="589"/>
      <c r="BF6" s="590"/>
      <c r="BG6" s="591">
        <v>382523</v>
      </c>
      <c r="BH6" s="592"/>
      <c r="BI6" s="592"/>
      <c r="BJ6" s="592"/>
      <c r="BK6" s="592"/>
      <c r="BL6" s="592"/>
      <c r="BM6" s="592"/>
      <c r="BN6" s="593"/>
      <c r="BO6" s="594">
        <v>100</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116125</v>
      </c>
      <c r="CS6" s="592"/>
      <c r="CT6" s="592"/>
      <c r="CU6" s="592"/>
      <c r="CV6" s="592"/>
      <c r="CW6" s="592"/>
      <c r="CX6" s="592"/>
      <c r="CY6" s="593"/>
      <c r="CZ6" s="594">
        <v>0.8</v>
      </c>
      <c r="DA6" s="594"/>
      <c r="DB6" s="594"/>
      <c r="DC6" s="594"/>
      <c r="DD6" s="600" t="s">
        <v>207</v>
      </c>
      <c r="DE6" s="592"/>
      <c r="DF6" s="592"/>
      <c r="DG6" s="592"/>
      <c r="DH6" s="592"/>
      <c r="DI6" s="592"/>
      <c r="DJ6" s="592"/>
      <c r="DK6" s="592"/>
      <c r="DL6" s="592"/>
      <c r="DM6" s="592"/>
      <c r="DN6" s="592"/>
      <c r="DO6" s="592"/>
      <c r="DP6" s="593"/>
      <c r="DQ6" s="600">
        <v>116125</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2974</v>
      </c>
      <c r="S7" s="592"/>
      <c r="T7" s="592"/>
      <c r="U7" s="592"/>
      <c r="V7" s="592"/>
      <c r="W7" s="592"/>
      <c r="X7" s="592"/>
      <c r="Y7" s="593"/>
      <c r="Z7" s="594">
        <v>0</v>
      </c>
      <c r="AA7" s="594"/>
      <c r="AB7" s="594"/>
      <c r="AC7" s="594"/>
      <c r="AD7" s="595">
        <v>2974</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262316</v>
      </c>
      <c r="BH7" s="592"/>
      <c r="BI7" s="592"/>
      <c r="BJ7" s="592"/>
      <c r="BK7" s="592"/>
      <c r="BL7" s="592"/>
      <c r="BM7" s="592"/>
      <c r="BN7" s="593"/>
      <c r="BO7" s="594">
        <v>68.599999999999994</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7510996</v>
      </c>
      <c r="CS7" s="592"/>
      <c r="CT7" s="592"/>
      <c r="CU7" s="592"/>
      <c r="CV7" s="592"/>
      <c r="CW7" s="592"/>
      <c r="CX7" s="592"/>
      <c r="CY7" s="593"/>
      <c r="CZ7" s="594">
        <v>53.7</v>
      </c>
      <c r="DA7" s="594"/>
      <c r="DB7" s="594"/>
      <c r="DC7" s="594"/>
      <c r="DD7" s="600">
        <v>18126</v>
      </c>
      <c r="DE7" s="592"/>
      <c r="DF7" s="592"/>
      <c r="DG7" s="592"/>
      <c r="DH7" s="592"/>
      <c r="DI7" s="592"/>
      <c r="DJ7" s="592"/>
      <c r="DK7" s="592"/>
      <c r="DL7" s="592"/>
      <c r="DM7" s="592"/>
      <c r="DN7" s="592"/>
      <c r="DO7" s="592"/>
      <c r="DP7" s="593"/>
      <c r="DQ7" s="600">
        <v>2189783</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3509</v>
      </c>
      <c r="S8" s="592"/>
      <c r="T8" s="592"/>
      <c r="U8" s="592"/>
      <c r="V8" s="592"/>
      <c r="W8" s="592"/>
      <c r="X8" s="592"/>
      <c r="Y8" s="593"/>
      <c r="Z8" s="594">
        <v>0</v>
      </c>
      <c r="AA8" s="594"/>
      <c r="AB8" s="594"/>
      <c r="AC8" s="594"/>
      <c r="AD8" s="595">
        <v>3509</v>
      </c>
      <c r="AE8" s="595"/>
      <c r="AF8" s="595"/>
      <c r="AG8" s="595"/>
      <c r="AH8" s="595"/>
      <c r="AI8" s="595"/>
      <c r="AJ8" s="595"/>
      <c r="AK8" s="595"/>
      <c r="AL8" s="596">
        <v>0.1</v>
      </c>
      <c r="AM8" s="597"/>
      <c r="AN8" s="597"/>
      <c r="AO8" s="598"/>
      <c r="AP8" s="588" t="s">
        <v>218</v>
      </c>
      <c r="AQ8" s="589"/>
      <c r="AR8" s="589"/>
      <c r="AS8" s="589"/>
      <c r="AT8" s="589"/>
      <c r="AU8" s="589"/>
      <c r="AV8" s="589"/>
      <c r="AW8" s="589"/>
      <c r="AX8" s="589"/>
      <c r="AY8" s="589"/>
      <c r="AZ8" s="589"/>
      <c r="BA8" s="589"/>
      <c r="BB8" s="589"/>
      <c r="BC8" s="589"/>
      <c r="BD8" s="589"/>
      <c r="BE8" s="589"/>
      <c r="BF8" s="590"/>
      <c r="BG8" s="591">
        <v>2421</v>
      </c>
      <c r="BH8" s="592"/>
      <c r="BI8" s="592"/>
      <c r="BJ8" s="592"/>
      <c r="BK8" s="592"/>
      <c r="BL8" s="592"/>
      <c r="BM8" s="592"/>
      <c r="BN8" s="593"/>
      <c r="BO8" s="594">
        <v>0.6</v>
      </c>
      <c r="BP8" s="594"/>
      <c r="BQ8" s="594"/>
      <c r="BR8" s="594"/>
      <c r="BS8" s="600" t="s">
        <v>111</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3707011</v>
      </c>
      <c r="CS8" s="592"/>
      <c r="CT8" s="592"/>
      <c r="CU8" s="592"/>
      <c r="CV8" s="592"/>
      <c r="CW8" s="592"/>
      <c r="CX8" s="592"/>
      <c r="CY8" s="593"/>
      <c r="CZ8" s="594">
        <v>26.5</v>
      </c>
      <c r="DA8" s="594"/>
      <c r="DB8" s="594"/>
      <c r="DC8" s="594"/>
      <c r="DD8" s="600">
        <v>37460</v>
      </c>
      <c r="DE8" s="592"/>
      <c r="DF8" s="592"/>
      <c r="DG8" s="592"/>
      <c r="DH8" s="592"/>
      <c r="DI8" s="592"/>
      <c r="DJ8" s="592"/>
      <c r="DK8" s="592"/>
      <c r="DL8" s="592"/>
      <c r="DM8" s="592"/>
      <c r="DN8" s="592"/>
      <c r="DO8" s="592"/>
      <c r="DP8" s="593"/>
      <c r="DQ8" s="600">
        <v>2143579</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4381</v>
      </c>
      <c r="S9" s="592"/>
      <c r="T9" s="592"/>
      <c r="U9" s="592"/>
      <c r="V9" s="592"/>
      <c r="W9" s="592"/>
      <c r="X9" s="592"/>
      <c r="Y9" s="593"/>
      <c r="Z9" s="594">
        <v>0</v>
      </c>
      <c r="AA9" s="594"/>
      <c r="AB9" s="594"/>
      <c r="AC9" s="594"/>
      <c r="AD9" s="595">
        <v>4381</v>
      </c>
      <c r="AE9" s="595"/>
      <c r="AF9" s="595"/>
      <c r="AG9" s="595"/>
      <c r="AH9" s="595"/>
      <c r="AI9" s="595"/>
      <c r="AJ9" s="595"/>
      <c r="AK9" s="595"/>
      <c r="AL9" s="596">
        <v>0.1</v>
      </c>
      <c r="AM9" s="597"/>
      <c r="AN9" s="597"/>
      <c r="AO9" s="598"/>
      <c r="AP9" s="588" t="s">
        <v>221</v>
      </c>
      <c r="AQ9" s="589"/>
      <c r="AR9" s="589"/>
      <c r="AS9" s="589"/>
      <c r="AT9" s="589"/>
      <c r="AU9" s="589"/>
      <c r="AV9" s="589"/>
      <c r="AW9" s="589"/>
      <c r="AX9" s="589"/>
      <c r="AY9" s="589"/>
      <c r="AZ9" s="589"/>
      <c r="BA9" s="589"/>
      <c r="BB9" s="589"/>
      <c r="BC9" s="589"/>
      <c r="BD9" s="589"/>
      <c r="BE9" s="589"/>
      <c r="BF9" s="590"/>
      <c r="BG9" s="591">
        <v>185650</v>
      </c>
      <c r="BH9" s="592"/>
      <c r="BI9" s="592"/>
      <c r="BJ9" s="592"/>
      <c r="BK9" s="592"/>
      <c r="BL9" s="592"/>
      <c r="BM9" s="592"/>
      <c r="BN9" s="593"/>
      <c r="BO9" s="594">
        <v>48.5</v>
      </c>
      <c r="BP9" s="594"/>
      <c r="BQ9" s="594"/>
      <c r="BR9" s="594"/>
      <c r="BS9" s="600" t="s">
        <v>111</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432392</v>
      </c>
      <c r="CS9" s="592"/>
      <c r="CT9" s="592"/>
      <c r="CU9" s="592"/>
      <c r="CV9" s="592"/>
      <c r="CW9" s="592"/>
      <c r="CX9" s="592"/>
      <c r="CY9" s="593"/>
      <c r="CZ9" s="594">
        <v>3.1</v>
      </c>
      <c r="DA9" s="594"/>
      <c r="DB9" s="594"/>
      <c r="DC9" s="594"/>
      <c r="DD9" s="600">
        <v>1956</v>
      </c>
      <c r="DE9" s="592"/>
      <c r="DF9" s="592"/>
      <c r="DG9" s="592"/>
      <c r="DH9" s="592"/>
      <c r="DI9" s="592"/>
      <c r="DJ9" s="592"/>
      <c r="DK9" s="592"/>
      <c r="DL9" s="592"/>
      <c r="DM9" s="592"/>
      <c r="DN9" s="592"/>
      <c r="DO9" s="592"/>
      <c r="DP9" s="593"/>
      <c r="DQ9" s="600">
        <v>412741</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178417</v>
      </c>
      <c r="S10" s="592"/>
      <c r="T10" s="592"/>
      <c r="U10" s="592"/>
      <c r="V10" s="592"/>
      <c r="W10" s="592"/>
      <c r="X10" s="592"/>
      <c r="Y10" s="593"/>
      <c r="Z10" s="594">
        <v>1.2</v>
      </c>
      <c r="AA10" s="594"/>
      <c r="AB10" s="594"/>
      <c r="AC10" s="594"/>
      <c r="AD10" s="595">
        <v>178417</v>
      </c>
      <c r="AE10" s="595"/>
      <c r="AF10" s="595"/>
      <c r="AG10" s="595"/>
      <c r="AH10" s="595"/>
      <c r="AI10" s="595"/>
      <c r="AJ10" s="595"/>
      <c r="AK10" s="595"/>
      <c r="AL10" s="596">
        <v>5.0999999999999996</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20548</v>
      </c>
      <c r="BH10" s="592"/>
      <c r="BI10" s="592"/>
      <c r="BJ10" s="592"/>
      <c r="BK10" s="592"/>
      <c r="BL10" s="592"/>
      <c r="BM10" s="592"/>
      <c r="BN10" s="593"/>
      <c r="BO10" s="594">
        <v>5.4</v>
      </c>
      <c r="BP10" s="594"/>
      <c r="BQ10" s="594"/>
      <c r="BR10" s="594"/>
      <c r="BS10" s="600" t="s">
        <v>111</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81744</v>
      </c>
      <c r="CS10" s="592"/>
      <c r="CT10" s="592"/>
      <c r="CU10" s="592"/>
      <c r="CV10" s="592"/>
      <c r="CW10" s="592"/>
      <c r="CX10" s="592"/>
      <c r="CY10" s="593"/>
      <c r="CZ10" s="594">
        <v>0.6</v>
      </c>
      <c r="DA10" s="594"/>
      <c r="DB10" s="594"/>
      <c r="DC10" s="594"/>
      <c r="DD10" s="600" t="s">
        <v>111</v>
      </c>
      <c r="DE10" s="592"/>
      <c r="DF10" s="592"/>
      <c r="DG10" s="592"/>
      <c r="DH10" s="592"/>
      <c r="DI10" s="592"/>
      <c r="DJ10" s="592"/>
      <c r="DK10" s="592"/>
      <c r="DL10" s="592"/>
      <c r="DM10" s="592"/>
      <c r="DN10" s="592"/>
      <c r="DO10" s="592"/>
      <c r="DP10" s="593"/>
      <c r="DQ10" s="600">
        <v>5140</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53697</v>
      </c>
      <c r="BH11" s="592"/>
      <c r="BI11" s="592"/>
      <c r="BJ11" s="592"/>
      <c r="BK11" s="592"/>
      <c r="BL11" s="592"/>
      <c r="BM11" s="592"/>
      <c r="BN11" s="593"/>
      <c r="BO11" s="594">
        <v>14</v>
      </c>
      <c r="BP11" s="594"/>
      <c r="BQ11" s="594"/>
      <c r="BR11" s="594"/>
      <c r="BS11" s="600" t="s">
        <v>111</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273283</v>
      </c>
      <c r="CS11" s="592"/>
      <c r="CT11" s="592"/>
      <c r="CU11" s="592"/>
      <c r="CV11" s="592"/>
      <c r="CW11" s="592"/>
      <c r="CX11" s="592"/>
      <c r="CY11" s="593"/>
      <c r="CZ11" s="594">
        <v>2</v>
      </c>
      <c r="DA11" s="594"/>
      <c r="DB11" s="594"/>
      <c r="DC11" s="594"/>
      <c r="DD11" s="600">
        <v>37859</v>
      </c>
      <c r="DE11" s="592"/>
      <c r="DF11" s="592"/>
      <c r="DG11" s="592"/>
      <c r="DH11" s="592"/>
      <c r="DI11" s="592"/>
      <c r="DJ11" s="592"/>
      <c r="DK11" s="592"/>
      <c r="DL11" s="592"/>
      <c r="DM11" s="592"/>
      <c r="DN11" s="592"/>
      <c r="DO11" s="592"/>
      <c r="DP11" s="593"/>
      <c r="DQ11" s="600">
        <v>219065</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48993</v>
      </c>
      <c r="BH12" s="592"/>
      <c r="BI12" s="592"/>
      <c r="BJ12" s="592"/>
      <c r="BK12" s="592"/>
      <c r="BL12" s="592"/>
      <c r="BM12" s="592"/>
      <c r="BN12" s="593"/>
      <c r="BO12" s="594">
        <v>12.8</v>
      </c>
      <c r="BP12" s="594"/>
      <c r="BQ12" s="594"/>
      <c r="BR12" s="594"/>
      <c r="BS12" s="600" t="s">
        <v>111</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66654</v>
      </c>
      <c r="CS12" s="592"/>
      <c r="CT12" s="592"/>
      <c r="CU12" s="592"/>
      <c r="CV12" s="592"/>
      <c r="CW12" s="592"/>
      <c r="CX12" s="592"/>
      <c r="CY12" s="593"/>
      <c r="CZ12" s="594">
        <v>0.5</v>
      </c>
      <c r="DA12" s="594"/>
      <c r="DB12" s="594"/>
      <c r="DC12" s="594"/>
      <c r="DD12" s="600" t="s">
        <v>111</v>
      </c>
      <c r="DE12" s="592"/>
      <c r="DF12" s="592"/>
      <c r="DG12" s="592"/>
      <c r="DH12" s="592"/>
      <c r="DI12" s="592"/>
      <c r="DJ12" s="592"/>
      <c r="DK12" s="592"/>
      <c r="DL12" s="592"/>
      <c r="DM12" s="592"/>
      <c r="DN12" s="592"/>
      <c r="DO12" s="592"/>
      <c r="DP12" s="593"/>
      <c r="DQ12" s="600">
        <v>33998</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32586</v>
      </c>
      <c r="S13" s="592"/>
      <c r="T13" s="592"/>
      <c r="U13" s="592"/>
      <c r="V13" s="592"/>
      <c r="W13" s="592"/>
      <c r="X13" s="592"/>
      <c r="Y13" s="593"/>
      <c r="Z13" s="594">
        <v>0.2</v>
      </c>
      <c r="AA13" s="594"/>
      <c r="AB13" s="594"/>
      <c r="AC13" s="594"/>
      <c r="AD13" s="595">
        <v>32586</v>
      </c>
      <c r="AE13" s="595"/>
      <c r="AF13" s="595"/>
      <c r="AG13" s="595"/>
      <c r="AH13" s="595"/>
      <c r="AI13" s="595"/>
      <c r="AJ13" s="595"/>
      <c r="AK13" s="595"/>
      <c r="AL13" s="596">
        <v>0.9</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31948</v>
      </c>
      <c r="BH13" s="592"/>
      <c r="BI13" s="592"/>
      <c r="BJ13" s="592"/>
      <c r="BK13" s="592"/>
      <c r="BL13" s="592"/>
      <c r="BM13" s="592"/>
      <c r="BN13" s="593"/>
      <c r="BO13" s="594">
        <v>8.4</v>
      </c>
      <c r="BP13" s="594"/>
      <c r="BQ13" s="594"/>
      <c r="BR13" s="594"/>
      <c r="BS13" s="600" t="s">
        <v>111</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445625</v>
      </c>
      <c r="CS13" s="592"/>
      <c r="CT13" s="592"/>
      <c r="CU13" s="592"/>
      <c r="CV13" s="592"/>
      <c r="CW13" s="592"/>
      <c r="CX13" s="592"/>
      <c r="CY13" s="593"/>
      <c r="CZ13" s="594">
        <v>3.2</v>
      </c>
      <c r="DA13" s="594"/>
      <c r="DB13" s="594"/>
      <c r="DC13" s="594"/>
      <c r="DD13" s="600" t="s">
        <v>111</v>
      </c>
      <c r="DE13" s="592"/>
      <c r="DF13" s="592"/>
      <c r="DG13" s="592"/>
      <c r="DH13" s="592"/>
      <c r="DI13" s="592"/>
      <c r="DJ13" s="592"/>
      <c r="DK13" s="592"/>
      <c r="DL13" s="592"/>
      <c r="DM13" s="592"/>
      <c r="DN13" s="592"/>
      <c r="DO13" s="592"/>
      <c r="DP13" s="593"/>
      <c r="DQ13" s="600">
        <v>344641</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31541</v>
      </c>
      <c r="BH14" s="592"/>
      <c r="BI14" s="592"/>
      <c r="BJ14" s="592"/>
      <c r="BK14" s="592"/>
      <c r="BL14" s="592"/>
      <c r="BM14" s="592"/>
      <c r="BN14" s="593"/>
      <c r="BO14" s="594">
        <v>8.1999999999999993</v>
      </c>
      <c r="BP14" s="594"/>
      <c r="BQ14" s="594"/>
      <c r="BR14" s="594"/>
      <c r="BS14" s="600" t="s">
        <v>111</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399758</v>
      </c>
      <c r="CS14" s="592"/>
      <c r="CT14" s="592"/>
      <c r="CU14" s="592"/>
      <c r="CV14" s="592"/>
      <c r="CW14" s="592"/>
      <c r="CX14" s="592"/>
      <c r="CY14" s="593"/>
      <c r="CZ14" s="594">
        <v>2.9</v>
      </c>
      <c r="DA14" s="594"/>
      <c r="DB14" s="594"/>
      <c r="DC14" s="594"/>
      <c r="DD14" s="600">
        <v>115815</v>
      </c>
      <c r="DE14" s="592"/>
      <c r="DF14" s="592"/>
      <c r="DG14" s="592"/>
      <c r="DH14" s="592"/>
      <c r="DI14" s="592"/>
      <c r="DJ14" s="592"/>
      <c r="DK14" s="592"/>
      <c r="DL14" s="592"/>
      <c r="DM14" s="592"/>
      <c r="DN14" s="592"/>
      <c r="DO14" s="592"/>
      <c r="DP14" s="593"/>
      <c r="DQ14" s="600">
        <v>281686</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2417</v>
      </c>
      <c r="S15" s="592"/>
      <c r="T15" s="592"/>
      <c r="U15" s="592"/>
      <c r="V15" s="592"/>
      <c r="W15" s="592"/>
      <c r="X15" s="592"/>
      <c r="Y15" s="593"/>
      <c r="Z15" s="594">
        <v>0</v>
      </c>
      <c r="AA15" s="594"/>
      <c r="AB15" s="594"/>
      <c r="AC15" s="594"/>
      <c r="AD15" s="595">
        <v>2417</v>
      </c>
      <c r="AE15" s="595"/>
      <c r="AF15" s="595"/>
      <c r="AG15" s="595"/>
      <c r="AH15" s="595"/>
      <c r="AI15" s="595"/>
      <c r="AJ15" s="595"/>
      <c r="AK15" s="595"/>
      <c r="AL15" s="596">
        <v>0.1</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39673</v>
      </c>
      <c r="BH15" s="592"/>
      <c r="BI15" s="592"/>
      <c r="BJ15" s="592"/>
      <c r="BK15" s="592"/>
      <c r="BL15" s="592"/>
      <c r="BM15" s="592"/>
      <c r="BN15" s="593"/>
      <c r="BO15" s="594">
        <v>10.4</v>
      </c>
      <c r="BP15" s="594"/>
      <c r="BQ15" s="594"/>
      <c r="BR15" s="594"/>
      <c r="BS15" s="600" t="s">
        <v>111</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237710</v>
      </c>
      <c r="CS15" s="592"/>
      <c r="CT15" s="592"/>
      <c r="CU15" s="592"/>
      <c r="CV15" s="592"/>
      <c r="CW15" s="592"/>
      <c r="CX15" s="592"/>
      <c r="CY15" s="593"/>
      <c r="CZ15" s="594">
        <v>1.7</v>
      </c>
      <c r="DA15" s="594"/>
      <c r="DB15" s="594"/>
      <c r="DC15" s="594"/>
      <c r="DD15" s="600">
        <v>8978</v>
      </c>
      <c r="DE15" s="592"/>
      <c r="DF15" s="592"/>
      <c r="DG15" s="592"/>
      <c r="DH15" s="592"/>
      <c r="DI15" s="592"/>
      <c r="DJ15" s="592"/>
      <c r="DK15" s="592"/>
      <c r="DL15" s="592"/>
      <c r="DM15" s="592"/>
      <c r="DN15" s="592"/>
      <c r="DO15" s="592"/>
      <c r="DP15" s="593"/>
      <c r="DQ15" s="600">
        <v>146864</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5262560</v>
      </c>
      <c r="S16" s="592"/>
      <c r="T16" s="592"/>
      <c r="U16" s="592"/>
      <c r="V16" s="592"/>
      <c r="W16" s="592"/>
      <c r="X16" s="592"/>
      <c r="Y16" s="593"/>
      <c r="Z16" s="594">
        <v>35.299999999999997</v>
      </c>
      <c r="AA16" s="594"/>
      <c r="AB16" s="594"/>
      <c r="AC16" s="594"/>
      <c r="AD16" s="595">
        <v>2766361</v>
      </c>
      <c r="AE16" s="595"/>
      <c r="AF16" s="595"/>
      <c r="AG16" s="595"/>
      <c r="AH16" s="595"/>
      <c r="AI16" s="595"/>
      <c r="AJ16" s="595"/>
      <c r="AK16" s="595"/>
      <c r="AL16" s="596">
        <v>78.8</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26591</v>
      </c>
      <c r="CS16" s="592"/>
      <c r="CT16" s="592"/>
      <c r="CU16" s="592"/>
      <c r="CV16" s="592"/>
      <c r="CW16" s="592"/>
      <c r="CX16" s="592"/>
      <c r="CY16" s="593"/>
      <c r="CZ16" s="594">
        <v>0.2</v>
      </c>
      <c r="DA16" s="594"/>
      <c r="DB16" s="594"/>
      <c r="DC16" s="594"/>
      <c r="DD16" s="600" t="s">
        <v>111</v>
      </c>
      <c r="DE16" s="592"/>
      <c r="DF16" s="592"/>
      <c r="DG16" s="592"/>
      <c r="DH16" s="592"/>
      <c r="DI16" s="592"/>
      <c r="DJ16" s="592"/>
      <c r="DK16" s="592"/>
      <c r="DL16" s="592"/>
      <c r="DM16" s="592"/>
      <c r="DN16" s="592"/>
      <c r="DO16" s="592"/>
      <c r="DP16" s="593"/>
      <c r="DQ16" s="600">
        <v>26591</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2766361</v>
      </c>
      <c r="S17" s="592"/>
      <c r="T17" s="592"/>
      <c r="U17" s="592"/>
      <c r="V17" s="592"/>
      <c r="W17" s="592"/>
      <c r="X17" s="592"/>
      <c r="Y17" s="593"/>
      <c r="Z17" s="594">
        <v>18.600000000000001</v>
      </c>
      <c r="AA17" s="594"/>
      <c r="AB17" s="594"/>
      <c r="AC17" s="594"/>
      <c r="AD17" s="595">
        <v>2766361</v>
      </c>
      <c r="AE17" s="595"/>
      <c r="AF17" s="595"/>
      <c r="AG17" s="595"/>
      <c r="AH17" s="595"/>
      <c r="AI17" s="595"/>
      <c r="AJ17" s="595"/>
      <c r="AK17" s="595"/>
      <c r="AL17" s="596">
        <v>78.8</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681872</v>
      </c>
      <c r="CS17" s="592"/>
      <c r="CT17" s="592"/>
      <c r="CU17" s="592"/>
      <c r="CV17" s="592"/>
      <c r="CW17" s="592"/>
      <c r="CX17" s="592"/>
      <c r="CY17" s="593"/>
      <c r="CZ17" s="594">
        <v>4.9000000000000004</v>
      </c>
      <c r="DA17" s="594"/>
      <c r="DB17" s="594"/>
      <c r="DC17" s="594"/>
      <c r="DD17" s="600" t="s">
        <v>111</v>
      </c>
      <c r="DE17" s="592"/>
      <c r="DF17" s="592"/>
      <c r="DG17" s="592"/>
      <c r="DH17" s="592"/>
      <c r="DI17" s="592"/>
      <c r="DJ17" s="592"/>
      <c r="DK17" s="592"/>
      <c r="DL17" s="592"/>
      <c r="DM17" s="592"/>
      <c r="DN17" s="592"/>
      <c r="DO17" s="592"/>
      <c r="DP17" s="593"/>
      <c r="DQ17" s="600">
        <v>680212</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146794</v>
      </c>
      <c r="S18" s="592"/>
      <c r="T18" s="592"/>
      <c r="U18" s="592"/>
      <c r="V18" s="592"/>
      <c r="W18" s="592"/>
      <c r="X18" s="592"/>
      <c r="Y18" s="593"/>
      <c r="Z18" s="594">
        <v>1</v>
      </c>
      <c r="AA18" s="594"/>
      <c r="AB18" s="594"/>
      <c r="AC18" s="594"/>
      <c r="AD18" s="595" t="s">
        <v>111</v>
      </c>
      <c r="AE18" s="595"/>
      <c r="AF18" s="595"/>
      <c r="AG18" s="595"/>
      <c r="AH18" s="595"/>
      <c r="AI18" s="595"/>
      <c r="AJ18" s="595"/>
      <c r="AK18" s="595"/>
      <c r="AL18" s="596" t="s">
        <v>111</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2349405</v>
      </c>
      <c r="S19" s="592"/>
      <c r="T19" s="592"/>
      <c r="U19" s="592"/>
      <c r="V19" s="592"/>
      <c r="W19" s="592"/>
      <c r="X19" s="592"/>
      <c r="Y19" s="593"/>
      <c r="Z19" s="594">
        <v>15.8</v>
      </c>
      <c r="AA19" s="594"/>
      <c r="AB19" s="594"/>
      <c r="AC19" s="594"/>
      <c r="AD19" s="595" t="s">
        <v>111</v>
      </c>
      <c r="AE19" s="595"/>
      <c r="AF19" s="595"/>
      <c r="AG19" s="595"/>
      <c r="AH19" s="595"/>
      <c r="AI19" s="595"/>
      <c r="AJ19" s="595"/>
      <c r="AK19" s="595"/>
      <c r="AL19" s="596" t="s">
        <v>111</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t="s">
        <v>111</v>
      </c>
      <c r="BH19" s="592"/>
      <c r="BI19" s="592"/>
      <c r="BJ19" s="592"/>
      <c r="BK19" s="592"/>
      <c r="BL19" s="592"/>
      <c r="BM19" s="592"/>
      <c r="BN19" s="593"/>
      <c r="BO19" s="594" t="s">
        <v>111</v>
      </c>
      <c r="BP19" s="594"/>
      <c r="BQ19" s="594"/>
      <c r="BR19" s="594"/>
      <c r="BS19" s="600" t="s">
        <v>111</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5988286</v>
      </c>
      <c r="S20" s="592"/>
      <c r="T20" s="592"/>
      <c r="U20" s="592"/>
      <c r="V20" s="592"/>
      <c r="W20" s="592"/>
      <c r="X20" s="592"/>
      <c r="Y20" s="593"/>
      <c r="Z20" s="594">
        <v>40.200000000000003</v>
      </c>
      <c r="AA20" s="594"/>
      <c r="AB20" s="594"/>
      <c r="AC20" s="594"/>
      <c r="AD20" s="595">
        <v>3492087</v>
      </c>
      <c r="AE20" s="595"/>
      <c r="AF20" s="595"/>
      <c r="AG20" s="595"/>
      <c r="AH20" s="595"/>
      <c r="AI20" s="595"/>
      <c r="AJ20" s="595"/>
      <c r="AK20" s="595"/>
      <c r="AL20" s="596">
        <v>99.5</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t="s">
        <v>111</v>
      </c>
      <c r="BH20" s="592"/>
      <c r="BI20" s="592"/>
      <c r="BJ20" s="592"/>
      <c r="BK20" s="592"/>
      <c r="BL20" s="592"/>
      <c r="BM20" s="592"/>
      <c r="BN20" s="593"/>
      <c r="BO20" s="594" t="s">
        <v>111</v>
      </c>
      <c r="BP20" s="594"/>
      <c r="BQ20" s="594"/>
      <c r="BR20" s="594"/>
      <c r="BS20" s="600" t="s">
        <v>111</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13979761</v>
      </c>
      <c r="CS20" s="592"/>
      <c r="CT20" s="592"/>
      <c r="CU20" s="592"/>
      <c r="CV20" s="592"/>
      <c r="CW20" s="592"/>
      <c r="CX20" s="592"/>
      <c r="CY20" s="593"/>
      <c r="CZ20" s="594">
        <v>100</v>
      </c>
      <c r="DA20" s="594"/>
      <c r="DB20" s="594"/>
      <c r="DC20" s="594"/>
      <c r="DD20" s="600">
        <v>220194</v>
      </c>
      <c r="DE20" s="592"/>
      <c r="DF20" s="592"/>
      <c r="DG20" s="592"/>
      <c r="DH20" s="592"/>
      <c r="DI20" s="592"/>
      <c r="DJ20" s="592"/>
      <c r="DK20" s="592"/>
      <c r="DL20" s="592"/>
      <c r="DM20" s="592"/>
      <c r="DN20" s="592"/>
      <c r="DO20" s="592"/>
      <c r="DP20" s="593"/>
      <c r="DQ20" s="600">
        <v>6600425</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1047</v>
      </c>
      <c r="S21" s="592"/>
      <c r="T21" s="592"/>
      <c r="U21" s="592"/>
      <c r="V21" s="592"/>
      <c r="W21" s="592"/>
      <c r="X21" s="592"/>
      <c r="Y21" s="593"/>
      <c r="Z21" s="594">
        <v>0</v>
      </c>
      <c r="AA21" s="594"/>
      <c r="AB21" s="594"/>
      <c r="AC21" s="594"/>
      <c r="AD21" s="595">
        <v>1047</v>
      </c>
      <c r="AE21" s="595"/>
      <c r="AF21" s="595"/>
      <c r="AG21" s="595"/>
      <c r="AH21" s="595"/>
      <c r="AI21" s="595"/>
      <c r="AJ21" s="595"/>
      <c r="AK21" s="595"/>
      <c r="AL21" s="596">
        <v>0</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1976</v>
      </c>
      <c r="S22" s="592"/>
      <c r="T22" s="592"/>
      <c r="U22" s="592"/>
      <c r="V22" s="592"/>
      <c r="W22" s="592"/>
      <c r="X22" s="592"/>
      <c r="Y22" s="593"/>
      <c r="Z22" s="594">
        <v>0</v>
      </c>
      <c r="AA22" s="594"/>
      <c r="AB22" s="594"/>
      <c r="AC22" s="594"/>
      <c r="AD22" s="595" t="s">
        <v>111</v>
      </c>
      <c r="AE22" s="595"/>
      <c r="AF22" s="595"/>
      <c r="AG22" s="595"/>
      <c r="AH22" s="595"/>
      <c r="AI22" s="595"/>
      <c r="AJ22" s="595"/>
      <c r="AK22" s="595"/>
      <c r="AL22" s="596" t="s">
        <v>111</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13204</v>
      </c>
      <c r="S23" s="592"/>
      <c r="T23" s="592"/>
      <c r="U23" s="592"/>
      <c r="V23" s="592"/>
      <c r="W23" s="592"/>
      <c r="X23" s="592"/>
      <c r="Y23" s="593"/>
      <c r="Z23" s="594">
        <v>0.1</v>
      </c>
      <c r="AA23" s="594"/>
      <c r="AB23" s="594"/>
      <c r="AC23" s="594"/>
      <c r="AD23" s="595">
        <v>5848</v>
      </c>
      <c r="AE23" s="595"/>
      <c r="AF23" s="595"/>
      <c r="AG23" s="595"/>
      <c r="AH23" s="595"/>
      <c r="AI23" s="595"/>
      <c r="AJ23" s="595"/>
      <c r="AK23" s="595"/>
      <c r="AL23" s="596">
        <v>0.2</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2190</v>
      </c>
      <c r="S24" s="592"/>
      <c r="T24" s="592"/>
      <c r="U24" s="592"/>
      <c r="V24" s="592"/>
      <c r="W24" s="592"/>
      <c r="X24" s="592"/>
      <c r="Y24" s="593"/>
      <c r="Z24" s="594">
        <v>0</v>
      </c>
      <c r="AA24" s="594"/>
      <c r="AB24" s="594"/>
      <c r="AC24" s="594"/>
      <c r="AD24" s="595">
        <v>127</v>
      </c>
      <c r="AE24" s="595"/>
      <c r="AF24" s="595"/>
      <c r="AG24" s="595"/>
      <c r="AH24" s="595"/>
      <c r="AI24" s="595"/>
      <c r="AJ24" s="595"/>
      <c r="AK24" s="595"/>
      <c r="AL24" s="596">
        <v>0</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2859903</v>
      </c>
      <c r="CS24" s="581"/>
      <c r="CT24" s="581"/>
      <c r="CU24" s="581"/>
      <c r="CV24" s="581"/>
      <c r="CW24" s="581"/>
      <c r="CX24" s="581"/>
      <c r="CY24" s="582"/>
      <c r="CZ24" s="622">
        <v>20.5</v>
      </c>
      <c r="DA24" s="623"/>
      <c r="DB24" s="623"/>
      <c r="DC24" s="624"/>
      <c r="DD24" s="621">
        <v>2176877</v>
      </c>
      <c r="DE24" s="581"/>
      <c r="DF24" s="581"/>
      <c r="DG24" s="581"/>
      <c r="DH24" s="581"/>
      <c r="DI24" s="581"/>
      <c r="DJ24" s="581"/>
      <c r="DK24" s="582"/>
      <c r="DL24" s="621">
        <v>2092691</v>
      </c>
      <c r="DM24" s="581"/>
      <c r="DN24" s="581"/>
      <c r="DO24" s="581"/>
      <c r="DP24" s="581"/>
      <c r="DQ24" s="581"/>
      <c r="DR24" s="581"/>
      <c r="DS24" s="581"/>
      <c r="DT24" s="581"/>
      <c r="DU24" s="581"/>
      <c r="DV24" s="582"/>
      <c r="DW24" s="585">
        <v>53.7</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5221898</v>
      </c>
      <c r="S25" s="592"/>
      <c r="T25" s="592"/>
      <c r="U25" s="592"/>
      <c r="V25" s="592"/>
      <c r="W25" s="592"/>
      <c r="X25" s="592"/>
      <c r="Y25" s="593"/>
      <c r="Z25" s="594">
        <v>35</v>
      </c>
      <c r="AA25" s="594"/>
      <c r="AB25" s="594"/>
      <c r="AC25" s="594"/>
      <c r="AD25" s="595" t="s">
        <v>111</v>
      </c>
      <c r="AE25" s="595"/>
      <c r="AF25" s="595"/>
      <c r="AG25" s="595"/>
      <c r="AH25" s="595"/>
      <c r="AI25" s="595"/>
      <c r="AJ25" s="595"/>
      <c r="AK25" s="595"/>
      <c r="AL25" s="596" t="s">
        <v>111</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1348740</v>
      </c>
      <c r="CS25" s="617"/>
      <c r="CT25" s="617"/>
      <c r="CU25" s="617"/>
      <c r="CV25" s="617"/>
      <c r="CW25" s="617"/>
      <c r="CX25" s="617"/>
      <c r="CY25" s="618"/>
      <c r="CZ25" s="625">
        <v>9.6</v>
      </c>
      <c r="DA25" s="626"/>
      <c r="DB25" s="626"/>
      <c r="DC25" s="627"/>
      <c r="DD25" s="600">
        <v>1328187</v>
      </c>
      <c r="DE25" s="617"/>
      <c r="DF25" s="617"/>
      <c r="DG25" s="617"/>
      <c r="DH25" s="617"/>
      <c r="DI25" s="617"/>
      <c r="DJ25" s="617"/>
      <c r="DK25" s="618"/>
      <c r="DL25" s="600">
        <v>1272992</v>
      </c>
      <c r="DM25" s="617"/>
      <c r="DN25" s="617"/>
      <c r="DO25" s="617"/>
      <c r="DP25" s="617"/>
      <c r="DQ25" s="617"/>
      <c r="DR25" s="617"/>
      <c r="DS25" s="617"/>
      <c r="DT25" s="617"/>
      <c r="DU25" s="617"/>
      <c r="DV25" s="618"/>
      <c r="DW25" s="596">
        <v>32.6</v>
      </c>
      <c r="DX25" s="619"/>
      <c r="DY25" s="619"/>
      <c r="DZ25" s="619"/>
      <c r="EA25" s="619"/>
      <c r="EB25" s="619"/>
      <c r="EC25" s="620"/>
    </row>
    <row r="26" spans="2:133" ht="11.25" customHeight="1">
      <c r="B26" s="628" t="s">
        <v>274</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807345</v>
      </c>
      <c r="CS26" s="592"/>
      <c r="CT26" s="592"/>
      <c r="CU26" s="592"/>
      <c r="CV26" s="592"/>
      <c r="CW26" s="592"/>
      <c r="CX26" s="592"/>
      <c r="CY26" s="593"/>
      <c r="CZ26" s="625">
        <v>5.8</v>
      </c>
      <c r="DA26" s="626"/>
      <c r="DB26" s="626"/>
      <c r="DC26" s="627"/>
      <c r="DD26" s="600">
        <v>793371</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19"/>
      <c r="DY26" s="619"/>
      <c r="DZ26" s="619"/>
      <c r="EA26" s="619"/>
      <c r="EB26" s="619"/>
      <c r="EC26" s="620"/>
    </row>
    <row r="27" spans="2:133" ht="11.25" customHeight="1">
      <c r="B27" s="588" t="s">
        <v>277</v>
      </c>
      <c r="C27" s="589"/>
      <c r="D27" s="589"/>
      <c r="E27" s="589"/>
      <c r="F27" s="589"/>
      <c r="G27" s="589"/>
      <c r="H27" s="589"/>
      <c r="I27" s="589"/>
      <c r="J27" s="589"/>
      <c r="K27" s="589"/>
      <c r="L27" s="589"/>
      <c r="M27" s="589"/>
      <c r="N27" s="589"/>
      <c r="O27" s="589"/>
      <c r="P27" s="589"/>
      <c r="Q27" s="590"/>
      <c r="R27" s="591">
        <v>1786777</v>
      </c>
      <c r="S27" s="592"/>
      <c r="T27" s="592"/>
      <c r="U27" s="592"/>
      <c r="V27" s="592"/>
      <c r="W27" s="592"/>
      <c r="X27" s="592"/>
      <c r="Y27" s="593"/>
      <c r="Z27" s="594">
        <v>12</v>
      </c>
      <c r="AA27" s="594"/>
      <c r="AB27" s="594"/>
      <c r="AC27" s="594"/>
      <c r="AD27" s="595" t="s">
        <v>111</v>
      </c>
      <c r="AE27" s="595"/>
      <c r="AF27" s="595"/>
      <c r="AG27" s="595"/>
      <c r="AH27" s="595"/>
      <c r="AI27" s="595"/>
      <c r="AJ27" s="595"/>
      <c r="AK27" s="595"/>
      <c r="AL27" s="596" t="s">
        <v>111</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382523</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829291</v>
      </c>
      <c r="CS27" s="617"/>
      <c r="CT27" s="617"/>
      <c r="CU27" s="617"/>
      <c r="CV27" s="617"/>
      <c r="CW27" s="617"/>
      <c r="CX27" s="617"/>
      <c r="CY27" s="618"/>
      <c r="CZ27" s="625">
        <v>5.9</v>
      </c>
      <c r="DA27" s="626"/>
      <c r="DB27" s="626"/>
      <c r="DC27" s="627"/>
      <c r="DD27" s="600">
        <v>168478</v>
      </c>
      <c r="DE27" s="617"/>
      <c r="DF27" s="617"/>
      <c r="DG27" s="617"/>
      <c r="DH27" s="617"/>
      <c r="DI27" s="617"/>
      <c r="DJ27" s="617"/>
      <c r="DK27" s="618"/>
      <c r="DL27" s="600">
        <v>139487</v>
      </c>
      <c r="DM27" s="617"/>
      <c r="DN27" s="617"/>
      <c r="DO27" s="617"/>
      <c r="DP27" s="617"/>
      <c r="DQ27" s="617"/>
      <c r="DR27" s="617"/>
      <c r="DS27" s="617"/>
      <c r="DT27" s="617"/>
      <c r="DU27" s="617"/>
      <c r="DV27" s="618"/>
      <c r="DW27" s="596">
        <v>3.6</v>
      </c>
      <c r="DX27" s="619"/>
      <c r="DY27" s="619"/>
      <c r="DZ27" s="619"/>
      <c r="EA27" s="619"/>
      <c r="EB27" s="619"/>
      <c r="EC27" s="620"/>
    </row>
    <row r="28" spans="2:133" ht="11.25" customHeight="1">
      <c r="B28" s="588" t="s">
        <v>280</v>
      </c>
      <c r="C28" s="589"/>
      <c r="D28" s="589"/>
      <c r="E28" s="589"/>
      <c r="F28" s="589"/>
      <c r="G28" s="589"/>
      <c r="H28" s="589"/>
      <c r="I28" s="589"/>
      <c r="J28" s="589"/>
      <c r="K28" s="589"/>
      <c r="L28" s="589"/>
      <c r="M28" s="589"/>
      <c r="N28" s="589"/>
      <c r="O28" s="589"/>
      <c r="P28" s="589"/>
      <c r="Q28" s="590"/>
      <c r="R28" s="591">
        <v>9111</v>
      </c>
      <c r="S28" s="592"/>
      <c r="T28" s="592"/>
      <c r="U28" s="592"/>
      <c r="V28" s="592"/>
      <c r="W28" s="592"/>
      <c r="X28" s="592"/>
      <c r="Y28" s="593"/>
      <c r="Z28" s="594">
        <v>0.1</v>
      </c>
      <c r="AA28" s="594"/>
      <c r="AB28" s="594"/>
      <c r="AC28" s="594"/>
      <c r="AD28" s="595">
        <v>895</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681872</v>
      </c>
      <c r="CS28" s="592"/>
      <c r="CT28" s="592"/>
      <c r="CU28" s="592"/>
      <c r="CV28" s="592"/>
      <c r="CW28" s="592"/>
      <c r="CX28" s="592"/>
      <c r="CY28" s="593"/>
      <c r="CZ28" s="625">
        <v>4.9000000000000004</v>
      </c>
      <c r="DA28" s="626"/>
      <c r="DB28" s="626"/>
      <c r="DC28" s="627"/>
      <c r="DD28" s="600">
        <v>680212</v>
      </c>
      <c r="DE28" s="592"/>
      <c r="DF28" s="592"/>
      <c r="DG28" s="592"/>
      <c r="DH28" s="592"/>
      <c r="DI28" s="592"/>
      <c r="DJ28" s="592"/>
      <c r="DK28" s="593"/>
      <c r="DL28" s="600">
        <v>680212</v>
      </c>
      <c r="DM28" s="592"/>
      <c r="DN28" s="592"/>
      <c r="DO28" s="592"/>
      <c r="DP28" s="592"/>
      <c r="DQ28" s="592"/>
      <c r="DR28" s="592"/>
      <c r="DS28" s="592"/>
      <c r="DT28" s="592"/>
      <c r="DU28" s="592"/>
      <c r="DV28" s="593"/>
      <c r="DW28" s="596">
        <v>17.399999999999999</v>
      </c>
      <c r="DX28" s="619"/>
      <c r="DY28" s="619"/>
      <c r="DZ28" s="619"/>
      <c r="EA28" s="619"/>
      <c r="EB28" s="619"/>
      <c r="EC28" s="620"/>
    </row>
    <row r="29" spans="2:133" ht="11.25" customHeight="1">
      <c r="B29" s="588" t="s">
        <v>282</v>
      </c>
      <c r="C29" s="589"/>
      <c r="D29" s="589"/>
      <c r="E29" s="589"/>
      <c r="F29" s="589"/>
      <c r="G29" s="589"/>
      <c r="H29" s="589"/>
      <c r="I29" s="589"/>
      <c r="J29" s="589"/>
      <c r="K29" s="589"/>
      <c r="L29" s="589"/>
      <c r="M29" s="589"/>
      <c r="N29" s="589"/>
      <c r="O29" s="589"/>
      <c r="P29" s="589"/>
      <c r="Q29" s="590"/>
      <c r="R29" s="591">
        <v>23277</v>
      </c>
      <c r="S29" s="592"/>
      <c r="T29" s="592"/>
      <c r="U29" s="592"/>
      <c r="V29" s="592"/>
      <c r="W29" s="592"/>
      <c r="X29" s="592"/>
      <c r="Y29" s="593"/>
      <c r="Z29" s="594">
        <v>0.2</v>
      </c>
      <c r="AA29" s="594"/>
      <c r="AB29" s="594"/>
      <c r="AC29" s="594"/>
      <c r="AD29" s="595" t="s">
        <v>111</v>
      </c>
      <c r="AE29" s="595"/>
      <c r="AF29" s="595"/>
      <c r="AG29" s="595"/>
      <c r="AH29" s="595"/>
      <c r="AI29" s="595"/>
      <c r="AJ29" s="595"/>
      <c r="AK29" s="595"/>
      <c r="AL29" s="596" t="s">
        <v>111</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681872</v>
      </c>
      <c r="CS29" s="617"/>
      <c r="CT29" s="617"/>
      <c r="CU29" s="617"/>
      <c r="CV29" s="617"/>
      <c r="CW29" s="617"/>
      <c r="CX29" s="617"/>
      <c r="CY29" s="618"/>
      <c r="CZ29" s="625">
        <v>4.9000000000000004</v>
      </c>
      <c r="DA29" s="626"/>
      <c r="DB29" s="626"/>
      <c r="DC29" s="627"/>
      <c r="DD29" s="600">
        <v>680212</v>
      </c>
      <c r="DE29" s="617"/>
      <c r="DF29" s="617"/>
      <c r="DG29" s="617"/>
      <c r="DH29" s="617"/>
      <c r="DI29" s="617"/>
      <c r="DJ29" s="617"/>
      <c r="DK29" s="618"/>
      <c r="DL29" s="600">
        <v>680212</v>
      </c>
      <c r="DM29" s="617"/>
      <c r="DN29" s="617"/>
      <c r="DO29" s="617"/>
      <c r="DP29" s="617"/>
      <c r="DQ29" s="617"/>
      <c r="DR29" s="617"/>
      <c r="DS29" s="617"/>
      <c r="DT29" s="617"/>
      <c r="DU29" s="617"/>
      <c r="DV29" s="618"/>
      <c r="DW29" s="596">
        <v>17.399999999999999</v>
      </c>
      <c r="DX29" s="619"/>
      <c r="DY29" s="619"/>
      <c r="DZ29" s="619"/>
      <c r="EA29" s="619"/>
      <c r="EB29" s="619"/>
      <c r="EC29" s="620"/>
    </row>
    <row r="30" spans="2:133" ht="11.25" customHeight="1">
      <c r="B30" s="588" t="s">
        <v>287</v>
      </c>
      <c r="C30" s="589"/>
      <c r="D30" s="589"/>
      <c r="E30" s="589"/>
      <c r="F30" s="589"/>
      <c r="G30" s="589"/>
      <c r="H30" s="589"/>
      <c r="I30" s="589"/>
      <c r="J30" s="589"/>
      <c r="K30" s="589"/>
      <c r="L30" s="589"/>
      <c r="M30" s="589"/>
      <c r="N30" s="589"/>
      <c r="O30" s="589"/>
      <c r="P30" s="589"/>
      <c r="Q30" s="590"/>
      <c r="R30" s="591">
        <v>540595</v>
      </c>
      <c r="S30" s="592"/>
      <c r="T30" s="592"/>
      <c r="U30" s="592"/>
      <c r="V30" s="592"/>
      <c r="W30" s="592"/>
      <c r="X30" s="592"/>
      <c r="Y30" s="593"/>
      <c r="Z30" s="594">
        <v>3.6</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98.4</v>
      </c>
      <c r="BH30" s="650"/>
      <c r="BI30" s="650"/>
      <c r="BJ30" s="650"/>
      <c r="BK30" s="650"/>
      <c r="BL30" s="650"/>
      <c r="BM30" s="586">
        <v>87.4</v>
      </c>
      <c r="BN30" s="650"/>
      <c r="BO30" s="650"/>
      <c r="BP30" s="650"/>
      <c r="BQ30" s="651"/>
      <c r="BR30" s="649">
        <v>97.5</v>
      </c>
      <c r="BS30" s="650"/>
      <c r="BT30" s="650"/>
      <c r="BU30" s="650"/>
      <c r="BV30" s="650"/>
      <c r="BW30" s="650"/>
      <c r="BX30" s="586">
        <v>77.3</v>
      </c>
      <c r="BY30" s="650"/>
      <c r="BZ30" s="650"/>
      <c r="CA30" s="650"/>
      <c r="CB30" s="651"/>
      <c r="CD30" s="654"/>
      <c r="CE30" s="655"/>
      <c r="CF30" s="605" t="s">
        <v>290</v>
      </c>
      <c r="CG30" s="606"/>
      <c r="CH30" s="606"/>
      <c r="CI30" s="606"/>
      <c r="CJ30" s="606"/>
      <c r="CK30" s="606"/>
      <c r="CL30" s="606"/>
      <c r="CM30" s="606"/>
      <c r="CN30" s="606"/>
      <c r="CO30" s="606"/>
      <c r="CP30" s="606"/>
      <c r="CQ30" s="607"/>
      <c r="CR30" s="591">
        <v>598067</v>
      </c>
      <c r="CS30" s="592"/>
      <c r="CT30" s="592"/>
      <c r="CU30" s="592"/>
      <c r="CV30" s="592"/>
      <c r="CW30" s="592"/>
      <c r="CX30" s="592"/>
      <c r="CY30" s="593"/>
      <c r="CZ30" s="625">
        <v>4.3</v>
      </c>
      <c r="DA30" s="626"/>
      <c r="DB30" s="626"/>
      <c r="DC30" s="627"/>
      <c r="DD30" s="600">
        <v>596407</v>
      </c>
      <c r="DE30" s="592"/>
      <c r="DF30" s="592"/>
      <c r="DG30" s="592"/>
      <c r="DH30" s="592"/>
      <c r="DI30" s="592"/>
      <c r="DJ30" s="592"/>
      <c r="DK30" s="593"/>
      <c r="DL30" s="600">
        <v>596407</v>
      </c>
      <c r="DM30" s="592"/>
      <c r="DN30" s="592"/>
      <c r="DO30" s="592"/>
      <c r="DP30" s="592"/>
      <c r="DQ30" s="592"/>
      <c r="DR30" s="592"/>
      <c r="DS30" s="592"/>
      <c r="DT30" s="592"/>
      <c r="DU30" s="592"/>
      <c r="DV30" s="593"/>
      <c r="DW30" s="596">
        <v>15.3</v>
      </c>
      <c r="DX30" s="619"/>
      <c r="DY30" s="619"/>
      <c r="DZ30" s="619"/>
      <c r="EA30" s="619"/>
      <c r="EB30" s="619"/>
      <c r="EC30" s="620"/>
    </row>
    <row r="31" spans="2:133" ht="11.25" customHeight="1">
      <c r="B31" s="588" t="s">
        <v>291</v>
      </c>
      <c r="C31" s="589"/>
      <c r="D31" s="589"/>
      <c r="E31" s="589"/>
      <c r="F31" s="589"/>
      <c r="G31" s="589"/>
      <c r="H31" s="589"/>
      <c r="I31" s="589"/>
      <c r="J31" s="589"/>
      <c r="K31" s="589"/>
      <c r="L31" s="589"/>
      <c r="M31" s="589"/>
      <c r="N31" s="589"/>
      <c r="O31" s="589"/>
      <c r="P31" s="589"/>
      <c r="Q31" s="590"/>
      <c r="R31" s="591">
        <v>806974</v>
      </c>
      <c r="S31" s="592"/>
      <c r="T31" s="592"/>
      <c r="U31" s="592"/>
      <c r="V31" s="592"/>
      <c r="W31" s="592"/>
      <c r="X31" s="592"/>
      <c r="Y31" s="593"/>
      <c r="Z31" s="594">
        <v>5.4</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98.1</v>
      </c>
      <c r="BH31" s="617"/>
      <c r="BI31" s="617"/>
      <c r="BJ31" s="617"/>
      <c r="BK31" s="617"/>
      <c r="BL31" s="617"/>
      <c r="BM31" s="597">
        <v>91</v>
      </c>
      <c r="BN31" s="647"/>
      <c r="BO31" s="647"/>
      <c r="BP31" s="647"/>
      <c r="BQ31" s="648"/>
      <c r="BR31" s="646">
        <v>97.1</v>
      </c>
      <c r="BS31" s="617"/>
      <c r="BT31" s="617"/>
      <c r="BU31" s="617"/>
      <c r="BV31" s="617"/>
      <c r="BW31" s="617"/>
      <c r="BX31" s="597">
        <v>88.6</v>
      </c>
      <c r="BY31" s="647"/>
      <c r="BZ31" s="647"/>
      <c r="CA31" s="647"/>
      <c r="CB31" s="648"/>
      <c r="CD31" s="654"/>
      <c r="CE31" s="655"/>
      <c r="CF31" s="605" t="s">
        <v>294</v>
      </c>
      <c r="CG31" s="606"/>
      <c r="CH31" s="606"/>
      <c r="CI31" s="606"/>
      <c r="CJ31" s="606"/>
      <c r="CK31" s="606"/>
      <c r="CL31" s="606"/>
      <c r="CM31" s="606"/>
      <c r="CN31" s="606"/>
      <c r="CO31" s="606"/>
      <c r="CP31" s="606"/>
      <c r="CQ31" s="607"/>
      <c r="CR31" s="591">
        <v>83805</v>
      </c>
      <c r="CS31" s="617"/>
      <c r="CT31" s="617"/>
      <c r="CU31" s="617"/>
      <c r="CV31" s="617"/>
      <c r="CW31" s="617"/>
      <c r="CX31" s="617"/>
      <c r="CY31" s="618"/>
      <c r="CZ31" s="625">
        <v>0.6</v>
      </c>
      <c r="DA31" s="626"/>
      <c r="DB31" s="626"/>
      <c r="DC31" s="627"/>
      <c r="DD31" s="600">
        <v>83805</v>
      </c>
      <c r="DE31" s="617"/>
      <c r="DF31" s="617"/>
      <c r="DG31" s="617"/>
      <c r="DH31" s="617"/>
      <c r="DI31" s="617"/>
      <c r="DJ31" s="617"/>
      <c r="DK31" s="618"/>
      <c r="DL31" s="600">
        <v>83805</v>
      </c>
      <c r="DM31" s="617"/>
      <c r="DN31" s="617"/>
      <c r="DO31" s="617"/>
      <c r="DP31" s="617"/>
      <c r="DQ31" s="617"/>
      <c r="DR31" s="617"/>
      <c r="DS31" s="617"/>
      <c r="DT31" s="617"/>
      <c r="DU31" s="617"/>
      <c r="DV31" s="618"/>
      <c r="DW31" s="596">
        <v>2.1</v>
      </c>
      <c r="DX31" s="619"/>
      <c r="DY31" s="619"/>
      <c r="DZ31" s="619"/>
      <c r="EA31" s="619"/>
      <c r="EB31" s="619"/>
      <c r="EC31" s="620"/>
    </row>
    <row r="32" spans="2:133" ht="11.25" customHeight="1">
      <c r="B32" s="588" t="s">
        <v>295</v>
      </c>
      <c r="C32" s="589"/>
      <c r="D32" s="589"/>
      <c r="E32" s="589"/>
      <c r="F32" s="589"/>
      <c r="G32" s="589"/>
      <c r="H32" s="589"/>
      <c r="I32" s="589"/>
      <c r="J32" s="589"/>
      <c r="K32" s="589"/>
      <c r="L32" s="589"/>
      <c r="M32" s="589"/>
      <c r="N32" s="589"/>
      <c r="O32" s="589"/>
      <c r="P32" s="589"/>
      <c r="Q32" s="590"/>
      <c r="R32" s="591">
        <v>124444</v>
      </c>
      <c r="S32" s="592"/>
      <c r="T32" s="592"/>
      <c r="U32" s="592"/>
      <c r="V32" s="592"/>
      <c r="W32" s="592"/>
      <c r="X32" s="592"/>
      <c r="Y32" s="593"/>
      <c r="Z32" s="594">
        <v>0.8</v>
      </c>
      <c r="AA32" s="594"/>
      <c r="AB32" s="594"/>
      <c r="AC32" s="594"/>
      <c r="AD32" s="595">
        <v>8941</v>
      </c>
      <c r="AE32" s="595"/>
      <c r="AF32" s="595"/>
      <c r="AG32" s="595"/>
      <c r="AH32" s="595"/>
      <c r="AI32" s="595"/>
      <c r="AJ32" s="595"/>
      <c r="AK32" s="595"/>
      <c r="AL32" s="596">
        <v>0.3</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100</v>
      </c>
      <c r="BH32" s="659"/>
      <c r="BI32" s="659"/>
      <c r="BJ32" s="659"/>
      <c r="BK32" s="659"/>
      <c r="BL32" s="659"/>
      <c r="BM32" s="660">
        <v>54.5</v>
      </c>
      <c r="BN32" s="659"/>
      <c r="BO32" s="659"/>
      <c r="BP32" s="659"/>
      <c r="BQ32" s="661"/>
      <c r="BR32" s="658">
        <v>100</v>
      </c>
      <c r="BS32" s="659"/>
      <c r="BT32" s="659"/>
      <c r="BU32" s="659"/>
      <c r="BV32" s="659"/>
      <c r="BW32" s="659"/>
      <c r="BX32" s="660">
        <v>41.7</v>
      </c>
      <c r="BY32" s="659"/>
      <c r="BZ32" s="659"/>
      <c r="CA32" s="659"/>
      <c r="CB32" s="661"/>
      <c r="CD32" s="656"/>
      <c r="CE32" s="657"/>
      <c r="CF32" s="605" t="s">
        <v>297</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19"/>
      <c r="DY32" s="619"/>
      <c r="DZ32" s="619"/>
      <c r="EA32" s="619"/>
      <c r="EB32" s="619"/>
      <c r="EC32" s="620"/>
    </row>
    <row r="33" spans="2:133" ht="11.25" customHeight="1">
      <c r="B33" s="588" t="s">
        <v>298</v>
      </c>
      <c r="C33" s="589"/>
      <c r="D33" s="589"/>
      <c r="E33" s="589"/>
      <c r="F33" s="589"/>
      <c r="G33" s="589"/>
      <c r="H33" s="589"/>
      <c r="I33" s="589"/>
      <c r="J33" s="589"/>
      <c r="K33" s="589"/>
      <c r="L33" s="589"/>
      <c r="M33" s="589"/>
      <c r="N33" s="589"/>
      <c r="O33" s="589"/>
      <c r="P33" s="589"/>
      <c r="Q33" s="590"/>
      <c r="R33" s="591">
        <v>391470</v>
      </c>
      <c r="S33" s="592"/>
      <c r="T33" s="592"/>
      <c r="U33" s="592"/>
      <c r="V33" s="592"/>
      <c r="W33" s="592"/>
      <c r="X33" s="592"/>
      <c r="Y33" s="593"/>
      <c r="Z33" s="594">
        <v>2.6</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10873073</v>
      </c>
      <c r="CS33" s="617"/>
      <c r="CT33" s="617"/>
      <c r="CU33" s="617"/>
      <c r="CV33" s="617"/>
      <c r="CW33" s="617"/>
      <c r="CX33" s="617"/>
      <c r="CY33" s="618"/>
      <c r="CZ33" s="625">
        <v>77.8</v>
      </c>
      <c r="DA33" s="626"/>
      <c r="DB33" s="626"/>
      <c r="DC33" s="627"/>
      <c r="DD33" s="600">
        <v>4339347</v>
      </c>
      <c r="DE33" s="617"/>
      <c r="DF33" s="617"/>
      <c r="DG33" s="617"/>
      <c r="DH33" s="617"/>
      <c r="DI33" s="617"/>
      <c r="DJ33" s="617"/>
      <c r="DK33" s="618"/>
      <c r="DL33" s="600">
        <v>1642321</v>
      </c>
      <c r="DM33" s="617"/>
      <c r="DN33" s="617"/>
      <c r="DO33" s="617"/>
      <c r="DP33" s="617"/>
      <c r="DQ33" s="617"/>
      <c r="DR33" s="617"/>
      <c r="DS33" s="617"/>
      <c r="DT33" s="617"/>
      <c r="DU33" s="617"/>
      <c r="DV33" s="618"/>
      <c r="DW33" s="596">
        <v>42.1</v>
      </c>
      <c r="DX33" s="619"/>
      <c r="DY33" s="619"/>
      <c r="DZ33" s="619"/>
      <c r="EA33" s="619"/>
      <c r="EB33" s="619"/>
      <c r="EC33" s="620"/>
    </row>
    <row r="34" spans="2:133" ht="11.25" customHeight="1">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1524935</v>
      </c>
      <c r="CS34" s="592"/>
      <c r="CT34" s="592"/>
      <c r="CU34" s="592"/>
      <c r="CV34" s="592"/>
      <c r="CW34" s="592"/>
      <c r="CX34" s="592"/>
      <c r="CY34" s="593"/>
      <c r="CZ34" s="625">
        <v>10.9</v>
      </c>
      <c r="DA34" s="626"/>
      <c r="DB34" s="626"/>
      <c r="DC34" s="627"/>
      <c r="DD34" s="600">
        <v>587792</v>
      </c>
      <c r="DE34" s="592"/>
      <c r="DF34" s="592"/>
      <c r="DG34" s="592"/>
      <c r="DH34" s="592"/>
      <c r="DI34" s="592"/>
      <c r="DJ34" s="592"/>
      <c r="DK34" s="593"/>
      <c r="DL34" s="600">
        <v>234634</v>
      </c>
      <c r="DM34" s="592"/>
      <c r="DN34" s="592"/>
      <c r="DO34" s="592"/>
      <c r="DP34" s="592"/>
      <c r="DQ34" s="592"/>
      <c r="DR34" s="592"/>
      <c r="DS34" s="592"/>
      <c r="DT34" s="592"/>
      <c r="DU34" s="592"/>
      <c r="DV34" s="593"/>
      <c r="DW34" s="596">
        <v>6</v>
      </c>
      <c r="DX34" s="619"/>
      <c r="DY34" s="619"/>
      <c r="DZ34" s="619"/>
      <c r="EA34" s="619"/>
      <c r="EB34" s="619"/>
      <c r="EC34" s="620"/>
    </row>
    <row r="35" spans="2:133" ht="11.25" customHeight="1">
      <c r="B35" s="588" t="s">
        <v>304</v>
      </c>
      <c r="C35" s="589"/>
      <c r="D35" s="589"/>
      <c r="E35" s="589"/>
      <c r="F35" s="589"/>
      <c r="G35" s="589"/>
      <c r="H35" s="589"/>
      <c r="I35" s="589"/>
      <c r="J35" s="589"/>
      <c r="K35" s="589"/>
      <c r="L35" s="589"/>
      <c r="M35" s="589"/>
      <c r="N35" s="589"/>
      <c r="O35" s="589"/>
      <c r="P35" s="589"/>
      <c r="Q35" s="590"/>
      <c r="R35" s="591">
        <v>391470</v>
      </c>
      <c r="S35" s="592"/>
      <c r="T35" s="592"/>
      <c r="U35" s="592"/>
      <c r="V35" s="592"/>
      <c r="W35" s="592"/>
      <c r="X35" s="592"/>
      <c r="Y35" s="593"/>
      <c r="Z35" s="594">
        <v>2.6</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1349341</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972130</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1301</v>
      </c>
      <c r="CS35" s="617"/>
      <c r="CT35" s="617"/>
      <c r="CU35" s="617"/>
      <c r="CV35" s="617"/>
      <c r="CW35" s="617"/>
      <c r="CX35" s="617"/>
      <c r="CY35" s="618"/>
      <c r="CZ35" s="625">
        <v>0</v>
      </c>
      <c r="DA35" s="626"/>
      <c r="DB35" s="626"/>
      <c r="DC35" s="627"/>
      <c r="DD35" s="600">
        <v>1301</v>
      </c>
      <c r="DE35" s="617"/>
      <c r="DF35" s="617"/>
      <c r="DG35" s="617"/>
      <c r="DH35" s="617"/>
      <c r="DI35" s="617"/>
      <c r="DJ35" s="617"/>
      <c r="DK35" s="618"/>
      <c r="DL35" s="600" t="s">
        <v>111</v>
      </c>
      <c r="DM35" s="617"/>
      <c r="DN35" s="617"/>
      <c r="DO35" s="617"/>
      <c r="DP35" s="617"/>
      <c r="DQ35" s="617"/>
      <c r="DR35" s="617"/>
      <c r="DS35" s="617"/>
      <c r="DT35" s="617"/>
      <c r="DU35" s="617"/>
      <c r="DV35" s="618"/>
      <c r="DW35" s="596" t="s">
        <v>111</v>
      </c>
      <c r="DX35" s="619"/>
      <c r="DY35" s="619"/>
      <c r="DZ35" s="619"/>
      <c r="EA35" s="619"/>
      <c r="EB35" s="619"/>
      <c r="EC35" s="620"/>
    </row>
    <row r="36" spans="2:133" ht="11.25" customHeight="1">
      <c r="B36" s="634" t="s">
        <v>308</v>
      </c>
      <c r="C36" s="635"/>
      <c r="D36" s="635"/>
      <c r="E36" s="635"/>
      <c r="F36" s="635"/>
      <c r="G36" s="635"/>
      <c r="H36" s="635"/>
      <c r="I36" s="635"/>
      <c r="J36" s="635"/>
      <c r="K36" s="635"/>
      <c r="L36" s="635"/>
      <c r="M36" s="635"/>
      <c r="N36" s="635"/>
      <c r="O36" s="635"/>
      <c r="P36" s="635"/>
      <c r="Q36" s="636"/>
      <c r="R36" s="663">
        <v>14911249</v>
      </c>
      <c r="S36" s="664"/>
      <c r="T36" s="664"/>
      <c r="U36" s="664"/>
      <c r="V36" s="664"/>
      <c r="W36" s="664"/>
      <c r="X36" s="664"/>
      <c r="Y36" s="665"/>
      <c r="Z36" s="666">
        <v>100</v>
      </c>
      <c r="AA36" s="666"/>
      <c r="AB36" s="666"/>
      <c r="AC36" s="666"/>
      <c r="AD36" s="667">
        <v>3508945</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448000</v>
      </c>
      <c r="BA36" s="592"/>
      <c r="BB36" s="592"/>
      <c r="BC36" s="592"/>
      <c r="BD36" s="617"/>
      <c r="BE36" s="617"/>
      <c r="BF36" s="648"/>
      <c r="BG36" s="605" t="s">
        <v>310</v>
      </c>
      <c r="BH36" s="606"/>
      <c r="BI36" s="606"/>
      <c r="BJ36" s="606"/>
      <c r="BK36" s="606"/>
      <c r="BL36" s="606"/>
      <c r="BM36" s="606"/>
      <c r="BN36" s="606"/>
      <c r="BO36" s="606"/>
      <c r="BP36" s="606"/>
      <c r="BQ36" s="606"/>
      <c r="BR36" s="606"/>
      <c r="BS36" s="606"/>
      <c r="BT36" s="606"/>
      <c r="BU36" s="607"/>
      <c r="BV36" s="591">
        <v>647385</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833430</v>
      </c>
      <c r="CS36" s="592"/>
      <c r="CT36" s="592"/>
      <c r="CU36" s="592"/>
      <c r="CV36" s="592"/>
      <c r="CW36" s="592"/>
      <c r="CX36" s="592"/>
      <c r="CY36" s="593"/>
      <c r="CZ36" s="625">
        <v>6</v>
      </c>
      <c r="DA36" s="626"/>
      <c r="DB36" s="626"/>
      <c r="DC36" s="627"/>
      <c r="DD36" s="600">
        <v>749057</v>
      </c>
      <c r="DE36" s="592"/>
      <c r="DF36" s="592"/>
      <c r="DG36" s="592"/>
      <c r="DH36" s="592"/>
      <c r="DI36" s="592"/>
      <c r="DJ36" s="592"/>
      <c r="DK36" s="593"/>
      <c r="DL36" s="600">
        <v>449136</v>
      </c>
      <c r="DM36" s="592"/>
      <c r="DN36" s="592"/>
      <c r="DO36" s="592"/>
      <c r="DP36" s="592"/>
      <c r="DQ36" s="592"/>
      <c r="DR36" s="592"/>
      <c r="DS36" s="592"/>
      <c r="DT36" s="592"/>
      <c r="DU36" s="592"/>
      <c r="DV36" s="593"/>
      <c r="DW36" s="596">
        <v>11.5</v>
      </c>
      <c r="DX36" s="619"/>
      <c r="DY36" s="619"/>
      <c r="DZ36" s="619"/>
      <c r="EA36" s="619"/>
      <c r="EB36" s="619"/>
      <c r="EC36" s="620"/>
    </row>
    <row r="37" spans="2:133" ht="11.25" customHeight="1">
      <c r="AQ37" s="670" t="s">
        <v>312</v>
      </c>
      <c r="AR37" s="671"/>
      <c r="AS37" s="671"/>
      <c r="AT37" s="671"/>
      <c r="AU37" s="671"/>
      <c r="AV37" s="671"/>
      <c r="AW37" s="671"/>
      <c r="AX37" s="671"/>
      <c r="AY37" s="672"/>
      <c r="AZ37" s="591">
        <v>1574</v>
      </c>
      <c r="BA37" s="592"/>
      <c r="BB37" s="592"/>
      <c r="BC37" s="592"/>
      <c r="BD37" s="617"/>
      <c r="BE37" s="617"/>
      <c r="BF37" s="648"/>
      <c r="BG37" s="605" t="s">
        <v>313</v>
      </c>
      <c r="BH37" s="606"/>
      <c r="BI37" s="606"/>
      <c r="BJ37" s="606"/>
      <c r="BK37" s="606"/>
      <c r="BL37" s="606"/>
      <c r="BM37" s="606"/>
      <c r="BN37" s="606"/>
      <c r="BO37" s="606"/>
      <c r="BP37" s="606"/>
      <c r="BQ37" s="606"/>
      <c r="BR37" s="606"/>
      <c r="BS37" s="606"/>
      <c r="BT37" s="606"/>
      <c r="BU37" s="607"/>
      <c r="BV37" s="591">
        <v>4267</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468132</v>
      </c>
      <c r="CS37" s="617"/>
      <c r="CT37" s="617"/>
      <c r="CU37" s="617"/>
      <c r="CV37" s="617"/>
      <c r="CW37" s="617"/>
      <c r="CX37" s="617"/>
      <c r="CY37" s="618"/>
      <c r="CZ37" s="625">
        <v>3.3</v>
      </c>
      <c r="DA37" s="626"/>
      <c r="DB37" s="626"/>
      <c r="DC37" s="627"/>
      <c r="DD37" s="600">
        <v>468132</v>
      </c>
      <c r="DE37" s="617"/>
      <c r="DF37" s="617"/>
      <c r="DG37" s="617"/>
      <c r="DH37" s="617"/>
      <c r="DI37" s="617"/>
      <c r="DJ37" s="617"/>
      <c r="DK37" s="618"/>
      <c r="DL37" s="600">
        <v>367504</v>
      </c>
      <c r="DM37" s="617"/>
      <c r="DN37" s="617"/>
      <c r="DO37" s="617"/>
      <c r="DP37" s="617"/>
      <c r="DQ37" s="617"/>
      <c r="DR37" s="617"/>
      <c r="DS37" s="617"/>
      <c r="DT37" s="617"/>
      <c r="DU37" s="617"/>
      <c r="DV37" s="618"/>
      <c r="DW37" s="596">
        <v>9.4</v>
      </c>
      <c r="DX37" s="619"/>
      <c r="DY37" s="619"/>
      <c r="DZ37" s="619"/>
      <c r="EA37" s="619"/>
      <c r="EB37" s="619"/>
      <c r="EC37" s="620"/>
    </row>
    <row r="38" spans="2:133" ht="11.25" customHeight="1">
      <c r="AQ38" s="670" t="s">
        <v>315</v>
      </c>
      <c r="AR38" s="671"/>
      <c r="AS38" s="671"/>
      <c r="AT38" s="671"/>
      <c r="AU38" s="671"/>
      <c r="AV38" s="671"/>
      <c r="AW38" s="671"/>
      <c r="AX38" s="671"/>
      <c r="AY38" s="672"/>
      <c r="AZ38" s="591" t="s">
        <v>316</v>
      </c>
      <c r="BA38" s="592"/>
      <c r="BB38" s="592"/>
      <c r="BC38" s="592"/>
      <c r="BD38" s="617"/>
      <c r="BE38" s="617"/>
      <c r="BF38" s="648"/>
      <c r="BG38" s="605" t="s">
        <v>317</v>
      </c>
      <c r="BH38" s="606"/>
      <c r="BI38" s="606"/>
      <c r="BJ38" s="606"/>
      <c r="BK38" s="606"/>
      <c r="BL38" s="606"/>
      <c r="BM38" s="606"/>
      <c r="BN38" s="606"/>
      <c r="BO38" s="606"/>
      <c r="BP38" s="606"/>
      <c r="BQ38" s="606"/>
      <c r="BR38" s="606"/>
      <c r="BS38" s="606"/>
      <c r="BT38" s="606"/>
      <c r="BU38" s="607"/>
      <c r="BV38" s="591">
        <v>8385</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1347767</v>
      </c>
      <c r="CS38" s="592"/>
      <c r="CT38" s="592"/>
      <c r="CU38" s="592"/>
      <c r="CV38" s="592"/>
      <c r="CW38" s="592"/>
      <c r="CX38" s="592"/>
      <c r="CY38" s="593"/>
      <c r="CZ38" s="625">
        <v>9.6</v>
      </c>
      <c r="DA38" s="626"/>
      <c r="DB38" s="626"/>
      <c r="DC38" s="627"/>
      <c r="DD38" s="600">
        <v>1119903</v>
      </c>
      <c r="DE38" s="592"/>
      <c r="DF38" s="592"/>
      <c r="DG38" s="592"/>
      <c r="DH38" s="592"/>
      <c r="DI38" s="592"/>
      <c r="DJ38" s="592"/>
      <c r="DK38" s="593"/>
      <c r="DL38" s="600">
        <v>958551</v>
      </c>
      <c r="DM38" s="592"/>
      <c r="DN38" s="592"/>
      <c r="DO38" s="592"/>
      <c r="DP38" s="592"/>
      <c r="DQ38" s="592"/>
      <c r="DR38" s="592"/>
      <c r="DS38" s="592"/>
      <c r="DT38" s="592"/>
      <c r="DU38" s="592"/>
      <c r="DV38" s="593"/>
      <c r="DW38" s="596">
        <v>24.6</v>
      </c>
      <c r="DX38" s="619"/>
      <c r="DY38" s="619"/>
      <c r="DZ38" s="619"/>
      <c r="EA38" s="619"/>
      <c r="EB38" s="619"/>
      <c r="EC38" s="620"/>
    </row>
    <row r="39" spans="2:133" ht="11.25" customHeight="1">
      <c r="AQ39" s="670" t="s">
        <v>319</v>
      </c>
      <c r="AR39" s="671"/>
      <c r="AS39" s="671"/>
      <c r="AT39" s="671"/>
      <c r="AU39" s="671"/>
      <c r="AV39" s="671"/>
      <c r="AW39" s="671"/>
      <c r="AX39" s="671"/>
      <c r="AY39" s="672"/>
      <c r="AZ39" s="591" t="s">
        <v>316</v>
      </c>
      <c r="BA39" s="592"/>
      <c r="BB39" s="592"/>
      <c r="BC39" s="592"/>
      <c r="BD39" s="617"/>
      <c r="BE39" s="617"/>
      <c r="BF39" s="648"/>
      <c r="BG39" s="674" t="s">
        <v>320</v>
      </c>
      <c r="BH39" s="675"/>
      <c r="BI39" s="675"/>
      <c r="BJ39" s="675"/>
      <c r="BK39" s="675"/>
      <c r="BL39" s="187"/>
      <c r="BM39" s="606" t="s">
        <v>321</v>
      </c>
      <c r="BN39" s="606"/>
      <c r="BO39" s="606"/>
      <c r="BP39" s="606"/>
      <c r="BQ39" s="606"/>
      <c r="BR39" s="606"/>
      <c r="BS39" s="606"/>
      <c r="BT39" s="606"/>
      <c r="BU39" s="607"/>
      <c r="BV39" s="591">
        <v>6</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7118120</v>
      </c>
      <c r="CS39" s="617"/>
      <c r="CT39" s="617"/>
      <c r="CU39" s="617"/>
      <c r="CV39" s="617"/>
      <c r="CW39" s="617"/>
      <c r="CX39" s="617"/>
      <c r="CY39" s="618"/>
      <c r="CZ39" s="625">
        <v>50.9</v>
      </c>
      <c r="DA39" s="626"/>
      <c r="DB39" s="626"/>
      <c r="DC39" s="627"/>
      <c r="DD39" s="600">
        <v>1881294</v>
      </c>
      <c r="DE39" s="617"/>
      <c r="DF39" s="617"/>
      <c r="DG39" s="617"/>
      <c r="DH39" s="617"/>
      <c r="DI39" s="617"/>
      <c r="DJ39" s="617"/>
      <c r="DK39" s="618"/>
      <c r="DL39" s="600" t="s">
        <v>316</v>
      </c>
      <c r="DM39" s="617"/>
      <c r="DN39" s="617"/>
      <c r="DO39" s="617"/>
      <c r="DP39" s="617"/>
      <c r="DQ39" s="617"/>
      <c r="DR39" s="617"/>
      <c r="DS39" s="617"/>
      <c r="DT39" s="617"/>
      <c r="DU39" s="617"/>
      <c r="DV39" s="618"/>
      <c r="DW39" s="596" t="s">
        <v>316</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264888</v>
      </c>
      <c r="BA40" s="592"/>
      <c r="BB40" s="592"/>
      <c r="BC40" s="592"/>
      <c r="BD40" s="617"/>
      <c r="BE40" s="617"/>
      <c r="BF40" s="648"/>
      <c r="BG40" s="674"/>
      <c r="BH40" s="675"/>
      <c r="BI40" s="675"/>
      <c r="BJ40" s="675"/>
      <c r="BK40" s="675"/>
      <c r="BL40" s="187"/>
      <c r="BM40" s="606" t="s">
        <v>324</v>
      </c>
      <c r="BN40" s="606"/>
      <c r="BO40" s="606"/>
      <c r="BP40" s="606"/>
      <c r="BQ40" s="606"/>
      <c r="BR40" s="606"/>
      <c r="BS40" s="606"/>
      <c r="BT40" s="606"/>
      <c r="BU40" s="607"/>
      <c r="BV40" s="591">
        <v>357</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47520</v>
      </c>
      <c r="CS40" s="592"/>
      <c r="CT40" s="592"/>
      <c r="CU40" s="592"/>
      <c r="CV40" s="592"/>
      <c r="CW40" s="592"/>
      <c r="CX40" s="592"/>
      <c r="CY40" s="593"/>
      <c r="CZ40" s="625">
        <v>0.3</v>
      </c>
      <c r="DA40" s="626"/>
      <c r="DB40" s="626"/>
      <c r="DC40" s="627"/>
      <c r="DD40" s="600" t="s">
        <v>316</v>
      </c>
      <c r="DE40" s="592"/>
      <c r="DF40" s="592"/>
      <c r="DG40" s="592"/>
      <c r="DH40" s="592"/>
      <c r="DI40" s="592"/>
      <c r="DJ40" s="592"/>
      <c r="DK40" s="593"/>
      <c r="DL40" s="600" t="s">
        <v>316</v>
      </c>
      <c r="DM40" s="592"/>
      <c r="DN40" s="592"/>
      <c r="DO40" s="592"/>
      <c r="DP40" s="592"/>
      <c r="DQ40" s="592"/>
      <c r="DR40" s="592"/>
      <c r="DS40" s="592"/>
      <c r="DT40" s="592"/>
      <c r="DU40" s="592"/>
      <c r="DV40" s="593"/>
      <c r="DW40" s="596" t="s">
        <v>316</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634879</v>
      </c>
      <c r="BA41" s="664"/>
      <c r="BB41" s="664"/>
      <c r="BC41" s="664"/>
      <c r="BD41" s="659"/>
      <c r="BE41" s="659"/>
      <c r="BF41" s="661"/>
      <c r="BG41" s="676"/>
      <c r="BH41" s="677"/>
      <c r="BI41" s="677"/>
      <c r="BJ41" s="677"/>
      <c r="BK41" s="677"/>
      <c r="BL41" s="189"/>
      <c r="BM41" s="612" t="s">
        <v>327</v>
      </c>
      <c r="BN41" s="612"/>
      <c r="BO41" s="612"/>
      <c r="BP41" s="612"/>
      <c r="BQ41" s="612"/>
      <c r="BR41" s="612"/>
      <c r="BS41" s="612"/>
      <c r="BT41" s="612"/>
      <c r="BU41" s="613"/>
      <c r="BV41" s="663">
        <v>358</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17"/>
      <c r="CT41" s="617"/>
      <c r="CU41" s="617"/>
      <c r="CV41" s="617"/>
      <c r="CW41" s="617"/>
      <c r="CX41" s="617"/>
      <c r="CY41" s="618"/>
      <c r="CZ41" s="625" t="s">
        <v>329</v>
      </c>
      <c r="DA41" s="626"/>
      <c r="DB41" s="626"/>
      <c r="DC41" s="627"/>
      <c r="DD41" s="600" t="s">
        <v>329</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246785</v>
      </c>
      <c r="CS42" s="592"/>
      <c r="CT42" s="592"/>
      <c r="CU42" s="592"/>
      <c r="CV42" s="592"/>
      <c r="CW42" s="592"/>
      <c r="CX42" s="592"/>
      <c r="CY42" s="593"/>
      <c r="CZ42" s="625">
        <v>1.8</v>
      </c>
      <c r="DA42" s="684"/>
      <c r="DB42" s="684"/>
      <c r="DC42" s="685"/>
      <c r="DD42" s="600">
        <v>84201</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t="s">
        <v>316</v>
      </c>
      <c r="CS43" s="617"/>
      <c r="CT43" s="617"/>
      <c r="CU43" s="617"/>
      <c r="CV43" s="617"/>
      <c r="CW43" s="617"/>
      <c r="CX43" s="617"/>
      <c r="CY43" s="618"/>
      <c r="CZ43" s="625" t="s">
        <v>316</v>
      </c>
      <c r="DA43" s="626"/>
      <c r="DB43" s="626"/>
      <c r="DC43" s="627"/>
      <c r="DD43" s="600" t="s">
        <v>316</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334</v>
      </c>
      <c r="CD44" s="697" t="s">
        <v>285</v>
      </c>
      <c r="CE44" s="698"/>
      <c r="CF44" s="588" t="s">
        <v>335</v>
      </c>
      <c r="CG44" s="589"/>
      <c r="CH44" s="589"/>
      <c r="CI44" s="589"/>
      <c r="CJ44" s="589"/>
      <c r="CK44" s="589"/>
      <c r="CL44" s="589"/>
      <c r="CM44" s="589"/>
      <c r="CN44" s="589"/>
      <c r="CO44" s="589"/>
      <c r="CP44" s="589"/>
      <c r="CQ44" s="590"/>
      <c r="CR44" s="591">
        <v>220194</v>
      </c>
      <c r="CS44" s="592"/>
      <c r="CT44" s="592"/>
      <c r="CU44" s="592"/>
      <c r="CV44" s="592"/>
      <c r="CW44" s="592"/>
      <c r="CX44" s="592"/>
      <c r="CY44" s="593"/>
      <c r="CZ44" s="625">
        <v>1.6</v>
      </c>
      <c r="DA44" s="684"/>
      <c r="DB44" s="684"/>
      <c r="DC44" s="685"/>
      <c r="DD44" s="600">
        <v>57610</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336</v>
      </c>
      <c r="CG45" s="589"/>
      <c r="CH45" s="589"/>
      <c r="CI45" s="589"/>
      <c r="CJ45" s="589"/>
      <c r="CK45" s="589"/>
      <c r="CL45" s="589"/>
      <c r="CM45" s="589"/>
      <c r="CN45" s="589"/>
      <c r="CO45" s="589"/>
      <c r="CP45" s="589"/>
      <c r="CQ45" s="590"/>
      <c r="CR45" s="591">
        <v>168938</v>
      </c>
      <c r="CS45" s="617"/>
      <c r="CT45" s="617"/>
      <c r="CU45" s="617"/>
      <c r="CV45" s="617"/>
      <c r="CW45" s="617"/>
      <c r="CX45" s="617"/>
      <c r="CY45" s="618"/>
      <c r="CZ45" s="625">
        <v>1.2</v>
      </c>
      <c r="DA45" s="626"/>
      <c r="DB45" s="626"/>
      <c r="DC45" s="627"/>
      <c r="DD45" s="600">
        <v>9181</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337</v>
      </c>
      <c r="CG46" s="589"/>
      <c r="CH46" s="589"/>
      <c r="CI46" s="589"/>
      <c r="CJ46" s="589"/>
      <c r="CK46" s="589"/>
      <c r="CL46" s="589"/>
      <c r="CM46" s="589"/>
      <c r="CN46" s="589"/>
      <c r="CO46" s="589"/>
      <c r="CP46" s="589"/>
      <c r="CQ46" s="590"/>
      <c r="CR46" s="591">
        <v>13397</v>
      </c>
      <c r="CS46" s="592"/>
      <c r="CT46" s="592"/>
      <c r="CU46" s="592"/>
      <c r="CV46" s="592"/>
      <c r="CW46" s="592"/>
      <c r="CX46" s="592"/>
      <c r="CY46" s="593"/>
      <c r="CZ46" s="625">
        <v>0.1</v>
      </c>
      <c r="DA46" s="684"/>
      <c r="DB46" s="684"/>
      <c r="DC46" s="685"/>
      <c r="DD46" s="600">
        <v>10570</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338</v>
      </c>
      <c r="CG47" s="589"/>
      <c r="CH47" s="589"/>
      <c r="CI47" s="589"/>
      <c r="CJ47" s="589"/>
      <c r="CK47" s="589"/>
      <c r="CL47" s="589"/>
      <c r="CM47" s="589"/>
      <c r="CN47" s="589"/>
      <c r="CO47" s="589"/>
      <c r="CP47" s="589"/>
      <c r="CQ47" s="590"/>
      <c r="CR47" s="591">
        <v>26591</v>
      </c>
      <c r="CS47" s="617"/>
      <c r="CT47" s="617"/>
      <c r="CU47" s="617"/>
      <c r="CV47" s="617"/>
      <c r="CW47" s="617"/>
      <c r="CX47" s="617"/>
      <c r="CY47" s="618"/>
      <c r="CZ47" s="625">
        <v>0.2</v>
      </c>
      <c r="DA47" s="626"/>
      <c r="DB47" s="626"/>
      <c r="DC47" s="627"/>
      <c r="DD47" s="600">
        <v>26591</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339</v>
      </c>
      <c r="CG48" s="589"/>
      <c r="CH48" s="589"/>
      <c r="CI48" s="589"/>
      <c r="CJ48" s="589"/>
      <c r="CK48" s="589"/>
      <c r="CL48" s="589"/>
      <c r="CM48" s="589"/>
      <c r="CN48" s="589"/>
      <c r="CO48" s="589"/>
      <c r="CP48" s="589"/>
      <c r="CQ48" s="590"/>
      <c r="CR48" s="591" t="s">
        <v>316</v>
      </c>
      <c r="CS48" s="592"/>
      <c r="CT48" s="592"/>
      <c r="CU48" s="592"/>
      <c r="CV48" s="592"/>
      <c r="CW48" s="592"/>
      <c r="CX48" s="592"/>
      <c r="CY48" s="593"/>
      <c r="CZ48" s="625" t="s">
        <v>316</v>
      </c>
      <c r="DA48" s="684"/>
      <c r="DB48" s="684"/>
      <c r="DC48" s="685"/>
      <c r="DD48" s="600" t="s">
        <v>316</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340</v>
      </c>
      <c r="CE49" s="635"/>
      <c r="CF49" s="635"/>
      <c r="CG49" s="635"/>
      <c r="CH49" s="635"/>
      <c r="CI49" s="635"/>
      <c r="CJ49" s="635"/>
      <c r="CK49" s="635"/>
      <c r="CL49" s="635"/>
      <c r="CM49" s="635"/>
      <c r="CN49" s="635"/>
      <c r="CO49" s="635"/>
      <c r="CP49" s="635"/>
      <c r="CQ49" s="636"/>
      <c r="CR49" s="663">
        <v>13979761</v>
      </c>
      <c r="CS49" s="659"/>
      <c r="CT49" s="659"/>
      <c r="CU49" s="659"/>
      <c r="CV49" s="659"/>
      <c r="CW49" s="659"/>
      <c r="CX49" s="659"/>
      <c r="CY49" s="686"/>
      <c r="CZ49" s="687">
        <v>100</v>
      </c>
      <c r="DA49" s="688"/>
      <c r="DB49" s="688"/>
      <c r="DC49" s="689"/>
      <c r="DD49" s="690">
        <v>6600425</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1" zoomScale="70" zoomScaleNormal="70" zoomScaleSheetLayoutView="70" workbookViewId="0">
      <selection activeCell="AK33" sqref="AK33:AO3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14914</v>
      </c>
      <c r="R7" s="721"/>
      <c r="S7" s="721"/>
      <c r="T7" s="721"/>
      <c r="U7" s="721"/>
      <c r="V7" s="721">
        <v>13983</v>
      </c>
      <c r="W7" s="721"/>
      <c r="X7" s="721"/>
      <c r="Y7" s="721"/>
      <c r="Z7" s="721"/>
      <c r="AA7" s="721">
        <v>931</v>
      </c>
      <c r="AB7" s="721"/>
      <c r="AC7" s="721"/>
      <c r="AD7" s="721"/>
      <c r="AE7" s="722"/>
      <c r="AF7" s="723">
        <v>578</v>
      </c>
      <c r="AG7" s="724"/>
      <c r="AH7" s="724"/>
      <c r="AI7" s="724"/>
      <c r="AJ7" s="725"/>
      <c r="AK7" s="760">
        <v>31</v>
      </c>
      <c r="AL7" s="761"/>
      <c r="AM7" s="761"/>
      <c r="AN7" s="761"/>
      <c r="AO7" s="761"/>
      <c r="AP7" s="761"/>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1</v>
      </c>
      <c r="R8" s="745"/>
      <c r="S8" s="745"/>
      <c r="T8" s="745"/>
      <c r="U8" s="745"/>
      <c r="V8" s="745">
        <v>1</v>
      </c>
      <c r="W8" s="745"/>
      <c r="X8" s="745"/>
      <c r="Y8" s="745"/>
      <c r="Z8" s="745"/>
      <c r="AA8" s="745">
        <v>0</v>
      </c>
      <c r="AB8" s="745"/>
      <c r="AC8" s="745"/>
      <c r="AD8" s="745"/>
      <c r="AE8" s="746"/>
      <c r="AF8" s="747">
        <v>0</v>
      </c>
      <c r="AG8" s="748"/>
      <c r="AH8" s="748"/>
      <c r="AI8" s="748"/>
      <c r="AJ8" s="749"/>
      <c r="AK8" s="750">
        <v>0</v>
      </c>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578</v>
      </c>
      <c r="AG23" s="780"/>
      <c r="AH23" s="780"/>
      <c r="AI23" s="780"/>
      <c r="AJ23" s="783"/>
      <c r="AK23" s="784"/>
      <c r="AL23" s="785"/>
      <c r="AM23" s="785"/>
      <c r="AN23" s="785"/>
      <c r="AO23" s="785"/>
      <c r="AP23" s="780"/>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5547</v>
      </c>
      <c r="R28" s="809"/>
      <c r="S28" s="809"/>
      <c r="T28" s="809"/>
      <c r="U28" s="809"/>
      <c r="V28" s="809">
        <v>4835</v>
      </c>
      <c r="W28" s="809"/>
      <c r="X28" s="809"/>
      <c r="Y28" s="809"/>
      <c r="Z28" s="809"/>
      <c r="AA28" s="809">
        <v>712</v>
      </c>
      <c r="AB28" s="809"/>
      <c r="AC28" s="809"/>
      <c r="AD28" s="809"/>
      <c r="AE28" s="810"/>
      <c r="AF28" s="811">
        <v>712</v>
      </c>
      <c r="AG28" s="809"/>
      <c r="AH28" s="809"/>
      <c r="AI28" s="809"/>
      <c r="AJ28" s="812"/>
      <c r="AK28" s="813">
        <v>194</v>
      </c>
      <c r="AL28" s="804"/>
      <c r="AM28" s="804"/>
      <c r="AN28" s="804"/>
      <c r="AO28" s="804"/>
      <c r="AP28" s="804">
        <v>0</v>
      </c>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281</v>
      </c>
      <c r="R29" s="745"/>
      <c r="S29" s="745"/>
      <c r="T29" s="745"/>
      <c r="U29" s="745"/>
      <c r="V29" s="745">
        <v>216</v>
      </c>
      <c r="W29" s="745"/>
      <c r="X29" s="745"/>
      <c r="Y29" s="745"/>
      <c r="Z29" s="745"/>
      <c r="AA29" s="745">
        <v>65</v>
      </c>
      <c r="AB29" s="745"/>
      <c r="AC29" s="745"/>
      <c r="AD29" s="745"/>
      <c r="AE29" s="746"/>
      <c r="AF29" s="747">
        <v>65</v>
      </c>
      <c r="AG29" s="748"/>
      <c r="AH29" s="748"/>
      <c r="AI29" s="748"/>
      <c r="AJ29" s="749"/>
      <c r="AK29" s="816">
        <v>71</v>
      </c>
      <c r="AL29" s="817"/>
      <c r="AM29" s="817"/>
      <c r="AN29" s="817"/>
      <c r="AO29" s="817"/>
      <c r="AP29" s="817">
        <v>0</v>
      </c>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2638</v>
      </c>
      <c r="R30" s="745"/>
      <c r="S30" s="745"/>
      <c r="T30" s="745"/>
      <c r="U30" s="745"/>
      <c r="V30" s="745">
        <v>2333</v>
      </c>
      <c r="W30" s="745"/>
      <c r="X30" s="745"/>
      <c r="Y30" s="745"/>
      <c r="Z30" s="745"/>
      <c r="AA30" s="745">
        <v>305</v>
      </c>
      <c r="AB30" s="745"/>
      <c r="AC30" s="745"/>
      <c r="AD30" s="745"/>
      <c r="AE30" s="746"/>
      <c r="AF30" s="747">
        <v>305</v>
      </c>
      <c r="AG30" s="748"/>
      <c r="AH30" s="748"/>
      <c r="AI30" s="748"/>
      <c r="AJ30" s="749"/>
      <c r="AK30" s="816">
        <v>322</v>
      </c>
      <c r="AL30" s="817"/>
      <c r="AM30" s="817"/>
      <c r="AN30" s="817"/>
      <c r="AO30" s="817"/>
      <c r="AP30" s="817">
        <v>0</v>
      </c>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61</v>
      </c>
      <c r="R31" s="745"/>
      <c r="S31" s="745"/>
      <c r="T31" s="745"/>
      <c r="U31" s="745"/>
      <c r="V31" s="745">
        <v>59</v>
      </c>
      <c r="W31" s="745"/>
      <c r="X31" s="745"/>
      <c r="Y31" s="745"/>
      <c r="Z31" s="745"/>
      <c r="AA31" s="745">
        <v>2</v>
      </c>
      <c r="AB31" s="745"/>
      <c r="AC31" s="745"/>
      <c r="AD31" s="745"/>
      <c r="AE31" s="746"/>
      <c r="AF31" s="747">
        <v>2</v>
      </c>
      <c r="AG31" s="748"/>
      <c r="AH31" s="748"/>
      <c r="AI31" s="748"/>
      <c r="AJ31" s="749"/>
      <c r="AK31" s="816">
        <v>58</v>
      </c>
      <c r="AL31" s="817"/>
      <c r="AM31" s="817"/>
      <c r="AN31" s="817"/>
      <c r="AO31" s="817"/>
      <c r="AP31" s="817">
        <v>0</v>
      </c>
      <c r="AQ31" s="817"/>
      <c r="AR31" s="817"/>
      <c r="AS31" s="817"/>
      <c r="AT31" s="817"/>
      <c r="AU31" s="817"/>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663</v>
      </c>
      <c r="R32" s="745"/>
      <c r="S32" s="745"/>
      <c r="T32" s="745"/>
      <c r="U32" s="745"/>
      <c r="V32" s="745">
        <v>434</v>
      </c>
      <c r="W32" s="745"/>
      <c r="X32" s="745"/>
      <c r="Y32" s="745"/>
      <c r="Z32" s="745"/>
      <c r="AA32" s="745">
        <v>229</v>
      </c>
      <c r="AB32" s="745"/>
      <c r="AC32" s="745"/>
      <c r="AD32" s="745"/>
      <c r="AE32" s="746"/>
      <c r="AF32" s="747">
        <v>571</v>
      </c>
      <c r="AG32" s="748"/>
      <c r="AH32" s="748"/>
      <c r="AI32" s="748"/>
      <c r="AJ32" s="749"/>
      <c r="AK32" s="816">
        <v>0</v>
      </c>
      <c r="AL32" s="817"/>
      <c r="AM32" s="817"/>
      <c r="AN32" s="817"/>
      <c r="AO32" s="817"/>
      <c r="AP32" s="817">
        <v>1071</v>
      </c>
      <c r="AQ32" s="817"/>
      <c r="AR32" s="817"/>
      <c r="AS32" s="817"/>
      <c r="AT32" s="817"/>
      <c r="AU32" s="817"/>
      <c r="AV32" s="817"/>
      <c r="AW32" s="817"/>
      <c r="AX32" s="817"/>
      <c r="AY32" s="817"/>
      <c r="AZ32" s="818"/>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384</v>
      </c>
      <c r="C33" s="742"/>
      <c r="D33" s="742"/>
      <c r="E33" s="742"/>
      <c r="F33" s="742"/>
      <c r="G33" s="742"/>
      <c r="H33" s="742"/>
      <c r="I33" s="742"/>
      <c r="J33" s="742"/>
      <c r="K33" s="742"/>
      <c r="L33" s="742"/>
      <c r="M33" s="742"/>
      <c r="N33" s="742"/>
      <c r="O33" s="742"/>
      <c r="P33" s="743"/>
      <c r="Q33" s="744">
        <v>668</v>
      </c>
      <c r="R33" s="745"/>
      <c r="S33" s="745"/>
      <c r="T33" s="745"/>
      <c r="U33" s="745"/>
      <c r="V33" s="745">
        <v>662</v>
      </c>
      <c r="W33" s="745"/>
      <c r="X33" s="745"/>
      <c r="Y33" s="745"/>
      <c r="Z33" s="745"/>
      <c r="AA33" s="745">
        <v>6</v>
      </c>
      <c r="AB33" s="745"/>
      <c r="AC33" s="745"/>
      <c r="AD33" s="745"/>
      <c r="AE33" s="746"/>
      <c r="AF33" s="747">
        <v>7</v>
      </c>
      <c r="AG33" s="748"/>
      <c r="AH33" s="748"/>
      <c r="AI33" s="748"/>
      <c r="AJ33" s="749"/>
      <c r="AK33" s="816">
        <v>0</v>
      </c>
      <c r="AL33" s="817"/>
      <c r="AM33" s="817"/>
      <c r="AN33" s="817"/>
      <c r="AO33" s="817"/>
      <c r="AP33" s="817">
        <v>3456</v>
      </c>
      <c r="AQ33" s="817"/>
      <c r="AR33" s="817"/>
      <c r="AS33" s="817"/>
      <c r="AT33" s="817"/>
      <c r="AU33" s="817"/>
      <c r="AV33" s="817"/>
      <c r="AW33" s="817"/>
      <c r="AX33" s="817"/>
      <c r="AY33" s="817"/>
      <c r="AZ33" s="818"/>
      <c r="BA33" s="818"/>
      <c r="BB33" s="818"/>
      <c r="BC33" s="818"/>
      <c r="BD33" s="818"/>
      <c r="BE33" s="814" t="s">
        <v>385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89</v>
      </c>
      <c r="R34" s="745"/>
      <c r="S34" s="745"/>
      <c r="T34" s="745"/>
      <c r="U34" s="745"/>
      <c r="V34" s="745">
        <v>88</v>
      </c>
      <c r="W34" s="745"/>
      <c r="X34" s="745"/>
      <c r="Y34" s="745"/>
      <c r="Z34" s="745"/>
      <c r="AA34" s="745">
        <v>1</v>
      </c>
      <c r="AB34" s="745"/>
      <c r="AC34" s="745"/>
      <c r="AD34" s="745"/>
      <c r="AE34" s="746"/>
      <c r="AF34" s="747">
        <v>1</v>
      </c>
      <c r="AG34" s="748"/>
      <c r="AH34" s="748"/>
      <c r="AI34" s="748"/>
      <c r="AJ34" s="749"/>
      <c r="AK34" s="816">
        <v>22</v>
      </c>
      <c r="AL34" s="817"/>
      <c r="AM34" s="817"/>
      <c r="AN34" s="817"/>
      <c r="AO34" s="817"/>
      <c r="AP34" s="817">
        <v>185</v>
      </c>
      <c r="AQ34" s="817"/>
      <c r="AR34" s="817"/>
      <c r="AS34" s="817"/>
      <c r="AT34" s="817"/>
      <c r="AU34" s="817"/>
      <c r="AV34" s="817"/>
      <c r="AW34" s="817"/>
      <c r="AX34" s="817"/>
      <c r="AY34" s="817"/>
      <c r="AZ34" s="818"/>
      <c r="BA34" s="818"/>
      <c r="BB34" s="818"/>
      <c r="BC34" s="818"/>
      <c r="BD34" s="818"/>
      <c r="BE34" s="814" t="s">
        <v>385</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387</v>
      </c>
      <c r="C35" s="742"/>
      <c r="D35" s="742"/>
      <c r="E35" s="742"/>
      <c r="F35" s="742"/>
      <c r="G35" s="742"/>
      <c r="H35" s="742"/>
      <c r="I35" s="742"/>
      <c r="J35" s="742"/>
      <c r="K35" s="742"/>
      <c r="L35" s="742"/>
      <c r="M35" s="742"/>
      <c r="N35" s="742"/>
      <c r="O35" s="742"/>
      <c r="P35" s="743"/>
      <c r="Q35" s="744">
        <v>0</v>
      </c>
      <c r="R35" s="745"/>
      <c r="S35" s="745"/>
      <c r="T35" s="745"/>
      <c r="U35" s="745"/>
      <c r="V35" s="745">
        <v>0</v>
      </c>
      <c r="W35" s="745"/>
      <c r="X35" s="745"/>
      <c r="Y35" s="745"/>
      <c r="Z35" s="745"/>
      <c r="AA35" s="745">
        <v>0</v>
      </c>
      <c r="AB35" s="745"/>
      <c r="AC35" s="745"/>
      <c r="AD35" s="745"/>
      <c r="AE35" s="746"/>
      <c r="AF35" s="747">
        <v>49</v>
      </c>
      <c r="AG35" s="748"/>
      <c r="AH35" s="748"/>
      <c r="AI35" s="748"/>
      <c r="AJ35" s="749"/>
      <c r="AK35" s="816">
        <v>0</v>
      </c>
      <c r="AL35" s="817"/>
      <c r="AM35" s="817"/>
      <c r="AN35" s="817"/>
      <c r="AO35" s="817"/>
      <c r="AP35" s="817">
        <v>0</v>
      </c>
      <c r="AQ35" s="817"/>
      <c r="AR35" s="817"/>
      <c r="AS35" s="817"/>
      <c r="AT35" s="817"/>
      <c r="AU35" s="817"/>
      <c r="AV35" s="817"/>
      <c r="AW35" s="817"/>
      <c r="AX35" s="817"/>
      <c r="AY35" s="817"/>
      <c r="AZ35" s="818"/>
      <c r="BA35" s="818"/>
      <c r="BB35" s="818"/>
      <c r="BC35" s="818"/>
      <c r="BD35" s="818"/>
      <c r="BE35" s="814" t="s">
        <v>385</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388</v>
      </c>
      <c r="C36" s="742"/>
      <c r="D36" s="742"/>
      <c r="E36" s="742"/>
      <c r="F36" s="742"/>
      <c r="G36" s="742"/>
      <c r="H36" s="742"/>
      <c r="I36" s="742"/>
      <c r="J36" s="742"/>
      <c r="K36" s="742"/>
      <c r="L36" s="742"/>
      <c r="M36" s="742"/>
      <c r="N36" s="742"/>
      <c r="O36" s="742"/>
      <c r="P36" s="743"/>
      <c r="Q36" s="744">
        <v>6</v>
      </c>
      <c r="R36" s="745"/>
      <c r="S36" s="745"/>
      <c r="T36" s="745"/>
      <c r="U36" s="745"/>
      <c r="V36" s="745">
        <v>0</v>
      </c>
      <c r="W36" s="745"/>
      <c r="X36" s="745"/>
      <c r="Y36" s="745"/>
      <c r="Z36" s="745"/>
      <c r="AA36" s="745">
        <v>6</v>
      </c>
      <c r="AB36" s="745"/>
      <c r="AC36" s="745"/>
      <c r="AD36" s="745"/>
      <c r="AE36" s="746"/>
      <c r="AF36" s="747">
        <v>6</v>
      </c>
      <c r="AG36" s="748"/>
      <c r="AH36" s="748"/>
      <c r="AI36" s="748"/>
      <c r="AJ36" s="749"/>
      <c r="AK36" s="816">
        <v>0</v>
      </c>
      <c r="AL36" s="817"/>
      <c r="AM36" s="817"/>
      <c r="AN36" s="817"/>
      <c r="AO36" s="817"/>
      <c r="AP36" s="817">
        <v>0</v>
      </c>
      <c r="AQ36" s="817"/>
      <c r="AR36" s="817"/>
      <c r="AS36" s="817"/>
      <c r="AT36" s="817"/>
      <c r="AU36" s="817"/>
      <c r="AV36" s="817"/>
      <c r="AW36" s="817"/>
      <c r="AX36" s="817"/>
      <c r="AY36" s="817"/>
      <c r="AZ36" s="818"/>
      <c r="BA36" s="818"/>
      <c r="BB36" s="818"/>
      <c r="BC36" s="818"/>
      <c r="BD36" s="818"/>
      <c r="BE36" s="814" t="s">
        <v>385</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1718</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393</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533</v>
      </c>
      <c r="C68" s="856"/>
      <c r="D68" s="856"/>
      <c r="E68" s="856"/>
      <c r="F68" s="856"/>
      <c r="G68" s="856"/>
      <c r="H68" s="856"/>
      <c r="I68" s="856"/>
      <c r="J68" s="856"/>
      <c r="K68" s="856"/>
      <c r="L68" s="856"/>
      <c r="M68" s="856"/>
      <c r="N68" s="856"/>
      <c r="O68" s="856"/>
      <c r="P68" s="857"/>
      <c r="Q68" s="858">
        <v>11109</v>
      </c>
      <c r="R68" s="852"/>
      <c r="S68" s="852"/>
      <c r="T68" s="852"/>
      <c r="U68" s="852"/>
      <c r="V68" s="852">
        <v>10768</v>
      </c>
      <c r="W68" s="852"/>
      <c r="X68" s="852"/>
      <c r="Y68" s="852"/>
      <c r="Z68" s="852"/>
      <c r="AA68" s="852">
        <v>341</v>
      </c>
      <c r="AB68" s="852"/>
      <c r="AC68" s="852"/>
      <c r="AD68" s="852"/>
      <c r="AE68" s="852"/>
      <c r="AF68" s="852"/>
      <c r="AG68" s="852"/>
      <c r="AH68" s="852"/>
      <c r="AI68" s="852"/>
      <c r="AJ68" s="852"/>
      <c r="AK68" s="852">
        <v>2209</v>
      </c>
      <c r="AL68" s="852"/>
      <c r="AM68" s="852"/>
      <c r="AN68" s="852"/>
      <c r="AO68" s="852"/>
      <c r="AP68" s="852"/>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534</v>
      </c>
      <c r="C69" s="860"/>
      <c r="D69" s="860"/>
      <c r="E69" s="860"/>
      <c r="F69" s="860"/>
      <c r="G69" s="860"/>
      <c r="H69" s="860"/>
      <c r="I69" s="860"/>
      <c r="J69" s="860"/>
      <c r="K69" s="860"/>
      <c r="L69" s="860"/>
      <c r="M69" s="860"/>
      <c r="N69" s="860"/>
      <c r="O69" s="860"/>
      <c r="P69" s="861"/>
      <c r="Q69" s="862">
        <v>1420</v>
      </c>
      <c r="R69" s="817"/>
      <c r="S69" s="817"/>
      <c r="T69" s="817"/>
      <c r="U69" s="817"/>
      <c r="V69" s="817">
        <v>1419</v>
      </c>
      <c r="W69" s="817"/>
      <c r="X69" s="817"/>
      <c r="Y69" s="817"/>
      <c r="Z69" s="817"/>
      <c r="AA69" s="817">
        <v>1</v>
      </c>
      <c r="AB69" s="817"/>
      <c r="AC69" s="817"/>
      <c r="AD69" s="817"/>
      <c r="AE69" s="817"/>
      <c r="AF69" s="817"/>
      <c r="AG69" s="817"/>
      <c r="AH69" s="817"/>
      <c r="AI69" s="817"/>
      <c r="AJ69" s="817"/>
      <c r="AK69" s="817"/>
      <c r="AL69" s="817"/>
      <c r="AM69" s="817"/>
      <c r="AN69" s="817"/>
      <c r="AO69" s="817"/>
      <c r="AP69" s="817"/>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535</v>
      </c>
      <c r="C70" s="860"/>
      <c r="D70" s="860"/>
      <c r="E70" s="860"/>
      <c r="F70" s="860"/>
      <c r="G70" s="860"/>
      <c r="H70" s="860"/>
      <c r="I70" s="860"/>
      <c r="J70" s="860"/>
      <c r="K70" s="860"/>
      <c r="L70" s="860"/>
      <c r="M70" s="860"/>
      <c r="N70" s="860"/>
      <c r="O70" s="860"/>
      <c r="P70" s="861"/>
      <c r="Q70" s="862">
        <v>2</v>
      </c>
      <c r="R70" s="817"/>
      <c r="S70" s="817"/>
      <c r="T70" s="817"/>
      <c r="U70" s="817"/>
      <c r="V70" s="817">
        <v>0</v>
      </c>
      <c r="W70" s="817"/>
      <c r="X70" s="817"/>
      <c r="Y70" s="817"/>
      <c r="Z70" s="817"/>
      <c r="AA70" s="817">
        <v>2</v>
      </c>
      <c r="AB70" s="817"/>
      <c r="AC70" s="817"/>
      <c r="AD70" s="817"/>
      <c r="AE70" s="817"/>
      <c r="AF70" s="817"/>
      <c r="AG70" s="817"/>
      <c r="AH70" s="817"/>
      <c r="AI70" s="817"/>
      <c r="AJ70" s="817"/>
      <c r="AK70" s="817"/>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536</v>
      </c>
      <c r="C71" s="860"/>
      <c r="D71" s="860"/>
      <c r="E71" s="860"/>
      <c r="F71" s="860"/>
      <c r="G71" s="860"/>
      <c r="H71" s="860"/>
      <c r="I71" s="860"/>
      <c r="J71" s="860"/>
      <c r="K71" s="860"/>
      <c r="L71" s="860"/>
      <c r="M71" s="860"/>
      <c r="N71" s="860"/>
      <c r="O71" s="860"/>
      <c r="P71" s="861"/>
      <c r="Q71" s="862">
        <v>39</v>
      </c>
      <c r="R71" s="817"/>
      <c r="S71" s="817"/>
      <c r="T71" s="817"/>
      <c r="U71" s="817"/>
      <c r="V71" s="817">
        <v>38</v>
      </c>
      <c r="W71" s="817"/>
      <c r="X71" s="817"/>
      <c r="Y71" s="817"/>
      <c r="Z71" s="817"/>
      <c r="AA71" s="817">
        <v>1</v>
      </c>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537</v>
      </c>
      <c r="C72" s="860"/>
      <c r="D72" s="860"/>
      <c r="E72" s="860"/>
      <c r="F72" s="860"/>
      <c r="G72" s="860"/>
      <c r="H72" s="860"/>
      <c r="I72" s="860"/>
      <c r="J72" s="860"/>
      <c r="K72" s="860"/>
      <c r="L72" s="860"/>
      <c r="M72" s="860"/>
      <c r="N72" s="860"/>
      <c r="O72" s="860"/>
      <c r="P72" s="861"/>
      <c r="Q72" s="862">
        <v>13</v>
      </c>
      <c r="R72" s="817"/>
      <c r="S72" s="817"/>
      <c r="T72" s="817"/>
      <c r="U72" s="817"/>
      <c r="V72" s="817">
        <v>12</v>
      </c>
      <c r="W72" s="817"/>
      <c r="X72" s="817"/>
      <c r="Y72" s="817"/>
      <c r="Z72" s="817"/>
      <c r="AA72" s="817">
        <v>1</v>
      </c>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538</v>
      </c>
      <c r="C73" s="860"/>
      <c r="D73" s="860"/>
      <c r="E73" s="860"/>
      <c r="F73" s="860"/>
      <c r="G73" s="860"/>
      <c r="H73" s="860"/>
      <c r="I73" s="860"/>
      <c r="J73" s="860"/>
      <c r="K73" s="860"/>
      <c r="L73" s="860"/>
      <c r="M73" s="860"/>
      <c r="N73" s="860"/>
      <c r="O73" s="860"/>
      <c r="P73" s="861"/>
      <c r="Q73" s="862">
        <v>821</v>
      </c>
      <c r="R73" s="817"/>
      <c r="S73" s="817"/>
      <c r="T73" s="817"/>
      <c r="U73" s="817"/>
      <c r="V73" s="817">
        <v>781</v>
      </c>
      <c r="W73" s="817"/>
      <c r="X73" s="817"/>
      <c r="Y73" s="817"/>
      <c r="Z73" s="817"/>
      <c r="AA73" s="817">
        <v>40</v>
      </c>
      <c r="AB73" s="817"/>
      <c r="AC73" s="817"/>
      <c r="AD73" s="817"/>
      <c r="AE73" s="817"/>
      <c r="AF73" s="817">
        <v>40</v>
      </c>
      <c r="AG73" s="817"/>
      <c r="AH73" s="817"/>
      <c r="AI73" s="817"/>
      <c r="AJ73" s="817"/>
      <c r="AK73" s="817">
        <v>1</v>
      </c>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539</v>
      </c>
      <c r="C74" s="860"/>
      <c r="D74" s="860"/>
      <c r="E74" s="860"/>
      <c r="F74" s="860"/>
      <c r="G74" s="860"/>
      <c r="H74" s="860"/>
      <c r="I74" s="860"/>
      <c r="J74" s="860"/>
      <c r="K74" s="860"/>
      <c r="L74" s="860"/>
      <c r="M74" s="860"/>
      <c r="N74" s="860"/>
      <c r="O74" s="860"/>
      <c r="P74" s="861"/>
      <c r="Q74" s="862">
        <v>240924</v>
      </c>
      <c r="R74" s="817"/>
      <c r="S74" s="817"/>
      <c r="T74" s="817"/>
      <c r="U74" s="817"/>
      <c r="V74" s="817">
        <v>229430</v>
      </c>
      <c r="W74" s="817"/>
      <c r="X74" s="817"/>
      <c r="Y74" s="817"/>
      <c r="Z74" s="817"/>
      <c r="AA74" s="817">
        <v>11494</v>
      </c>
      <c r="AB74" s="817"/>
      <c r="AC74" s="817"/>
      <c r="AD74" s="817"/>
      <c r="AE74" s="817"/>
      <c r="AF74" s="817">
        <v>11494</v>
      </c>
      <c r="AG74" s="817"/>
      <c r="AH74" s="817"/>
      <c r="AI74" s="817"/>
      <c r="AJ74" s="817"/>
      <c r="AK74" s="817">
        <v>2244</v>
      </c>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540</v>
      </c>
      <c r="C75" s="860"/>
      <c r="D75" s="860"/>
      <c r="E75" s="860"/>
      <c r="F75" s="860"/>
      <c r="G75" s="860"/>
      <c r="H75" s="860"/>
      <c r="I75" s="860"/>
      <c r="J75" s="860"/>
      <c r="K75" s="860"/>
      <c r="L75" s="860"/>
      <c r="M75" s="860"/>
      <c r="N75" s="860"/>
      <c r="O75" s="860"/>
      <c r="P75" s="861"/>
      <c r="Q75" s="865">
        <v>3351</v>
      </c>
      <c r="R75" s="866"/>
      <c r="S75" s="866"/>
      <c r="T75" s="866"/>
      <c r="U75" s="816"/>
      <c r="V75" s="867">
        <v>2844</v>
      </c>
      <c r="W75" s="866"/>
      <c r="X75" s="866"/>
      <c r="Y75" s="866"/>
      <c r="Z75" s="816"/>
      <c r="AA75" s="867">
        <v>507</v>
      </c>
      <c r="AB75" s="866"/>
      <c r="AC75" s="866"/>
      <c r="AD75" s="866"/>
      <c r="AE75" s="816"/>
      <c r="AF75" s="867">
        <v>141</v>
      </c>
      <c r="AG75" s="866"/>
      <c r="AH75" s="866"/>
      <c r="AI75" s="866"/>
      <c r="AJ75" s="816"/>
      <c r="AK75" s="867">
        <v>2</v>
      </c>
      <c r="AL75" s="866"/>
      <c r="AM75" s="866"/>
      <c r="AN75" s="866"/>
      <c r="AO75" s="816"/>
      <c r="AP75" s="867">
        <v>1253</v>
      </c>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541</v>
      </c>
      <c r="C76" s="860"/>
      <c r="D76" s="860"/>
      <c r="E76" s="860"/>
      <c r="F76" s="860"/>
      <c r="G76" s="860"/>
      <c r="H76" s="860"/>
      <c r="I76" s="860"/>
      <c r="J76" s="860"/>
      <c r="K76" s="860"/>
      <c r="L76" s="860"/>
      <c r="M76" s="860"/>
      <c r="N76" s="860"/>
      <c r="O76" s="860"/>
      <c r="P76" s="861"/>
      <c r="Q76" s="865">
        <v>16</v>
      </c>
      <c r="R76" s="866"/>
      <c r="S76" s="866"/>
      <c r="T76" s="866"/>
      <c r="U76" s="816"/>
      <c r="V76" s="867">
        <v>10</v>
      </c>
      <c r="W76" s="866"/>
      <c r="X76" s="866"/>
      <c r="Y76" s="866"/>
      <c r="Z76" s="816"/>
      <c r="AA76" s="867">
        <v>6</v>
      </c>
      <c r="AB76" s="866"/>
      <c r="AC76" s="866"/>
      <c r="AD76" s="866"/>
      <c r="AE76" s="816"/>
      <c r="AF76" s="867">
        <v>6</v>
      </c>
      <c r="AG76" s="866"/>
      <c r="AH76" s="866"/>
      <c r="AI76" s="866"/>
      <c r="AJ76" s="816"/>
      <c r="AK76" s="867"/>
      <c r="AL76" s="866"/>
      <c r="AM76" s="866"/>
      <c r="AN76" s="866"/>
      <c r="AO76" s="816"/>
      <c r="AP76" s="867">
        <v>12</v>
      </c>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284</v>
      </c>
      <c r="AG109" s="881"/>
      <c r="AH109" s="881"/>
      <c r="AI109" s="881"/>
      <c r="AJ109" s="882"/>
      <c r="AK109" s="880" t="s">
        <v>283</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284</v>
      </c>
      <c r="BW109" s="881"/>
      <c r="BX109" s="881"/>
      <c r="BY109" s="881"/>
      <c r="BZ109" s="882"/>
      <c r="CA109" s="880" t="s">
        <v>283</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284</v>
      </c>
      <c r="DM109" s="881"/>
      <c r="DN109" s="881"/>
      <c r="DO109" s="881"/>
      <c r="DP109" s="882"/>
      <c r="DQ109" s="880" t="s">
        <v>283</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765861</v>
      </c>
      <c r="AB110" s="888"/>
      <c r="AC110" s="888"/>
      <c r="AD110" s="888"/>
      <c r="AE110" s="889"/>
      <c r="AF110" s="890">
        <v>669025</v>
      </c>
      <c r="AG110" s="888"/>
      <c r="AH110" s="888"/>
      <c r="AI110" s="888"/>
      <c r="AJ110" s="889"/>
      <c r="AK110" s="890">
        <v>681872</v>
      </c>
      <c r="AL110" s="888"/>
      <c r="AM110" s="888"/>
      <c r="AN110" s="888"/>
      <c r="AO110" s="889"/>
      <c r="AP110" s="891">
        <v>15.5</v>
      </c>
      <c r="AQ110" s="892"/>
      <c r="AR110" s="892"/>
      <c r="AS110" s="892"/>
      <c r="AT110" s="893"/>
      <c r="AU110" s="894" t="s">
        <v>60</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5806415</v>
      </c>
      <c r="BR110" s="925"/>
      <c r="BS110" s="925"/>
      <c r="BT110" s="925"/>
      <c r="BU110" s="925"/>
      <c r="BV110" s="925">
        <v>5610032</v>
      </c>
      <c r="BW110" s="925"/>
      <c r="BX110" s="925"/>
      <c r="BY110" s="925"/>
      <c r="BZ110" s="925"/>
      <c r="CA110" s="925">
        <v>5403434</v>
      </c>
      <c r="CB110" s="925"/>
      <c r="CC110" s="925"/>
      <c r="CD110" s="925"/>
      <c r="CE110" s="925"/>
      <c r="CF110" s="939">
        <v>122.7</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v>618850</v>
      </c>
      <c r="BR111" s="918"/>
      <c r="BS111" s="918"/>
      <c r="BT111" s="918"/>
      <c r="BU111" s="918"/>
      <c r="BV111" s="918">
        <v>470017</v>
      </c>
      <c r="BW111" s="918"/>
      <c r="BX111" s="918"/>
      <c r="BY111" s="918"/>
      <c r="BZ111" s="918"/>
      <c r="CA111" s="918">
        <v>307984</v>
      </c>
      <c r="CB111" s="918"/>
      <c r="CC111" s="918"/>
      <c r="CD111" s="918"/>
      <c r="CE111" s="918"/>
      <c r="CF111" s="912">
        <v>7</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3880418</v>
      </c>
      <c r="BR112" s="918"/>
      <c r="BS112" s="918"/>
      <c r="BT112" s="918"/>
      <c r="BU112" s="918"/>
      <c r="BV112" s="918">
        <v>3756609</v>
      </c>
      <c r="BW112" s="918"/>
      <c r="BX112" s="918"/>
      <c r="BY112" s="918"/>
      <c r="BZ112" s="918"/>
      <c r="CA112" s="918">
        <v>3521689</v>
      </c>
      <c r="CB112" s="918"/>
      <c r="CC112" s="918"/>
      <c r="CD112" s="918"/>
      <c r="CE112" s="918"/>
      <c r="CF112" s="912">
        <v>79.900000000000006</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618850</v>
      </c>
      <c r="DH112" s="918"/>
      <c r="DI112" s="918"/>
      <c r="DJ112" s="918"/>
      <c r="DK112" s="918"/>
      <c r="DL112" s="918">
        <v>470017</v>
      </c>
      <c r="DM112" s="918"/>
      <c r="DN112" s="918"/>
      <c r="DO112" s="918"/>
      <c r="DP112" s="918"/>
      <c r="DQ112" s="918">
        <v>307984</v>
      </c>
      <c r="DR112" s="918"/>
      <c r="DS112" s="918"/>
      <c r="DT112" s="918"/>
      <c r="DU112" s="918"/>
      <c r="DV112" s="919">
        <v>7</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333833</v>
      </c>
      <c r="AB113" s="932"/>
      <c r="AC113" s="932"/>
      <c r="AD113" s="932"/>
      <c r="AE113" s="933"/>
      <c r="AF113" s="934">
        <v>345264</v>
      </c>
      <c r="AG113" s="932"/>
      <c r="AH113" s="932"/>
      <c r="AI113" s="932"/>
      <c r="AJ113" s="933"/>
      <c r="AK113" s="934">
        <v>333845</v>
      </c>
      <c r="AL113" s="932"/>
      <c r="AM113" s="932"/>
      <c r="AN113" s="932"/>
      <c r="AO113" s="933"/>
      <c r="AP113" s="935">
        <v>7.6</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516737</v>
      </c>
      <c r="BR113" s="918"/>
      <c r="BS113" s="918"/>
      <c r="BT113" s="918"/>
      <c r="BU113" s="918"/>
      <c r="BV113" s="918">
        <v>491445</v>
      </c>
      <c r="BW113" s="918"/>
      <c r="BX113" s="918"/>
      <c r="BY113" s="918"/>
      <c r="BZ113" s="918"/>
      <c r="CA113" s="918">
        <v>464152</v>
      </c>
      <c r="CB113" s="918"/>
      <c r="CC113" s="918"/>
      <c r="CD113" s="918"/>
      <c r="CE113" s="918"/>
      <c r="CF113" s="912">
        <v>10.5</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45527</v>
      </c>
      <c r="AB114" s="957"/>
      <c r="AC114" s="957"/>
      <c r="AD114" s="957"/>
      <c r="AE114" s="958"/>
      <c r="AF114" s="959">
        <v>40107</v>
      </c>
      <c r="AG114" s="957"/>
      <c r="AH114" s="957"/>
      <c r="AI114" s="957"/>
      <c r="AJ114" s="958"/>
      <c r="AK114" s="959">
        <v>17674</v>
      </c>
      <c r="AL114" s="957"/>
      <c r="AM114" s="957"/>
      <c r="AN114" s="957"/>
      <c r="AO114" s="958"/>
      <c r="AP114" s="960">
        <v>0.4</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2180051</v>
      </c>
      <c r="BR114" s="918"/>
      <c r="BS114" s="918"/>
      <c r="BT114" s="918"/>
      <c r="BU114" s="918"/>
      <c r="BV114" s="918">
        <v>1900045</v>
      </c>
      <c r="BW114" s="918"/>
      <c r="BX114" s="918"/>
      <c r="BY114" s="918"/>
      <c r="BZ114" s="918"/>
      <c r="CA114" s="918">
        <v>1714213</v>
      </c>
      <c r="CB114" s="918"/>
      <c r="CC114" s="918"/>
      <c r="CD114" s="918"/>
      <c r="CE114" s="918"/>
      <c r="CF114" s="912">
        <v>38.9</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208620</v>
      </c>
      <c r="AB115" s="932"/>
      <c r="AC115" s="932"/>
      <c r="AD115" s="932"/>
      <c r="AE115" s="933"/>
      <c r="AF115" s="934">
        <v>215032</v>
      </c>
      <c r="AG115" s="932"/>
      <c r="AH115" s="932"/>
      <c r="AI115" s="932"/>
      <c r="AJ115" s="933"/>
      <c r="AK115" s="934">
        <v>173474</v>
      </c>
      <c r="AL115" s="932"/>
      <c r="AM115" s="932"/>
      <c r="AN115" s="932"/>
      <c r="AO115" s="933"/>
      <c r="AP115" s="935">
        <v>3.9</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v>25925</v>
      </c>
      <c r="BR115" s="918"/>
      <c r="BS115" s="918"/>
      <c r="BT115" s="918"/>
      <c r="BU115" s="918"/>
      <c r="BV115" s="918">
        <v>23672</v>
      </c>
      <c r="BW115" s="918"/>
      <c r="BX115" s="918"/>
      <c r="BY115" s="918"/>
      <c r="BZ115" s="918"/>
      <c r="CA115" s="918" t="s">
        <v>111</v>
      </c>
      <c r="CB115" s="918"/>
      <c r="CC115" s="918"/>
      <c r="CD115" s="918"/>
      <c r="CE115" s="918"/>
      <c r="CF115" s="912" t="s">
        <v>111</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1353841</v>
      </c>
      <c r="AB117" s="964"/>
      <c r="AC117" s="964"/>
      <c r="AD117" s="964"/>
      <c r="AE117" s="965"/>
      <c r="AF117" s="963">
        <v>1269428</v>
      </c>
      <c r="AG117" s="964"/>
      <c r="AH117" s="964"/>
      <c r="AI117" s="964"/>
      <c r="AJ117" s="965"/>
      <c r="AK117" s="963">
        <v>1206865</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284</v>
      </c>
      <c r="AG118" s="881"/>
      <c r="AH118" s="881"/>
      <c r="AI118" s="881"/>
      <c r="AJ118" s="882"/>
      <c r="AK118" s="880" t="s">
        <v>283</v>
      </c>
      <c r="AL118" s="881"/>
      <c r="AM118" s="881"/>
      <c r="AN118" s="881"/>
      <c r="AO118" s="882"/>
      <c r="AP118" s="988" t="s">
        <v>404</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432</v>
      </c>
      <c r="BP118" s="992"/>
      <c r="BQ118" s="983">
        <v>13028396</v>
      </c>
      <c r="BR118" s="984"/>
      <c r="BS118" s="984"/>
      <c r="BT118" s="984"/>
      <c r="BU118" s="984"/>
      <c r="BV118" s="984">
        <v>12251820</v>
      </c>
      <c r="BW118" s="984"/>
      <c r="BX118" s="984"/>
      <c r="BY118" s="984"/>
      <c r="BZ118" s="984"/>
      <c r="CA118" s="984">
        <v>11411472</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6206359</v>
      </c>
      <c r="BR119" s="925"/>
      <c r="BS119" s="925"/>
      <c r="BT119" s="925"/>
      <c r="BU119" s="925"/>
      <c r="BV119" s="925">
        <v>7051583</v>
      </c>
      <c r="BW119" s="925"/>
      <c r="BX119" s="925"/>
      <c r="BY119" s="925"/>
      <c r="BZ119" s="925"/>
      <c r="CA119" s="925">
        <v>9173850</v>
      </c>
      <c r="CB119" s="925"/>
      <c r="CC119" s="925"/>
      <c r="CD119" s="925"/>
      <c r="CE119" s="925"/>
      <c r="CF119" s="939">
        <v>208.2</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v>5316</v>
      </c>
      <c r="BR120" s="918"/>
      <c r="BS120" s="918"/>
      <c r="BT120" s="918"/>
      <c r="BU120" s="918"/>
      <c r="BV120" s="918">
        <v>727</v>
      </c>
      <c r="BW120" s="918"/>
      <c r="BX120" s="918"/>
      <c r="BY120" s="918"/>
      <c r="BZ120" s="918"/>
      <c r="CA120" s="918" t="s">
        <v>111</v>
      </c>
      <c r="CB120" s="918"/>
      <c r="CC120" s="918"/>
      <c r="CD120" s="918"/>
      <c r="CE120" s="918"/>
      <c r="CF120" s="912" t="s">
        <v>111</v>
      </c>
      <c r="CG120" s="913"/>
      <c r="CH120" s="913"/>
      <c r="CI120" s="913"/>
      <c r="CJ120" s="913"/>
      <c r="CK120" s="1011" t="s">
        <v>438</v>
      </c>
      <c r="CL120" s="1012"/>
      <c r="CM120" s="1012"/>
      <c r="CN120" s="1012"/>
      <c r="CO120" s="1013"/>
      <c r="CP120" s="1019" t="s">
        <v>384</v>
      </c>
      <c r="CQ120" s="1020"/>
      <c r="CR120" s="1020"/>
      <c r="CS120" s="1020"/>
      <c r="CT120" s="1020"/>
      <c r="CU120" s="1020"/>
      <c r="CV120" s="1020"/>
      <c r="CW120" s="1020"/>
      <c r="CX120" s="1020"/>
      <c r="CY120" s="1020"/>
      <c r="CZ120" s="1020"/>
      <c r="DA120" s="1020"/>
      <c r="DB120" s="1020"/>
      <c r="DC120" s="1020"/>
      <c r="DD120" s="1020"/>
      <c r="DE120" s="1020"/>
      <c r="DF120" s="1021"/>
      <c r="DG120" s="924">
        <v>3680885</v>
      </c>
      <c r="DH120" s="925"/>
      <c r="DI120" s="925"/>
      <c r="DJ120" s="925"/>
      <c r="DK120" s="925"/>
      <c r="DL120" s="925">
        <v>3570352</v>
      </c>
      <c r="DM120" s="925"/>
      <c r="DN120" s="925"/>
      <c r="DO120" s="925"/>
      <c r="DP120" s="925"/>
      <c r="DQ120" s="925">
        <v>3393936</v>
      </c>
      <c r="DR120" s="925"/>
      <c r="DS120" s="925"/>
      <c r="DT120" s="925"/>
      <c r="DU120" s="925"/>
      <c r="DV120" s="926">
        <v>77</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208337</v>
      </c>
      <c r="AB121" s="957"/>
      <c r="AC121" s="957"/>
      <c r="AD121" s="957"/>
      <c r="AE121" s="958"/>
      <c r="AF121" s="959">
        <v>214780</v>
      </c>
      <c r="AG121" s="957"/>
      <c r="AH121" s="957"/>
      <c r="AI121" s="957"/>
      <c r="AJ121" s="958"/>
      <c r="AK121" s="959">
        <v>173245</v>
      </c>
      <c r="AL121" s="957"/>
      <c r="AM121" s="957"/>
      <c r="AN121" s="957"/>
      <c r="AO121" s="958"/>
      <c r="AP121" s="960">
        <v>3.9</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7076906</v>
      </c>
      <c r="BR121" s="984"/>
      <c r="BS121" s="984"/>
      <c r="BT121" s="984"/>
      <c r="BU121" s="984"/>
      <c r="BV121" s="984">
        <v>6959232</v>
      </c>
      <c r="BW121" s="984"/>
      <c r="BX121" s="984"/>
      <c r="BY121" s="984"/>
      <c r="BZ121" s="984"/>
      <c r="CA121" s="984">
        <v>6794226</v>
      </c>
      <c r="CB121" s="984"/>
      <c r="CC121" s="984"/>
      <c r="CD121" s="984"/>
      <c r="CE121" s="984"/>
      <c r="CF121" s="1022">
        <v>154.19999999999999</v>
      </c>
      <c r="CG121" s="1023"/>
      <c r="CH121" s="1023"/>
      <c r="CI121" s="1023"/>
      <c r="CJ121" s="1023"/>
      <c r="CK121" s="1014"/>
      <c r="CL121" s="1015"/>
      <c r="CM121" s="1015"/>
      <c r="CN121" s="1015"/>
      <c r="CO121" s="1016"/>
      <c r="CP121" s="1005" t="s">
        <v>386</v>
      </c>
      <c r="CQ121" s="1006"/>
      <c r="CR121" s="1006"/>
      <c r="CS121" s="1006"/>
      <c r="CT121" s="1006"/>
      <c r="CU121" s="1006"/>
      <c r="CV121" s="1006"/>
      <c r="CW121" s="1006"/>
      <c r="CX121" s="1006"/>
      <c r="CY121" s="1006"/>
      <c r="CZ121" s="1006"/>
      <c r="DA121" s="1006"/>
      <c r="DB121" s="1006"/>
      <c r="DC121" s="1006"/>
      <c r="DD121" s="1006"/>
      <c r="DE121" s="1006"/>
      <c r="DF121" s="1007"/>
      <c r="DG121" s="917">
        <v>198293</v>
      </c>
      <c r="DH121" s="918"/>
      <c r="DI121" s="918"/>
      <c r="DJ121" s="918"/>
      <c r="DK121" s="918"/>
      <c r="DL121" s="918">
        <v>185099</v>
      </c>
      <c r="DM121" s="918"/>
      <c r="DN121" s="918"/>
      <c r="DO121" s="918"/>
      <c r="DP121" s="918"/>
      <c r="DQ121" s="918">
        <v>125612</v>
      </c>
      <c r="DR121" s="918"/>
      <c r="DS121" s="918"/>
      <c r="DT121" s="918"/>
      <c r="DU121" s="918"/>
      <c r="DV121" s="919">
        <v>2.9</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441</v>
      </c>
      <c r="BP122" s="992"/>
      <c r="BQ122" s="1032">
        <v>13288581</v>
      </c>
      <c r="BR122" s="1033"/>
      <c r="BS122" s="1033"/>
      <c r="BT122" s="1033"/>
      <c r="BU122" s="1033"/>
      <c r="BV122" s="1033">
        <v>14011542</v>
      </c>
      <c r="BW122" s="1033"/>
      <c r="BX122" s="1033"/>
      <c r="BY122" s="1033"/>
      <c r="BZ122" s="1033"/>
      <c r="CA122" s="1033">
        <v>15968076</v>
      </c>
      <c r="CB122" s="1033"/>
      <c r="CC122" s="1033"/>
      <c r="CD122" s="1033"/>
      <c r="CE122" s="1033"/>
      <c r="CF122" s="985"/>
      <c r="CG122" s="986"/>
      <c r="CH122" s="986"/>
      <c r="CI122" s="986"/>
      <c r="CJ122" s="987"/>
      <c r="CK122" s="1014"/>
      <c r="CL122" s="1015"/>
      <c r="CM122" s="1015"/>
      <c r="CN122" s="1015"/>
      <c r="CO122" s="1016"/>
      <c r="CP122" s="1005" t="s">
        <v>382</v>
      </c>
      <c r="CQ122" s="1006"/>
      <c r="CR122" s="1006"/>
      <c r="CS122" s="1006"/>
      <c r="CT122" s="1006"/>
      <c r="CU122" s="1006"/>
      <c r="CV122" s="1006"/>
      <c r="CW122" s="1006"/>
      <c r="CX122" s="1006"/>
      <c r="CY122" s="1006"/>
      <c r="CZ122" s="1006"/>
      <c r="DA122" s="1006"/>
      <c r="DB122" s="1006"/>
      <c r="DC122" s="1006"/>
      <c r="DD122" s="1006"/>
      <c r="DE122" s="1006"/>
      <c r="DF122" s="1007"/>
      <c r="DG122" s="917">
        <v>1240</v>
      </c>
      <c r="DH122" s="918"/>
      <c r="DI122" s="918"/>
      <c r="DJ122" s="918"/>
      <c r="DK122" s="918"/>
      <c r="DL122" s="918">
        <v>1158</v>
      </c>
      <c r="DM122" s="918"/>
      <c r="DN122" s="918"/>
      <c r="DO122" s="918"/>
      <c r="DP122" s="918"/>
      <c r="DQ122" s="918">
        <v>2141</v>
      </c>
      <c r="DR122" s="918"/>
      <c r="DS122" s="918"/>
      <c r="DT122" s="918"/>
      <c r="DU122" s="918"/>
      <c r="DV122" s="919">
        <v>0</v>
      </c>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111</v>
      </c>
      <c r="BR123" s="1025"/>
      <c r="BS123" s="1025"/>
      <c r="BT123" s="1025"/>
      <c r="BU123" s="1025"/>
      <c r="BV123" s="1025" t="s">
        <v>111</v>
      </c>
      <c r="BW123" s="1025"/>
      <c r="BX123" s="1025"/>
      <c r="BY123" s="1025"/>
      <c r="BZ123" s="1025"/>
      <c r="CA123" s="1025" t="s">
        <v>111</v>
      </c>
      <c r="CB123" s="1025"/>
      <c r="CC123" s="1025"/>
      <c r="CD123" s="1025"/>
      <c r="CE123" s="1025"/>
      <c r="CF123" s="1026"/>
      <c r="CG123" s="1027"/>
      <c r="CH123" s="1027"/>
      <c r="CI123" s="1027"/>
      <c r="CJ123" s="1028"/>
      <c r="CK123" s="1014"/>
      <c r="CL123" s="1015"/>
      <c r="CM123" s="1015"/>
      <c r="CN123" s="1015"/>
      <c r="CO123" s="1016"/>
      <c r="CP123" s="1005" t="s">
        <v>388</v>
      </c>
      <c r="CQ123" s="1006"/>
      <c r="CR123" s="1006"/>
      <c r="CS123" s="1006"/>
      <c r="CT123" s="1006"/>
      <c r="CU123" s="1006"/>
      <c r="CV123" s="1006"/>
      <c r="CW123" s="1006"/>
      <c r="CX123" s="1006"/>
      <c r="CY123" s="1006"/>
      <c r="CZ123" s="1006"/>
      <c r="DA123" s="1006"/>
      <c r="DB123" s="1006"/>
      <c r="DC123" s="1006"/>
      <c r="DD123" s="1006"/>
      <c r="DE123" s="1006"/>
      <c r="DF123" s="1007"/>
      <c r="DG123" s="956" t="s">
        <v>111</v>
      </c>
      <c r="DH123" s="957"/>
      <c r="DI123" s="957"/>
      <c r="DJ123" s="957"/>
      <c r="DK123" s="958"/>
      <c r="DL123" s="959" t="s">
        <v>111</v>
      </c>
      <c r="DM123" s="957"/>
      <c r="DN123" s="957"/>
      <c r="DO123" s="957"/>
      <c r="DP123" s="958"/>
      <c r="DQ123" s="959" t="s">
        <v>111</v>
      </c>
      <c r="DR123" s="957"/>
      <c r="DS123" s="957"/>
      <c r="DT123" s="957"/>
      <c r="DU123" s="958"/>
      <c r="DV123" s="960" t="s">
        <v>111</v>
      </c>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283</v>
      </c>
      <c r="AB127" s="957"/>
      <c r="AC127" s="957"/>
      <c r="AD127" s="957"/>
      <c r="AE127" s="958"/>
      <c r="AF127" s="959">
        <v>252</v>
      </c>
      <c r="AG127" s="957"/>
      <c r="AH127" s="957"/>
      <c r="AI127" s="957"/>
      <c r="AJ127" s="958"/>
      <c r="AK127" s="959">
        <v>229</v>
      </c>
      <c r="AL127" s="957"/>
      <c r="AM127" s="957"/>
      <c r="AN127" s="957"/>
      <c r="AO127" s="958"/>
      <c r="AP127" s="960">
        <v>0</v>
      </c>
      <c r="AQ127" s="961"/>
      <c r="AR127" s="961"/>
      <c r="AS127" s="961"/>
      <c r="AT127" s="962"/>
      <c r="AU127" s="233"/>
      <c r="AV127" s="233"/>
      <c r="AW127" s="233"/>
      <c r="AX127" s="884" t="s">
        <v>452</v>
      </c>
      <c r="AY127" s="885"/>
      <c r="AZ127" s="885"/>
      <c r="BA127" s="885"/>
      <c r="BB127" s="885"/>
      <c r="BC127" s="885"/>
      <c r="BD127" s="885"/>
      <c r="BE127" s="886"/>
      <c r="BF127" s="1039" t="s">
        <v>111</v>
      </c>
      <c r="BG127" s="1040"/>
      <c r="BH127" s="1040"/>
      <c r="BI127" s="1040"/>
      <c r="BJ127" s="1040"/>
      <c r="BK127" s="1040"/>
      <c r="BL127" s="1049"/>
      <c r="BM127" s="1039">
        <v>14.97</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v>25925</v>
      </c>
      <c r="DH127" s="1046"/>
      <c r="DI127" s="1046"/>
      <c r="DJ127" s="1046"/>
      <c r="DK127" s="1046"/>
      <c r="DL127" s="1046">
        <v>23672</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t="s">
        <v>111</v>
      </c>
      <c r="AB128" s="1088"/>
      <c r="AC128" s="1088"/>
      <c r="AD128" s="1088"/>
      <c r="AE128" s="1089"/>
      <c r="AF128" s="1090">
        <v>3534</v>
      </c>
      <c r="AG128" s="1088"/>
      <c r="AH128" s="1088"/>
      <c r="AI128" s="1088"/>
      <c r="AJ128" s="1089"/>
      <c r="AK128" s="1090">
        <v>1660</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111</v>
      </c>
      <c r="BG128" s="1065"/>
      <c r="BH128" s="1065"/>
      <c r="BI128" s="1065"/>
      <c r="BJ128" s="1065"/>
      <c r="BK128" s="1065"/>
      <c r="BL128" s="1066"/>
      <c r="BM128" s="1064">
        <v>19.97</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5053909</v>
      </c>
      <c r="AB129" s="957"/>
      <c r="AC129" s="957"/>
      <c r="AD129" s="957"/>
      <c r="AE129" s="958"/>
      <c r="AF129" s="959">
        <v>5079927</v>
      </c>
      <c r="AG129" s="957"/>
      <c r="AH129" s="957"/>
      <c r="AI129" s="957"/>
      <c r="AJ129" s="958"/>
      <c r="AK129" s="959">
        <v>5049945</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14.5</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606577</v>
      </c>
      <c r="AB130" s="957"/>
      <c r="AC130" s="957"/>
      <c r="AD130" s="957"/>
      <c r="AE130" s="958"/>
      <c r="AF130" s="959">
        <v>640016</v>
      </c>
      <c r="AG130" s="957"/>
      <c r="AH130" s="957"/>
      <c r="AI130" s="957"/>
      <c r="AJ130" s="958"/>
      <c r="AK130" s="959">
        <v>644575</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t="s">
        <v>111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4447332</v>
      </c>
      <c r="AB131" s="996"/>
      <c r="AC131" s="996"/>
      <c r="AD131" s="996"/>
      <c r="AE131" s="997"/>
      <c r="AF131" s="998">
        <v>4439911</v>
      </c>
      <c r="AG131" s="996"/>
      <c r="AH131" s="996"/>
      <c r="AI131" s="996"/>
      <c r="AJ131" s="997"/>
      <c r="AK131" s="998">
        <v>4405370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16.802523399999998</v>
      </c>
      <c r="AB132" s="1102"/>
      <c r="AC132" s="1102"/>
      <c r="AD132" s="1102"/>
      <c r="AE132" s="1103"/>
      <c r="AF132" s="1104">
        <v>14.09663392</v>
      </c>
      <c r="AG132" s="1102"/>
      <c r="AH132" s="1102"/>
      <c r="AI132" s="1102"/>
      <c r="AJ132" s="1103"/>
      <c r="AK132" s="1104">
        <v>12.72605933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15.4</v>
      </c>
      <c r="AB133" s="1109"/>
      <c r="AC133" s="1109"/>
      <c r="AD133" s="1109"/>
      <c r="AE133" s="1110"/>
      <c r="AF133" s="1108">
        <v>14.4</v>
      </c>
      <c r="AG133" s="1109"/>
      <c r="AH133" s="1109"/>
      <c r="AI133" s="1109"/>
      <c r="AJ133" s="1110"/>
      <c r="AK133" s="1108">
        <v>14.5</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G52" zoomScale="60" zoomScaleNormal="8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4"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1348740</v>
      </c>
      <c r="L9" s="264">
        <v>69516</v>
      </c>
      <c r="M9" s="265">
        <v>58739</v>
      </c>
      <c r="N9" s="266">
        <v>18.3</v>
      </c>
    </row>
    <row r="10" spans="1:16">
      <c r="A10" s="248"/>
      <c r="B10" s="244"/>
      <c r="C10" s="244"/>
      <c r="D10" s="244"/>
      <c r="E10" s="244"/>
      <c r="F10" s="244"/>
      <c r="G10" s="1117" t="s">
        <v>474</v>
      </c>
      <c r="H10" s="1118"/>
      <c r="I10" s="1118"/>
      <c r="J10" s="1119"/>
      <c r="K10" s="267">
        <v>124527</v>
      </c>
      <c r="L10" s="268">
        <v>6418</v>
      </c>
      <c r="M10" s="269">
        <v>5215</v>
      </c>
      <c r="N10" s="270">
        <v>23.1</v>
      </c>
    </row>
    <row r="11" spans="1:16" ht="13.5" customHeight="1">
      <c r="A11" s="248"/>
      <c r="B11" s="244"/>
      <c r="C11" s="244"/>
      <c r="D11" s="244"/>
      <c r="E11" s="244"/>
      <c r="F11" s="244"/>
      <c r="G11" s="1117" t="s">
        <v>475</v>
      </c>
      <c r="H11" s="1118"/>
      <c r="I11" s="1118"/>
      <c r="J11" s="1119"/>
      <c r="K11" s="267">
        <v>175672</v>
      </c>
      <c r="L11" s="268">
        <v>9054</v>
      </c>
      <c r="M11" s="269">
        <v>7772</v>
      </c>
      <c r="N11" s="270">
        <v>16.5</v>
      </c>
    </row>
    <row r="12" spans="1:16" ht="13.5" customHeight="1">
      <c r="A12" s="248"/>
      <c r="B12" s="244"/>
      <c r="C12" s="244"/>
      <c r="D12" s="244"/>
      <c r="E12" s="244"/>
      <c r="F12" s="244"/>
      <c r="G12" s="1117" t="s">
        <v>476</v>
      </c>
      <c r="H12" s="1118"/>
      <c r="I12" s="1118"/>
      <c r="J12" s="1119"/>
      <c r="K12" s="267" t="s">
        <v>477</v>
      </c>
      <c r="L12" s="268" t="s">
        <v>477</v>
      </c>
      <c r="M12" s="269">
        <v>135</v>
      </c>
      <c r="N12" s="270" t="s">
        <v>477</v>
      </c>
    </row>
    <row r="13" spans="1:16" ht="13.5" customHeight="1">
      <c r="A13" s="248"/>
      <c r="B13" s="244"/>
      <c r="C13" s="244"/>
      <c r="D13" s="244"/>
      <c r="E13" s="244"/>
      <c r="F13" s="244"/>
      <c r="G13" s="1117" t="s">
        <v>478</v>
      </c>
      <c r="H13" s="1118"/>
      <c r="I13" s="1118"/>
      <c r="J13" s="1119"/>
      <c r="K13" s="267" t="s">
        <v>477</v>
      </c>
      <c r="L13" s="268" t="s">
        <v>477</v>
      </c>
      <c r="M13" s="269">
        <v>6</v>
      </c>
      <c r="N13" s="270" t="s">
        <v>477</v>
      </c>
    </row>
    <row r="14" spans="1:16" ht="13.5" customHeight="1">
      <c r="A14" s="248"/>
      <c r="B14" s="244"/>
      <c r="C14" s="244"/>
      <c r="D14" s="244"/>
      <c r="E14" s="244"/>
      <c r="F14" s="244"/>
      <c r="G14" s="1117" t="s">
        <v>479</v>
      </c>
      <c r="H14" s="1118"/>
      <c r="I14" s="1118"/>
      <c r="J14" s="1119"/>
      <c r="K14" s="267">
        <v>69799</v>
      </c>
      <c r="L14" s="268">
        <v>3598</v>
      </c>
      <c r="M14" s="269">
        <v>2905</v>
      </c>
      <c r="N14" s="270">
        <v>23.9</v>
      </c>
    </row>
    <row r="15" spans="1:16" ht="13.5" customHeight="1">
      <c r="A15" s="248"/>
      <c r="B15" s="244"/>
      <c r="C15" s="244"/>
      <c r="D15" s="244"/>
      <c r="E15" s="244"/>
      <c r="F15" s="244"/>
      <c r="G15" s="1117" t="s">
        <v>480</v>
      </c>
      <c r="H15" s="1118"/>
      <c r="I15" s="1118"/>
      <c r="J15" s="1119"/>
      <c r="K15" s="267" t="s">
        <v>477</v>
      </c>
      <c r="L15" s="268" t="s">
        <v>477</v>
      </c>
      <c r="M15" s="269">
        <v>1221</v>
      </c>
      <c r="N15" s="270" t="s">
        <v>477</v>
      </c>
    </row>
    <row r="16" spans="1:16">
      <c r="A16" s="248"/>
      <c r="B16" s="244"/>
      <c r="C16" s="244"/>
      <c r="D16" s="244"/>
      <c r="E16" s="244"/>
      <c r="F16" s="244"/>
      <c r="G16" s="1120" t="s">
        <v>481</v>
      </c>
      <c r="H16" s="1121"/>
      <c r="I16" s="1121"/>
      <c r="J16" s="1122"/>
      <c r="K16" s="268">
        <v>-202570</v>
      </c>
      <c r="L16" s="268">
        <v>-10441</v>
      </c>
      <c r="M16" s="269">
        <v>-6578</v>
      </c>
      <c r="N16" s="270">
        <v>58.7</v>
      </c>
    </row>
    <row r="17" spans="1:16">
      <c r="A17" s="248"/>
      <c r="B17" s="244"/>
      <c r="C17" s="244"/>
      <c r="D17" s="244"/>
      <c r="E17" s="244"/>
      <c r="F17" s="244"/>
      <c r="G17" s="1120" t="s">
        <v>168</v>
      </c>
      <c r="H17" s="1121"/>
      <c r="I17" s="1121"/>
      <c r="J17" s="1122"/>
      <c r="K17" s="268">
        <v>1516168</v>
      </c>
      <c r="L17" s="268">
        <v>78145</v>
      </c>
      <c r="M17" s="269">
        <v>69416</v>
      </c>
      <c r="N17" s="270">
        <v>12.6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7.22</v>
      </c>
      <c r="L21" s="281">
        <v>6.74</v>
      </c>
      <c r="M21" s="282">
        <v>0.48</v>
      </c>
      <c r="N21" s="249"/>
      <c r="O21" s="283"/>
      <c r="P21" s="279"/>
    </row>
    <row r="22" spans="1:16" s="284" customFormat="1">
      <c r="A22" s="279"/>
      <c r="B22" s="249"/>
      <c r="C22" s="249"/>
      <c r="D22" s="249"/>
      <c r="E22" s="249"/>
      <c r="F22" s="249"/>
      <c r="G22" s="1112" t="s">
        <v>487</v>
      </c>
      <c r="H22" s="1113"/>
      <c r="I22" s="1113"/>
      <c r="J22" s="1114"/>
      <c r="K22" s="285">
        <v>98.2</v>
      </c>
      <c r="L22" s="286">
        <v>96.7</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681872</v>
      </c>
      <c r="L32" s="294">
        <v>35144</v>
      </c>
      <c r="M32" s="295">
        <v>33867</v>
      </c>
      <c r="N32" s="296">
        <v>3.8</v>
      </c>
    </row>
    <row r="33" spans="1:16" ht="13.5" customHeight="1">
      <c r="A33" s="248"/>
      <c r="B33" s="244"/>
      <c r="C33" s="244"/>
      <c r="D33" s="244"/>
      <c r="E33" s="244"/>
      <c r="F33" s="244"/>
      <c r="G33" s="1128" t="s">
        <v>492</v>
      </c>
      <c r="H33" s="1129"/>
      <c r="I33" s="1129"/>
      <c r="J33" s="1130"/>
      <c r="K33" s="294" t="s">
        <v>477</v>
      </c>
      <c r="L33" s="294" t="s">
        <v>477</v>
      </c>
      <c r="M33" s="295" t="s">
        <v>477</v>
      </c>
      <c r="N33" s="296" t="s">
        <v>477</v>
      </c>
    </row>
    <row r="34" spans="1:16" ht="27" customHeight="1">
      <c r="A34" s="248"/>
      <c r="B34" s="244"/>
      <c r="C34" s="244"/>
      <c r="D34" s="244"/>
      <c r="E34" s="244"/>
      <c r="F34" s="244"/>
      <c r="G34" s="1128" t="s">
        <v>493</v>
      </c>
      <c r="H34" s="1129"/>
      <c r="I34" s="1129"/>
      <c r="J34" s="1130"/>
      <c r="K34" s="294" t="s">
        <v>477</v>
      </c>
      <c r="L34" s="294" t="s">
        <v>477</v>
      </c>
      <c r="M34" s="295">
        <v>5</v>
      </c>
      <c r="N34" s="296" t="s">
        <v>477</v>
      </c>
    </row>
    <row r="35" spans="1:16" ht="27" customHeight="1">
      <c r="A35" s="248"/>
      <c r="B35" s="244"/>
      <c r="C35" s="244"/>
      <c r="D35" s="244"/>
      <c r="E35" s="244"/>
      <c r="F35" s="244"/>
      <c r="G35" s="1128" t="s">
        <v>494</v>
      </c>
      <c r="H35" s="1129"/>
      <c r="I35" s="1129"/>
      <c r="J35" s="1130"/>
      <c r="K35" s="294">
        <v>333845</v>
      </c>
      <c r="L35" s="294">
        <v>17207</v>
      </c>
      <c r="M35" s="295">
        <v>10553</v>
      </c>
      <c r="N35" s="296">
        <v>63.1</v>
      </c>
    </row>
    <row r="36" spans="1:16" ht="27" customHeight="1">
      <c r="A36" s="248"/>
      <c r="B36" s="244"/>
      <c r="C36" s="244"/>
      <c r="D36" s="244"/>
      <c r="E36" s="244"/>
      <c r="F36" s="244"/>
      <c r="G36" s="1128" t="s">
        <v>495</v>
      </c>
      <c r="H36" s="1129"/>
      <c r="I36" s="1129"/>
      <c r="J36" s="1130"/>
      <c r="K36" s="294">
        <v>17674</v>
      </c>
      <c r="L36" s="294">
        <v>911</v>
      </c>
      <c r="M36" s="295">
        <v>2741</v>
      </c>
      <c r="N36" s="296">
        <v>-66.8</v>
      </c>
    </row>
    <row r="37" spans="1:16" ht="13.5" customHeight="1">
      <c r="A37" s="248"/>
      <c r="B37" s="244"/>
      <c r="C37" s="244"/>
      <c r="D37" s="244"/>
      <c r="E37" s="244"/>
      <c r="F37" s="244"/>
      <c r="G37" s="1128" t="s">
        <v>496</v>
      </c>
      <c r="H37" s="1129"/>
      <c r="I37" s="1129"/>
      <c r="J37" s="1130"/>
      <c r="K37" s="294">
        <v>173474</v>
      </c>
      <c r="L37" s="294">
        <v>8941</v>
      </c>
      <c r="M37" s="295">
        <v>1442</v>
      </c>
      <c r="N37" s="296">
        <v>520</v>
      </c>
    </row>
    <row r="38" spans="1:16" ht="27" customHeight="1">
      <c r="A38" s="248"/>
      <c r="B38" s="244"/>
      <c r="C38" s="244"/>
      <c r="D38" s="244"/>
      <c r="E38" s="244"/>
      <c r="F38" s="244"/>
      <c r="G38" s="1131" t="s">
        <v>497</v>
      </c>
      <c r="H38" s="1132"/>
      <c r="I38" s="1132"/>
      <c r="J38" s="1133"/>
      <c r="K38" s="297" t="s">
        <v>477</v>
      </c>
      <c r="L38" s="297" t="s">
        <v>477</v>
      </c>
      <c r="M38" s="298">
        <v>2</v>
      </c>
      <c r="N38" s="299" t="s">
        <v>477</v>
      </c>
      <c r="O38" s="293"/>
    </row>
    <row r="39" spans="1:16">
      <c r="A39" s="248"/>
      <c r="B39" s="244"/>
      <c r="C39" s="244"/>
      <c r="D39" s="244"/>
      <c r="E39" s="244"/>
      <c r="F39" s="244"/>
      <c r="G39" s="1131" t="s">
        <v>498</v>
      </c>
      <c r="H39" s="1132"/>
      <c r="I39" s="1132"/>
      <c r="J39" s="1133"/>
      <c r="K39" s="300">
        <v>-1660</v>
      </c>
      <c r="L39" s="300">
        <v>-86</v>
      </c>
      <c r="M39" s="301">
        <v>-3178</v>
      </c>
      <c r="N39" s="302">
        <v>-97.3</v>
      </c>
      <c r="O39" s="293"/>
    </row>
    <row r="40" spans="1:16" ht="27" customHeight="1">
      <c r="A40" s="248"/>
      <c r="B40" s="244"/>
      <c r="C40" s="244"/>
      <c r="D40" s="244"/>
      <c r="E40" s="244"/>
      <c r="F40" s="244"/>
      <c r="G40" s="1128" t="s">
        <v>499</v>
      </c>
      <c r="H40" s="1129"/>
      <c r="I40" s="1129"/>
      <c r="J40" s="1130"/>
      <c r="K40" s="300">
        <v>-644575</v>
      </c>
      <c r="L40" s="300">
        <v>-33222</v>
      </c>
      <c r="M40" s="301">
        <v>-30469</v>
      </c>
      <c r="N40" s="302">
        <v>9</v>
      </c>
      <c r="O40" s="293"/>
    </row>
    <row r="41" spans="1:16">
      <c r="A41" s="248"/>
      <c r="B41" s="244"/>
      <c r="C41" s="244"/>
      <c r="D41" s="244"/>
      <c r="E41" s="244"/>
      <c r="F41" s="244"/>
      <c r="G41" s="1134" t="s">
        <v>278</v>
      </c>
      <c r="H41" s="1135"/>
      <c r="I41" s="1135"/>
      <c r="J41" s="1136"/>
      <c r="K41" s="294">
        <v>560630</v>
      </c>
      <c r="L41" s="300">
        <v>28895</v>
      </c>
      <c r="M41" s="301">
        <v>14963</v>
      </c>
      <c r="N41" s="302">
        <v>93.1</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1009825</v>
      </c>
      <c r="J51" s="320">
        <v>46801</v>
      </c>
      <c r="K51" s="321">
        <v>49.3</v>
      </c>
      <c r="L51" s="322">
        <v>47258</v>
      </c>
      <c r="M51" s="323">
        <v>34.5</v>
      </c>
      <c r="N51" s="324">
        <v>14.8</v>
      </c>
    </row>
    <row r="52" spans="1:14">
      <c r="A52" s="248"/>
      <c r="B52" s="244"/>
      <c r="C52" s="244"/>
      <c r="D52" s="244"/>
      <c r="E52" s="244"/>
      <c r="F52" s="244"/>
      <c r="G52" s="325"/>
      <c r="H52" s="326" t="s">
        <v>510</v>
      </c>
      <c r="I52" s="327">
        <v>816060</v>
      </c>
      <c r="J52" s="328">
        <v>37821</v>
      </c>
      <c r="K52" s="329">
        <v>71.3</v>
      </c>
      <c r="L52" s="330">
        <v>27842</v>
      </c>
      <c r="M52" s="331">
        <v>35.9</v>
      </c>
      <c r="N52" s="332">
        <v>35.4</v>
      </c>
    </row>
    <row r="53" spans="1:14">
      <c r="A53" s="248"/>
      <c r="B53" s="244"/>
      <c r="C53" s="244"/>
      <c r="D53" s="244"/>
      <c r="E53" s="244"/>
      <c r="F53" s="244"/>
      <c r="G53" s="310" t="s">
        <v>511</v>
      </c>
      <c r="H53" s="311"/>
      <c r="I53" s="319">
        <v>2375677</v>
      </c>
      <c r="J53" s="320">
        <v>110837</v>
      </c>
      <c r="K53" s="321">
        <v>136.80000000000001</v>
      </c>
      <c r="L53" s="322">
        <v>49426</v>
      </c>
      <c r="M53" s="323">
        <v>4.5999999999999996</v>
      </c>
      <c r="N53" s="324">
        <v>132.19999999999999</v>
      </c>
    </row>
    <row r="54" spans="1:14">
      <c r="A54" s="248"/>
      <c r="B54" s="244"/>
      <c r="C54" s="244"/>
      <c r="D54" s="244"/>
      <c r="E54" s="244"/>
      <c r="F54" s="244"/>
      <c r="G54" s="325"/>
      <c r="H54" s="326" t="s">
        <v>510</v>
      </c>
      <c r="I54" s="327">
        <v>292166</v>
      </c>
      <c r="J54" s="328">
        <v>13631</v>
      </c>
      <c r="K54" s="329">
        <v>-64</v>
      </c>
      <c r="L54" s="330">
        <v>26568</v>
      </c>
      <c r="M54" s="331">
        <v>-4.5999999999999996</v>
      </c>
      <c r="N54" s="332">
        <v>-59.4</v>
      </c>
    </row>
    <row r="55" spans="1:14">
      <c r="A55" s="248"/>
      <c r="B55" s="244"/>
      <c r="C55" s="244"/>
      <c r="D55" s="244"/>
      <c r="E55" s="244"/>
      <c r="F55" s="244"/>
      <c r="G55" s="310" t="s">
        <v>512</v>
      </c>
      <c r="H55" s="311"/>
      <c r="I55" s="319">
        <v>858195</v>
      </c>
      <c r="J55" s="320">
        <v>43199</v>
      </c>
      <c r="K55" s="321">
        <v>-61</v>
      </c>
      <c r="L55" s="322">
        <v>42839</v>
      </c>
      <c r="M55" s="323">
        <v>-13.3</v>
      </c>
      <c r="N55" s="324">
        <v>-47.7</v>
      </c>
    </row>
    <row r="56" spans="1:14">
      <c r="A56" s="248"/>
      <c r="B56" s="244"/>
      <c r="C56" s="244"/>
      <c r="D56" s="244"/>
      <c r="E56" s="244"/>
      <c r="F56" s="244"/>
      <c r="G56" s="325"/>
      <c r="H56" s="326" t="s">
        <v>510</v>
      </c>
      <c r="I56" s="327">
        <v>145414</v>
      </c>
      <c r="J56" s="328">
        <v>7320</v>
      </c>
      <c r="K56" s="329">
        <v>-46.3</v>
      </c>
      <c r="L56" s="330">
        <v>22027</v>
      </c>
      <c r="M56" s="331">
        <v>-17.100000000000001</v>
      </c>
      <c r="N56" s="332">
        <v>-29.2</v>
      </c>
    </row>
    <row r="57" spans="1:14">
      <c r="A57" s="248"/>
      <c r="B57" s="244"/>
      <c r="C57" s="244"/>
      <c r="D57" s="244"/>
      <c r="E57" s="244"/>
      <c r="F57" s="244"/>
      <c r="G57" s="310" t="s">
        <v>513</v>
      </c>
      <c r="H57" s="311"/>
      <c r="I57" s="319">
        <v>537538</v>
      </c>
      <c r="J57" s="320">
        <v>27314</v>
      </c>
      <c r="K57" s="321">
        <v>-36.799999999999997</v>
      </c>
      <c r="L57" s="322">
        <v>46819</v>
      </c>
      <c r="M57" s="323">
        <v>9.3000000000000007</v>
      </c>
      <c r="N57" s="324">
        <v>-46.1</v>
      </c>
    </row>
    <row r="58" spans="1:14">
      <c r="A58" s="248"/>
      <c r="B58" s="244"/>
      <c r="C58" s="244"/>
      <c r="D58" s="244"/>
      <c r="E58" s="244"/>
      <c r="F58" s="244"/>
      <c r="G58" s="325"/>
      <c r="H58" s="326" t="s">
        <v>510</v>
      </c>
      <c r="I58" s="327">
        <v>3958</v>
      </c>
      <c r="J58" s="328">
        <v>201</v>
      </c>
      <c r="K58" s="329">
        <v>-97.3</v>
      </c>
      <c r="L58" s="330">
        <v>24121</v>
      </c>
      <c r="M58" s="331">
        <v>9.5</v>
      </c>
      <c r="N58" s="332">
        <v>-106.8</v>
      </c>
    </row>
    <row r="59" spans="1:14">
      <c r="A59" s="248"/>
      <c r="B59" s="244"/>
      <c r="C59" s="244"/>
      <c r="D59" s="244"/>
      <c r="E59" s="244"/>
      <c r="F59" s="244"/>
      <c r="G59" s="310" t="s">
        <v>514</v>
      </c>
      <c r="H59" s="311"/>
      <c r="I59" s="319">
        <v>220194</v>
      </c>
      <c r="J59" s="320">
        <v>11349</v>
      </c>
      <c r="K59" s="321">
        <v>-58.4</v>
      </c>
      <c r="L59" s="322">
        <v>53270</v>
      </c>
      <c r="M59" s="323">
        <v>13.8</v>
      </c>
      <c r="N59" s="324">
        <v>-72.2</v>
      </c>
    </row>
    <row r="60" spans="1:14">
      <c r="A60" s="248"/>
      <c r="B60" s="244"/>
      <c r="C60" s="244"/>
      <c r="D60" s="244"/>
      <c r="E60" s="244"/>
      <c r="F60" s="244"/>
      <c r="G60" s="325"/>
      <c r="H60" s="326" t="s">
        <v>510</v>
      </c>
      <c r="I60" s="333">
        <v>13397</v>
      </c>
      <c r="J60" s="328">
        <v>690</v>
      </c>
      <c r="K60" s="329">
        <v>243.3</v>
      </c>
      <c r="L60" s="330">
        <v>24316</v>
      </c>
      <c r="M60" s="331">
        <v>0.8</v>
      </c>
      <c r="N60" s="332">
        <v>242.5</v>
      </c>
    </row>
    <row r="61" spans="1:14">
      <c r="A61" s="248"/>
      <c r="B61" s="244"/>
      <c r="C61" s="244"/>
      <c r="D61" s="244"/>
      <c r="E61" s="244"/>
      <c r="F61" s="244"/>
      <c r="G61" s="310" t="s">
        <v>515</v>
      </c>
      <c r="H61" s="334"/>
      <c r="I61" s="335">
        <v>1000286</v>
      </c>
      <c r="J61" s="336">
        <v>47900</v>
      </c>
      <c r="K61" s="337">
        <v>6</v>
      </c>
      <c r="L61" s="338">
        <v>47922</v>
      </c>
      <c r="M61" s="339">
        <v>9.8000000000000007</v>
      </c>
      <c r="N61" s="324">
        <v>-3.8</v>
      </c>
    </row>
    <row r="62" spans="1:14">
      <c r="A62" s="248"/>
      <c r="B62" s="244"/>
      <c r="C62" s="244"/>
      <c r="D62" s="244"/>
      <c r="E62" s="244"/>
      <c r="F62" s="244"/>
      <c r="G62" s="325"/>
      <c r="H62" s="326" t="s">
        <v>510</v>
      </c>
      <c r="I62" s="327">
        <v>254199</v>
      </c>
      <c r="J62" s="328">
        <v>11933</v>
      </c>
      <c r="K62" s="329">
        <v>21.4</v>
      </c>
      <c r="L62" s="330">
        <v>24975</v>
      </c>
      <c r="M62" s="331">
        <v>4.9000000000000004</v>
      </c>
      <c r="N62" s="332">
        <v>16.5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A25"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17.43</v>
      </c>
      <c r="G47" s="12">
        <v>20.64</v>
      </c>
      <c r="H47" s="12">
        <v>22.95</v>
      </c>
      <c r="I47" s="12">
        <v>26.95</v>
      </c>
      <c r="J47" s="13">
        <v>31.45</v>
      </c>
    </row>
    <row r="48" spans="2:10" ht="57.75" customHeight="1">
      <c r="B48" s="14"/>
      <c r="C48" s="1139" t="s">
        <v>4</v>
      </c>
      <c r="D48" s="1139"/>
      <c r="E48" s="1140"/>
      <c r="F48" s="15">
        <v>6.84</v>
      </c>
      <c r="G48" s="16">
        <v>1.07</v>
      </c>
      <c r="H48" s="16">
        <v>8.25</v>
      </c>
      <c r="I48" s="16">
        <v>8.6</v>
      </c>
      <c r="J48" s="17">
        <v>11.43</v>
      </c>
    </row>
    <row r="49" spans="2:10" ht="57.75" customHeight="1" thickBot="1">
      <c r="B49" s="18"/>
      <c r="C49" s="1141" t="s">
        <v>5</v>
      </c>
      <c r="D49" s="1141"/>
      <c r="E49" s="1142"/>
      <c r="F49" s="19">
        <v>1.95</v>
      </c>
      <c r="G49" s="20" t="s">
        <v>522</v>
      </c>
      <c r="H49" s="20">
        <v>8.4</v>
      </c>
      <c r="I49" s="20">
        <v>4.5199999999999996</v>
      </c>
      <c r="J49" s="21">
        <v>7.12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6"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523</v>
      </c>
      <c r="D34" s="1149"/>
      <c r="E34" s="1150"/>
      <c r="F34" s="32">
        <v>2.08</v>
      </c>
      <c r="G34" s="33">
        <v>1.57</v>
      </c>
      <c r="H34" s="33">
        <v>8.2200000000000006</v>
      </c>
      <c r="I34" s="33">
        <v>20.48</v>
      </c>
      <c r="J34" s="34">
        <v>14.1</v>
      </c>
      <c r="K34" s="22"/>
      <c r="L34" s="22"/>
      <c r="M34" s="22"/>
      <c r="N34" s="22"/>
      <c r="O34" s="22"/>
      <c r="P34" s="22"/>
    </row>
    <row r="35" spans="1:16" ht="39" customHeight="1">
      <c r="A35" s="22"/>
      <c r="B35" s="35"/>
      <c r="C35" s="1143" t="s">
        <v>524</v>
      </c>
      <c r="D35" s="1144"/>
      <c r="E35" s="1145"/>
      <c r="F35" s="36">
        <v>6.84</v>
      </c>
      <c r="G35" s="37">
        <v>1.07</v>
      </c>
      <c r="H35" s="37">
        <v>8.25</v>
      </c>
      <c r="I35" s="37">
        <v>8.58</v>
      </c>
      <c r="J35" s="38">
        <v>11.44</v>
      </c>
      <c r="K35" s="22"/>
      <c r="L35" s="22"/>
      <c r="M35" s="22"/>
      <c r="N35" s="22"/>
      <c r="O35" s="22"/>
      <c r="P35" s="22"/>
    </row>
    <row r="36" spans="1:16" ht="39" customHeight="1">
      <c r="A36" s="22"/>
      <c r="B36" s="35"/>
      <c r="C36" s="1143" t="s">
        <v>525</v>
      </c>
      <c r="D36" s="1144"/>
      <c r="E36" s="1145"/>
      <c r="F36" s="36">
        <v>11.12</v>
      </c>
      <c r="G36" s="37">
        <v>10.89</v>
      </c>
      <c r="H36" s="37">
        <v>8.3800000000000008</v>
      </c>
      <c r="I36" s="37">
        <v>4.8600000000000003</v>
      </c>
      <c r="J36" s="38">
        <v>11.31</v>
      </c>
      <c r="K36" s="22"/>
      <c r="L36" s="22"/>
      <c r="M36" s="22"/>
      <c r="N36" s="22"/>
      <c r="O36" s="22"/>
      <c r="P36" s="22"/>
    </row>
    <row r="37" spans="1:16" ht="39" customHeight="1">
      <c r="A37" s="22"/>
      <c r="B37" s="35"/>
      <c r="C37" s="1143" t="s">
        <v>526</v>
      </c>
      <c r="D37" s="1144"/>
      <c r="E37" s="1145"/>
      <c r="F37" s="36">
        <v>0.53</v>
      </c>
      <c r="G37" s="37">
        <v>0.93</v>
      </c>
      <c r="H37" s="37">
        <v>6.8</v>
      </c>
      <c r="I37" s="37">
        <v>3.49</v>
      </c>
      <c r="J37" s="38">
        <v>6.03</v>
      </c>
      <c r="K37" s="22"/>
      <c r="L37" s="22"/>
      <c r="M37" s="22"/>
      <c r="N37" s="22"/>
      <c r="O37" s="22"/>
      <c r="P37" s="22"/>
    </row>
    <row r="38" spans="1:16" ht="39" customHeight="1">
      <c r="A38" s="22"/>
      <c r="B38" s="35"/>
      <c r="C38" s="1143" t="s">
        <v>527</v>
      </c>
      <c r="D38" s="1144"/>
      <c r="E38" s="1145"/>
      <c r="F38" s="36">
        <v>0.2</v>
      </c>
      <c r="G38" s="37">
        <v>0.05</v>
      </c>
      <c r="H38" s="37">
        <v>0.65</v>
      </c>
      <c r="I38" s="37">
        <v>1.04</v>
      </c>
      <c r="J38" s="38">
        <v>1.29</v>
      </c>
      <c r="K38" s="22"/>
      <c r="L38" s="22"/>
      <c r="M38" s="22"/>
      <c r="N38" s="22"/>
      <c r="O38" s="22"/>
      <c r="P38" s="22"/>
    </row>
    <row r="39" spans="1:16" ht="39" customHeight="1">
      <c r="A39" s="22"/>
      <c r="B39" s="35"/>
      <c r="C39" s="1143" t="s">
        <v>528</v>
      </c>
      <c r="D39" s="1144"/>
      <c r="E39" s="1145"/>
      <c r="F39" s="36">
        <v>0.96</v>
      </c>
      <c r="G39" s="37">
        <v>0.93</v>
      </c>
      <c r="H39" s="37">
        <v>0.98</v>
      </c>
      <c r="I39" s="37">
        <v>0.97</v>
      </c>
      <c r="J39" s="38">
        <v>0.98</v>
      </c>
      <c r="K39" s="22"/>
      <c r="L39" s="22"/>
      <c r="M39" s="22"/>
      <c r="N39" s="22"/>
      <c r="O39" s="22"/>
      <c r="P39" s="22"/>
    </row>
    <row r="40" spans="1:16" ht="39" customHeight="1">
      <c r="A40" s="22"/>
      <c r="B40" s="35"/>
      <c r="C40" s="1143" t="s">
        <v>529</v>
      </c>
      <c r="D40" s="1144"/>
      <c r="E40" s="1145"/>
      <c r="F40" s="36">
        <v>0.53</v>
      </c>
      <c r="G40" s="37">
        <v>0.52</v>
      </c>
      <c r="H40" s="37">
        <v>0.16</v>
      </c>
      <c r="I40" s="37">
        <v>0.17</v>
      </c>
      <c r="J40" s="38">
        <v>0.13</v>
      </c>
      <c r="K40" s="22"/>
      <c r="L40" s="22"/>
      <c r="M40" s="22"/>
      <c r="N40" s="22"/>
      <c r="O40" s="22"/>
      <c r="P40" s="22"/>
    </row>
    <row r="41" spans="1:16" ht="39" customHeight="1">
      <c r="A41" s="22"/>
      <c r="B41" s="35"/>
      <c r="C41" s="1143" t="s">
        <v>530</v>
      </c>
      <c r="D41" s="1144"/>
      <c r="E41" s="1145"/>
      <c r="F41" s="36">
        <v>0.12</v>
      </c>
      <c r="G41" s="37">
        <v>0.11</v>
      </c>
      <c r="H41" s="37">
        <v>0.12</v>
      </c>
      <c r="I41" s="37">
        <v>0.12</v>
      </c>
      <c r="J41" s="38">
        <v>0.12</v>
      </c>
      <c r="K41" s="22"/>
      <c r="L41" s="22"/>
      <c r="M41" s="22"/>
      <c r="N41" s="22"/>
      <c r="O41" s="22"/>
      <c r="P41" s="22"/>
    </row>
    <row r="42" spans="1:16" ht="39" customHeight="1">
      <c r="A42" s="22"/>
      <c r="B42" s="39"/>
      <c r="C42" s="1143" t="s">
        <v>531</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532</v>
      </c>
      <c r="D43" s="1147"/>
      <c r="E43" s="1148"/>
      <c r="F43" s="41">
        <v>0.28999999999999998</v>
      </c>
      <c r="G43" s="42">
        <v>0.23</v>
      </c>
      <c r="H43" s="42">
        <v>0.04</v>
      </c>
      <c r="I43" s="42">
        <v>0.13</v>
      </c>
      <c r="J43" s="43">
        <v>7.0000000000000007E-2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27" zoomScale="60" zoomScaleNormal="60" zoomScaleSheetLayoutView="55" workbookViewId="0">
      <selection activeCell="E50" sqref="E50:J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10</v>
      </c>
      <c r="C45" s="1160"/>
      <c r="D45" s="58"/>
      <c r="E45" s="1165" t="s">
        <v>11</v>
      </c>
      <c r="F45" s="1165"/>
      <c r="G45" s="1165"/>
      <c r="H45" s="1165"/>
      <c r="I45" s="1165"/>
      <c r="J45" s="1166"/>
      <c r="K45" s="59">
        <v>733</v>
      </c>
      <c r="L45" s="60">
        <v>586</v>
      </c>
      <c r="M45" s="60">
        <v>766</v>
      </c>
      <c r="N45" s="60">
        <v>669</v>
      </c>
      <c r="O45" s="61">
        <v>682</v>
      </c>
      <c r="P45" s="48"/>
      <c r="Q45" s="48"/>
      <c r="R45" s="48"/>
      <c r="S45" s="48"/>
      <c r="T45" s="48"/>
      <c r="U45" s="48"/>
    </row>
    <row r="46" spans="1:21" ht="30.75" customHeight="1">
      <c r="A46" s="48"/>
      <c r="B46" s="1161"/>
      <c r="C46" s="1162"/>
      <c r="D46" s="62"/>
      <c r="E46" s="1153" t="s">
        <v>12</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13</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14</v>
      </c>
      <c r="F48" s="1153"/>
      <c r="G48" s="1153"/>
      <c r="H48" s="1153"/>
      <c r="I48" s="1153"/>
      <c r="J48" s="1154"/>
      <c r="K48" s="63">
        <v>325</v>
      </c>
      <c r="L48" s="64">
        <v>326</v>
      </c>
      <c r="M48" s="64">
        <v>334</v>
      </c>
      <c r="N48" s="64">
        <v>345</v>
      </c>
      <c r="O48" s="65">
        <v>334</v>
      </c>
      <c r="P48" s="48"/>
      <c r="Q48" s="48"/>
      <c r="R48" s="48"/>
      <c r="S48" s="48"/>
      <c r="T48" s="48"/>
      <c r="U48" s="48"/>
    </row>
    <row r="49" spans="1:21" ht="30.75" customHeight="1">
      <c r="A49" s="48"/>
      <c r="B49" s="1161"/>
      <c r="C49" s="1162"/>
      <c r="D49" s="62"/>
      <c r="E49" s="1153" t="s">
        <v>15</v>
      </c>
      <c r="F49" s="1153"/>
      <c r="G49" s="1153"/>
      <c r="H49" s="1153"/>
      <c r="I49" s="1153"/>
      <c r="J49" s="1154"/>
      <c r="K49" s="63">
        <v>51</v>
      </c>
      <c r="L49" s="64">
        <v>57</v>
      </c>
      <c r="M49" s="64">
        <v>46</v>
      </c>
      <c r="N49" s="64">
        <v>40</v>
      </c>
      <c r="O49" s="65">
        <v>18</v>
      </c>
      <c r="P49" s="48"/>
      <c r="Q49" s="48"/>
      <c r="R49" s="48"/>
      <c r="S49" s="48"/>
      <c r="T49" s="48"/>
      <c r="U49" s="48"/>
    </row>
    <row r="50" spans="1:21" ht="30.75" customHeight="1">
      <c r="A50" s="48"/>
      <c r="B50" s="1161"/>
      <c r="C50" s="1162"/>
      <c r="D50" s="62"/>
      <c r="E50" s="1153" t="s">
        <v>16</v>
      </c>
      <c r="F50" s="1153"/>
      <c r="G50" s="1153"/>
      <c r="H50" s="1153"/>
      <c r="I50" s="1153"/>
      <c r="J50" s="1154"/>
      <c r="K50" s="63">
        <v>250</v>
      </c>
      <c r="L50" s="64">
        <v>233</v>
      </c>
      <c r="M50" s="64">
        <v>209</v>
      </c>
      <c r="N50" s="64">
        <v>215</v>
      </c>
      <c r="O50" s="65">
        <v>173</v>
      </c>
      <c r="P50" s="48"/>
      <c r="Q50" s="48"/>
      <c r="R50" s="48"/>
      <c r="S50" s="48"/>
      <c r="T50" s="48"/>
      <c r="U50" s="48"/>
    </row>
    <row r="51" spans="1:21" ht="30.75" customHeight="1">
      <c r="A51" s="48"/>
      <c r="B51" s="1163"/>
      <c r="C51" s="1164"/>
      <c r="D51" s="66"/>
      <c r="E51" s="1153" t="s">
        <v>17</v>
      </c>
      <c r="F51" s="1153"/>
      <c r="G51" s="1153"/>
      <c r="H51" s="1153"/>
      <c r="I51" s="1153"/>
      <c r="J51" s="1154"/>
      <c r="K51" s="63" t="s">
        <v>477</v>
      </c>
      <c r="L51" s="64" t="s">
        <v>477</v>
      </c>
      <c r="M51" s="64" t="s">
        <v>477</v>
      </c>
      <c r="N51" s="64" t="s">
        <v>477</v>
      </c>
      <c r="O51" s="65" t="s">
        <v>477</v>
      </c>
      <c r="P51" s="48"/>
      <c r="Q51" s="48"/>
      <c r="R51" s="48"/>
      <c r="S51" s="48"/>
      <c r="T51" s="48"/>
      <c r="U51" s="48"/>
    </row>
    <row r="52" spans="1:21" ht="30.75" customHeight="1">
      <c r="A52" s="48"/>
      <c r="B52" s="1151" t="s">
        <v>18</v>
      </c>
      <c r="C52" s="1152"/>
      <c r="D52" s="66"/>
      <c r="E52" s="1153" t="s">
        <v>19</v>
      </c>
      <c r="F52" s="1153"/>
      <c r="G52" s="1153"/>
      <c r="H52" s="1153"/>
      <c r="I52" s="1153"/>
      <c r="J52" s="1154"/>
      <c r="K52" s="63">
        <v>591</v>
      </c>
      <c r="L52" s="64">
        <v>608</v>
      </c>
      <c r="M52" s="64">
        <v>607</v>
      </c>
      <c r="N52" s="64">
        <v>644</v>
      </c>
      <c r="O52" s="65">
        <v>646</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768</v>
      </c>
      <c r="L53" s="69">
        <v>594</v>
      </c>
      <c r="M53" s="69">
        <v>748</v>
      </c>
      <c r="N53" s="69">
        <v>625</v>
      </c>
      <c r="O53" s="70">
        <v>561</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2015-05-01T04:20:43Z</cp:lastPrinted>
  <dcterms:created xsi:type="dcterms:W3CDTF">2015-02-17T06:13:25Z</dcterms:created>
  <dcterms:modified xsi:type="dcterms:W3CDTF">2015-05-01T04:23:57Z</dcterms:modified>
  <cp:category/>
</cp:coreProperties>
</file>