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O35" i="9"/>
  <c r="BE35" i="9"/>
  <c r="AM35" i="9"/>
  <c r="C35" i="9"/>
  <c r="C36" i="9" s="1"/>
  <c r="C34" i="9"/>
  <c r="U34" i="9" l="1"/>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W34" i="9" s="1"/>
  <c r="BW35" i="9" s="1"/>
  <c r="BW36" i="9" s="1"/>
  <c r="BW37" i="9" s="1"/>
  <c r="BW38" i="9" s="1"/>
  <c r="BW39" i="9" s="1"/>
  <c r="BW40" i="9" s="1"/>
  <c r="BW41" i="9" s="1"/>
  <c r="BW42" i="9" s="1"/>
  <c r="BW43" i="9" s="1"/>
  <c r="CO34" i="9" l="1"/>
</calcChain>
</file>

<file path=xl/sharedStrings.xml><?xml version="1.0" encoding="utf-8"?>
<sst xmlns="http://schemas.openxmlformats.org/spreadsheetml/2006/main" count="996" uniqueCount="557">
  <si>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</si>
  <si>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</si>
  <si>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</si>
  <si>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</si>
  <si>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</si>
  <si>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</si>
  <si>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</si>
  <si>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</si>
  <si>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</si>
  <si>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</si>
  <si>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</si>
  <si>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</si>
  <si>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</si>
  <si>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</si>
  <si>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</si>
  <si>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</si>
  <si>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</si>
  <si>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</si>
  <si>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</si>
  <si>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</si>
  <si>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</si>
  <si>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</si>
  <si>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</si>
  <si>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</si>
  <si>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</si>
  <si>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</si>
  <si>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</si>
  <si>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</si>
  <si>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</si>
  <si>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</si>
  <si>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</si>
  <si>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</si>
  <si>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</si>
  <si>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</si>
  <si>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</si>
  <si>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</si>
  <si>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</si>
  <si>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</si>
  <si>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</si>
  <si>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</si>
  <si>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</si>
  <si>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</si>
  <si>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</si>
  <si>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</si>
  <si>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</si>
  <si>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</si>
  <si>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</si>
  <si>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</si>
  <si>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</si>
  <si>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</si>
  <si>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</si>
  <si>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</si>
  <si>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</si>
  <si>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</si>
  <si>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</si>
  <si>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</si>
  <si>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</si>
  <si>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</si>
  <si>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</si>
  <si>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</si>
  <si>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</si>
  <si>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</si>
  <si>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</si>
  <si>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</si>
  <si>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</si>
  <si>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</si>
  <si>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</si>
  <si>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</si>
  <si>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</si>
  <si>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Ⅲ－１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</si>
  <si>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</si>
  <si>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</si>
  <si>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</si>
  <si>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</si>
  <si>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</si>
  <si>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</si>
  <si>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</si>
  <si>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</si>
  <si>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</si>
  <si>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</si>
  <si>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</si>
  <si>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</si>
  <si>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小野町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</si>
  <si>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</si>
  <si>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</si>
  <si>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</si>
  <si>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</si>
  <si>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</si>
  <si>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</si>
  <si>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</si>
  <si>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</si>
  <si>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</si>
  <si>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</si>
  <si>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</si>
  <si>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</si>
  <si>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</si>
  <si>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</si>
  <si>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</si>
  <si>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</si>
  <si>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</si>
  <si>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</si>
  <si>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</si>
  <si>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</si>
  <si>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</si>
  <si>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</si>
  <si>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</si>
  <si>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</si>
  <si>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</si>
  <si>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-7.5</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</si>
  <si>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</si>
  <si>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</si>
  <si>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</si>
  <si>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</si>
  <si>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</si>
  <si>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</si>
  <si>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</si>
  <si>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</si>
  <si>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</si>
  <si>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</si>
  <si>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</si>
  <si>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</si>
  <si>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</si>
  <si>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</si>
  <si>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</si>
  <si>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</si>
  <si>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</si>
  <si>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</si>
  <si>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</si>
  <si>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</si>
  <si>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</si>
  <si>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</si>
  <si>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</si>
  <si>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</si>
  <si>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</si>
  <si>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</si>
  <si>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</si>
  <si>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</si>
  <si>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</si>
  <si>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-0.2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</si>
  <si>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</si>
  <si>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</si>
  <si>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</si>
  <si>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</si>
  <si>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</si>
  <si>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</si>
  <si>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</si>
  <si>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</si>
  <si>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</si>
  <si>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</si>
  <si>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</si>
  <si>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</si>
  <si>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</si>
  <si>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</si>
  <si>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</si>
  <si>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</si>
  <si>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</si>
  <si>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</si>
  <si>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</si>
  <si>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</si>
  <si>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</si>
  <si>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</si>
  <si>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</si>
  <si>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</si>
  <si>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</si>
  <si>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</si>
  <si>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</si>
  <si>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</si>
  <si>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</si>
  <si>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</si>
  <si>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</si>
  <si>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</si>
  <si>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</si>
  <si>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</si>
  <si>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</si>
  <si>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</si>
  <si>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</si>
  <si>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</si>
  <si>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</si>
  <si>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</si>
  <si>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</si>
  <si>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</si>
  <si>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</si>
  <si>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</si>
  <si>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</si>
  <si>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</si>
  <si>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</si>
  <si>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</si>
  <si>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</si>
  <si>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</si>
  <si>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</si>
  <si>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</si>
  <si>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</si>
  <si>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</si>
  <si>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</si>
  <si>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</si>
  <si>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</si>
  <si>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福島県小野町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</si>
  <si>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</si>
  <si>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</si>
  <si>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</si>
  <si>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</si>
  <si>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</si>
  <si>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</si>
  <si>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</si>
  <si>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</si>
  <si>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</si>
  <si>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</si>
  <si>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</si>
  <si>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</si>
  <si>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</si>
  <si>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</si>
  <si>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</si>
  <si>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</si>
  <si>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</si>
  <si>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</si>
  <si>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</si>
  <si>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</si>
  <si>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</si>
  <si>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</si>
  <si>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</si>
  <si>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</si>
  <si>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</si>
  <si>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</si>
  <si>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</si>
  <si>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</si>
  <si>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</si>
  <si>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</si>
  <si>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</si>
  <si>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</si>
  <si>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</si>
  <si>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</si>
  <si>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</si>
  <si>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</si>
  <si>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</si>
  <si>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</si>
  <si>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</si>
  <si>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</si>
  <si>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</si>
  <si>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</si>
  <si>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</si>
  <si>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</si>
  <si>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</si>
  <si>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</si>
  <si>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</si>
  <si>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</si>
  <si>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</si>
  <si>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</si>
  <si>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</si>
  <si>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</si>
  <si>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</si>
  <si>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</si>
  <si>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</si>
  <si>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</si>
  <si>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</si>
  <si>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</si>
  <si>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</si>
  <si>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</si>
  <si>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</si>
  <si>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</si>
  <si>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</si>
  <si>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</si>
  <si>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</si>
  <si>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</si>
  <si>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</si>
  <si>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</si>
  <si>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</si>
  <si>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</si>
  <si>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</si>
  <si>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</si>
  <si>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</si>
  <si>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</si>
  <si>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</si>
  <si>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</si>
  <si>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</si>
  <si>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</si>
  <si>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</si>
  <si>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</si>
  <si>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</si>
  <si>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</si>
  <si>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</si>
  <si>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</si>
  <si>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</si>
  <si>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</si>
  <si>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</si>
  <si>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</si>
  <si>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</si>
  <si>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</si>
  <si>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</si>
  <si>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</si>
  <si>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</si>
  <si>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</si>
  <si>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</si>
  <si>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</si>
  <si>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</si>
  <si>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</si>
  <si>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</si>
  <si>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</si>
  <si>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</si>
  <si>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</si>
  <si>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</si>
  <si>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</si>
  <si>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</si>
  <si>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</si>
  <si>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</si>
  <si>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</si>
  <si>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</si>
  <si>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</si>
  <si>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</si>
  <si>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</si>
  <si>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</si>
  <si>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</si>
  <si>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</si>
  <si>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</si>
  <si>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</si>
  <si>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</si>
  <si>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</si>
  <si>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</si>
  <si>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</si>
  <si>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下水道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</si>
  <si>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</si>
  <si>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</si>
  <si>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</si>
  <si>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</si>
  <si>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</si>
  <si>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</si>
  <si>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</si>
  <si>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</si>
  <si>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</si>
  <si>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</si>
  <si>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</si>
  <si>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</si>
  <si>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</si>
  <si>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</si>
  <si>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</si>
  <si>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</si>
  <si>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</si>
  <si>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</si>
  <si>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</si>
  <si>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</si>
  <si>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</si>
  <si>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</si>
  <si>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</si>
  <si>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</si>
  <si>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</si>
  <si>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</si>
  <si>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</si>
  <si>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</si>
  <si>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福島県小野町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</si>
  <si>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</si>
  <si>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</si>
  <si>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</si>
  <si>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</si>
  <si>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</si>
  <si>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</si>
  <si>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</si>
  <si>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</si>
  <si>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</si>
  <si>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</si>
  <si>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</si>
  <si>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</si>
  <si>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</si>
  <si>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</si>
  <si>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</si>
  <si>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</si>
  <si>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</si>
  <si>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</si>
  <si>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</si>
  <si>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</si>
  <si>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文化・体育振興基金特別会計</t>
    <phoneticPr fontId="5"/>
  </si>
  <si>
    <t>除染対策事業特別会計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</si>
  <si>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</si>
  <si>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</si>
  <si>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</si>
  <si>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</si>
  <si>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</si>
  <si>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</si>
  <si>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</si>
  <si>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</si>
  <si>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</si>
  <si>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</si>
  <si>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</si>
  <si>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</si>
  <si>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</si>
  <si>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</si>
  <si>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</si>
  <si>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</si>
  <si>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水道事業特別会計</t>
    <phoneticPr fontId="5"/>
  </si>
  <si>
    <t>法適用企業</t>
    <phoneticPr fontId="5"/>
  </si>
  <si>
    <t>浄化槽整備推進事業特別会計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</si>
  <si>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</si>
  <si>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</si>
  <si>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</si>
  <si>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</si>
  <si>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</si>
  <si>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</si>
  <si>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</si>
  <si>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</si>
  <si>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</si>
  <si>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</si>
  <si>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</si>
  <si>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</si>
  <si>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</si>
  <si>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</si>
  <si>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</si>
  <si>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</si>
  <si>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</si>
  <si>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</si>
  <si>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</si>
  <si>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</si>
  <si>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</si>
  <si>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</si>
  <si>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</si>
  <si>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</si>
  <si>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</si>
  <si>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</si>
  <si>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</si>
  <si>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</si>
  <si>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</si>
  <si>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</si>
  <si>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</si>
  <si>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</si>
  <si>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</si>
  <si>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</si>
  <si>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</si>
  <si>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</si>
  <si>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</si>
  <si>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</si>
  <si>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</si>
  <si>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</si>
  <si>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</si>
  <si>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</si>
  <si>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</si>
  <si>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</si>
  <si>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</si>
  <si>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</si>
  <si>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</si>
  <si>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</si>
  <si>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</si>
  <si>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</si>
  <si>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</si>
  <si>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</si>
  <si>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</si>
  <si>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</si>
  <si>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</si>
  <si>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</si>
  <si>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</si>
  <si>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</si>
  <si>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</si>
  <si>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</si>
  <si>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</si>
  <si>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</si>
  <si>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</si>
  <si>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</si>
  <si>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</si>
  <si>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</si>
  <si>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</si>
  <si>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</si>
  <si>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</si>
  <si>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</si>
  <si>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</si>
  <si>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</si>
  <si>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</si>
  <si>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</si>
  <si>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</si>
  <si>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</si>
  <si>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</si>
  <si>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</si>
  <si>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</si>
  <si>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</si>
  <si>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</si>
  <si>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</si>
  <si>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</si>
  <si>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</si>
  <si>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</si>
  <si>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</si>
  <si>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</si>
  <si>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</si>
  <si>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</si>
  <si>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</si>
  <si>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</si>
  <si>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</si>
  <si>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</si>
  <si>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</si>
  <si>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</si>
  <si>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</si>
  <si>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</si>
  <si>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</si>
  <si>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</si>
  <si>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</si>
  <si>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</si>
  <si>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</si>
  <si>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</si>
  <si>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</si>
  <si>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</si>
  <si>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</si>
  <si>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</si>
  <si>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</si>
  <si>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</si>
  <si>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</si>
  <si>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</si>
  <si>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</si>
  <si>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</si>
  <si>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</si>
  <si>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</si>
  <si>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</si>
  <si>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</si>
  <si>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</si>
  <si>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</si>
  <si>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</si>
  <si>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</si>
  <si>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</si>
  <si>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</si>
  <si>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</si>
  <si>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</si>
  <si>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</si>
  <si>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</si>
  <si>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</si>
  <si>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</si>
  <si>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</si>
  <si>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</si>
  <si>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</si>
  <si>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</si>
  <si>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</si>
  <si>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</si>
  <si>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</si>
  <si>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</si>
  <si>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1.78</t>
  </si>
  <si>
    <t>一般会計</t>
  </si>
  <si>
    <t>水道事業特別会計</t>
  </si>
  <si>
    <t>国民健康保険特別会計</t>
  </si>
  <si>
    <t>介護保険特別会計</t>
  </si>
  <si>
    <t>浄化槽整備推進事業特別会計</t>
  </si>
  <si>
    <t>後期高齢者医療特別会計</t>
  </si>
  <si>
    <t>文化・体育振興基金特別会計</t>
  </si>
  <si>
    <t>除染対策事業特別会計</t>
  </si>
  <si>
    <t>その他会計（赤字）</t>
  </si>
  <si>
    <t>その他会計（黒字）</t>
  </si>
  <si>
    <t>福島県後期高齢者医療広域連合一般会計</t>
    <rPh sb="0" eb="3">
      <t>フクシマケン</t>
    </rPh>
    <rPh sb="3" eb="5">
      <t>コウキ</t>
    </rPh>
    <rPh sb="5" eb="8">
      <t>コウレイシャ</t>
    </rPh>
    <rPh sb="8" eb="10">
      <t>イリョウ</t>
    </rPh>
    <rPh sb="10" eb="12">
      <t>コウイキ</t>
    </rPh>
    <rPh sb="12" eb="14">
      <t>レンゴウ</t>
    </rPh>
    <rPh sb="14" eb="16">
      <t>イッパン</t>
    </rPh>
    <rPh sb="16" eb="18">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</si>
  <si>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
  </si>
  <si>
    <t>郡山地方広域消防組合一般会計</t>
    <rPh sb="0" eb="2">
      <t>コオリヤマ</t>
    </rPh>
    <rPh sb="2" eb="4">
      <t>チホウ</t>
    </rPh>
    <rPh sb="4" eb="6">
      <t>コウイキ</t>
    </rPh>
    <rPh sb="6" eb="8">
      <t>ショウボウ</t>
    </rPh>
    <rPh sb="8" eb="10">
      <t>クミアイ</t>
    </rPh>
    <rPh sb="10" eb="12">
      <t>イッパン</t>
    </rPh>
    <rPh sb="12" eb="14">
      <t>カイケイ</t>
    </rPh>
    <phoneticPr fontId="2"/>
  </si>
  <si>
    <t>福島県市町村総合事務組合一般会計</t>
    <rPh sb="0" eb="3">
      <t>フクシマケン</t>
    </rPh>
    <rPh sb="3" eb="6">
      <t>シチョウソン</t>
    </rPh>
    <rPh sb="6" eb="8">
      <t>ソウゴウ</t>
    </rPh>
    <rPh sb="8" eb="10">
      <t>ジム</t>
    </rPh>
    <rPh sb="10" eb="12">
      <t>クミアイ</t>
    </rPh>
    <rPh sb="12" eb="14">
      <t>イッパン</t>
    </rPh>
    <rPh sb="14" eb="16">
      <t>カイケイ</t>
    </rPh>
    <phoneticPr fontId="2"/>
  </si>
  <si>
    <t>福島県市町村総合事務組合消防補償等特別会計</t>
    <rPh sb="12" eb="14">
      <t>ショウボウ</t>
    </rPh>
    <rPh sb="14" eb="16">
      <t>ホショウ</t>
    </rPh>
    <rPh sb="16" eb="17">
      <t>トウ</t>
    </rPh>
    <rPh sb="17" eb="19">
      <t>トクベツ</t>
    </rPh>
    <rPh sb="19" eb="21">
      <t>カイケイ</t>
    </rPh>
    <phoneticPr fontId="2"/>
  </si>
  <si>
    <t>福島県市町村総合事務組合消防賞じゅつ金特別会計</t>
    <rPh sb="12" eb="14">
      <t>ショウボウ</t>
    </rPh>
    <rPh sb="14" eb="15">
      <t>ショウ</t>
    </rPh>
    <rPh sb="18" eb="19">
      <t>キン</t>
    </rPh>
    <rPh sb="19" eb="21">
      <t>トクベツ</t>
    </rPh>
    <rPh sb="21" eb="23">
      <t>カイケイ</t>
    </rPh>
    <phoneticPr fontId="2"/>
  </si>
  <si>
    <t>福島県市町村総合事務組合非常勤職員公務災害補償特別会計</t>
    <rPh sb="12" eb="15">
      <t>ヒジョウキン</t>
    </rPh>
    <rPh sb="15" eb="17">
      <t>ショクイン</t>
    </rPh>
    <rPh sb="17" eb="19">
      <t>コウム</t>
    </rPh>
    <rPh sb="19" eb="21">
      <t>サイガイ</t>
    </rPh>
    <rPh sb="21" eb="23">
      <t>ホショウ</t>
    </rPh>
    <rPh sb="23" eb="25">
      <t>トクベツ</t>
    </rPh>
    <rPh sb="25" eb="27">
      <t>カイケイ</t>
    </rPh>
    <phoneticPr fontId="2"/>
  </si>
  <si>
    <t>福島県市町村総合事務組合自治会館管理特別会計</t>
    <rPh sb="12" eb="14">
      <t>ジチ</t>
    </rPh>
    <rPh sb="14" eb="16">
      <t>カイカン</t>
    </rPh>
    <rPh sb="16" eb="18">
      <t>カンリ</t>
    </rPh>
    <rPh sb="18" eb="20">
      <t>トクベツ</t>
    </rPh>
    <rPh sb="20" eb="22">
      <t>カイケイ</t>
    </rPh>
    <phoneticPr fontId="2"/>
  </si>
  <si>
    <t>田村広域行政組合一般会計</t>
    <rPh sb="0" eb="2">
      <t>タムラ</t>
    </rPh>
    <rPh sb="2" eb="4">
      <t>コウイキ</t>
    </rPh>
    <rPh sb="4" eb="6">
      <t>ギョウセイ</t>
    </rPh>
    <rPh sb="6" eb="8">
      <t>クミアイ</t>
    </rPh>
    <rPh sb="8" eb="10">
      <t>イッパン</t>
    </rPh>
    <rPh sb="10" eb="12">
      <t>カイケイ</t>
    </rPh>
    <phoneticPr fontId="2"/>
  </si>
  <si>
    <t>田村広域行政組合田村東部環境ｾﾝﾀｰ特別会計</t>
    <rPh sb="8" eb="10">
      <t>タムラ</t>
    </rPh>
    <rPh sb="10" eb="12">
      <t>トウブ</t>
    </rPh>
    <rPh sb="12" eb="14">
      <t>カンキョウ</t>
    </rPh>
    <rPh sb="18" eb="20">
      <t>トクベツ</t>
    </rPh>
    <rPh sb="20" eb="22">
      <t>カイケイ</t>
    </rPh>
    <phoneticPr fontId="2"/>
  </si>
  <si>
    <t>田村広域行政組合田村西部環境ｾﾝﾀｰ特別会計</t>
    <rPh sb="8" eb="10">
      <t>タムラ</t>
    </rPh>
    <rPh sb="10" eb="12">
      <t>セイブ</t>
    </rPh>
    <rPh sb="12" eb="14">
      <t>カンキョウ</t>
    </rPh>
    <rPh sb="18" eb="20">
      <t>トクベツ</t>
    </rPh>
    <rPh sb="20" eb="22">
      <t>カイケイ</t>
    </rPh>
    <phoneticPr fontId="2"/>
  </si>
  <si>
    <t>田村広域行政組合田村地方衛生処理ｾﾝﾀｰ特別会計</t>
    <rPh sb="8" eb="10">
      <t>タムラ</t>
    </rPh>
    <rPh sb="10" eb="12">
      <t>チホウ</t>
    </rPh>
    <rPh sb="12" eb="14">
      <t>エイセイ</t>
    </rPh>
    <rPh sb="14" eb="16">
      <t>ショリ</t>
    </rPh>
    <rPh sb="20" eb="22">
      <t>トクベツ</t>
    </rPh>
    <rPh sb="22" eb="24">
      <t>カイケイ</t>
    </rPh>
    <phoneticPr fontId="2"/>
  </si>
  <si>
    <t>田村広域行政組合一般廃棄物最終処分場特別会計</t>
    <rPh sb="8" eb="10">
      <t>イッパン</t>
    </rPh>
    <rPh sb="10" eb="13">
      <t>ハイキブツ</t>
    </rPh>
    <rPh sb="13" eb="15">
      <t>サイシュウ</t>
    </rPh>
    <rPh sb="15" eb="18">
      <t>ショブンジョウ</t>
    </rPh>
    <rPh sb="18" eb="20">
      <t>トクベツ</t>
    </rPh>
    <rPh sb="20" eb="22">
      <t>カイケイ</t>
    </rPh>
    <phoneticPr fontId="2"/>
  </si>
  <si>
    <t>㈱まちづくり小野</t>
    <rPh sb="6" eb="8">
      <t>オノ</t>
    </rPh>
    <phoneticPr fontId="2"/>
  </si>
  <si>
    <t>‐</t>
    <phoneticPr fontId="2"/>
  </si>
  <si>
    <t>介護保険ｻｰﾋﾞｽ事業特別会計</t>
    <phoneticPr fontId="5"/>
  </si>
  <si>
    <t>‐</t>
    <phoneticPr fontId="2"/>
  </si>
  <si>
    <t>　法適用</t>
    <rPh sb="1" eb="2">
      <t>ホウ</t>
    </rPh>
    <rPh sb="2" eb="4">
      <t>テキヨウ</t>
    </rPh>
    <phoneticPr fontId="2"/>
  </si>
  <si>
    <t>　4市町</t>
    <rPh sb="2" eb="4">
      <t>シチョウ</t>
    </rPh>
    <phoneticPr fontId="2"/>
  </si>
  <si>
    <t>公立小野町地方綜合病院企業団</t>
    <rPh sb="0" eb="2">
      <t>コウリツ</t>
    </rPh>
    <rPh sb="2" eb="4">
      <t>オノ</t>
    </rPh>
    <rPh sb="4" eb="5">
      <t>マチ</t>
    </rPh>
    <rPh sb="5" eb="7">
      <t>チホウ</t>
    </rPh>
    <rPh sb="7" eb="9">
      <t>ソウゴウ</t>
    </rPh>
    <rPh sb="9" eb="11">
      <t>ビョウイン</t>
    </rPh>
    <rPh sb="11" eb="14">
      <t>キギョウダン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</si>
</sst>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2"/>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86910</c:v>
                </c:pt>
                <c:pt idx="1">
                  <c:v>95443</c:v>
                </c:pt>
                <c:pt idx="2">
                  <c:v>72729</c:v>
                </c:pt>
                <c:pt idx="3">
                  <c:v>70317</c:v>
                </c:pt>
                <c:pt idx="4">
                  <c:v>105751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88881</c:v>
                </c:pt>
                <c:pt idx="1">
                  <c:v>100938</c:v>
                </c:pt>
                <c:pt idx="2">
                  <c:v>94365</c:v>
                </c:pt>
                <c:pt idx="3">
                  <c:v>32064</c:v>
                </c:pt>
                <c:pt idx="4">
                  <c:v>47090</c:v>
                </c:pt>
              </c:numCache>
            </c:numRef>
          </c:val>
          <c:smooth val="0"/>
        </c:ser>
        <c:dLbls>
          <c:showLegendKey val="0"/>
          <c:showVal val="0"/>
          <c:showCatName val="0"/>
          <c:showSerName val="0"/>
          <c:showPercent val="0"/>
          <c:showBubbleSize val="0"/>
        </c:dLbls>
        <c:marker val="1"/>
        <c:smooth val="0"/>
        <c:axId val="118152192"/>
        <c:axId val="118252672"/>
      </c:lineChart>
      <c:catAx>
        <c:axId val="11815219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8252672"/>
        <c:crosses val="autoZero"/>
        <c:auto val="1"/>
        <c:lblAlgn val="ctr"/>
        <c:lblOffset val="100"/>
        <c:tickLblSkip val="1"/>
        <c:tickMarkSkip val="1"/>
        <c:noMultiLvlLbl val="0"/>
      </c:catAx>
      <c:valAx>
        <c:axId val="118252672"/>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58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81521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04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5.1100000000000003</c:v>
                </c:pt>
                <c:pt idx="1">
                  <c:v>3.78</c:v>
                </c:pt>
                <c:pt idx="2">
                  <c:v>5.41</c:v>
                </c:pt>
                <c:pt idx="3">
                  <c:v>6.97</c:v>
                </c:pt>
                <c:pt idx="4">
                  <c:v>4.2300000000000004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26.19</c:v>
                </c:pt>
                <c:pt idx="1">
                  <c:v>31.61</c:v>
                </c:pt>
                <c:pt idx="2">
                  <c:v>32.58</c:v>
                </c:pt>
                <c:pt idx="3">
                  <c:v>42.71</c:v>
                </c:pt>
                <c:pt idx="4">
                  <c:v>43.41</c:v>
                </c:pt>
              </c:numCache>
            </c:numRef>
          </c:val>
        </c:ser>
        <c:dLbls>
          <c:showLegendKey val="0"/>
          <c:showVal val="0"/>
          <c:showCatName val="0"/>
          <c:showSerName val="0"/>
          <c:showPercent val="0"/>
          <c:showBubbleSize val="0"/>
        </c:dLbls>
        <c:gapWidth val="250"/>
        <c:overlap val="100"/>
        <c:axId val="126503168"/>
        <c:axId val="12651763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3.58</c:v>
                </c:pt>
                <c:pt idx="1">
                  <c:v>5.12</c:v>
                </c:pt>
                <c:pt idx="2">
                  <c:v>1.89</c:v>
                </c:pt>
                <c:pt idx="3">
                  <c:v>10.87</c:v>
                </c:pt>
                <c:pt idx="4">
                  <c:v>-1.78</c:v>
                </c:pt>
              </c:numCache>
            </c:numRef>
          </c:val>
          <c:smooth val="0"/>
        </c:ser>
        <c:dLbls>
          <c:showLegendKey val="0"/>
          <c:showVal val="0"/>
          <c:showCatName val="0"/>
          <c:showSerName val="0"/>
          <c:showPercent val="0"/>
          <c:showBubbleSize val="0"/>
        </c:dLbls>
        <c:marker val="1"/>
        <c:smooth val="0"/>
        <c:axId val="126503168"/>
        <c:axId val="126517632"/>
      </c:lineChart>
      <c:catAx>
        <c:axId val="1265031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6517632"/>
        <c:crosses val="autoZero"/>
        <c:auto val="1"/>
        <c:lblAlgn val="ctr"/>
        <c:lblOffset val="100"/>
        <c:tickLblSkip val="1"/>
        <c:tickMarkSkip val="1"/>
        <c:noMultiLvlLbl val="0"/>
      </c:catAx>
      <c:valAx>
        <c:axId val="1265176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65031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除染対策事業特別会計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#N/A</c:v>
                </c:pt>
                <c:pt idx="7">
                  <c:v>0</c:v>
                </c:pt>
                <c:pt idx="8">
                  <c:v>#N/A</c:v>
                </c:pt>
                <c:pt idx="9">
                  <c:v>0</c:v>
                </c:pt>
              </c:numCache>
            </c:numRef>
          </c:val>
        </c:ser>
        <c:ser>
          <c:idx val="3"/>
          <c:order val="3"/>
          <c:tx>
            <c:strRef>
              <c:f>データシート!$A$30</c:f>
              <c:strCache>
                <c:ptCount val="1"/>
                <c:pt idx="0">
                  <c:v>文化・体育振興基金特別会計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0.01</c:v>
                </c:pt>
                <c:pt idx="2">
                  <c:v>#N/A</c:v>
                </c:pt>
                <c:pt idx="3">
                  <c:v>0</c:v>
                </c:pt>
                <c:pt idx="4">
                  <c:v>#N/A</c:v>
                </c:pt>
                <c:pt idx="5">
                  <c:v>0.01</c:v>
                </c:pt>
                <c:pt idx="6">
                  <c:v>#N/A</c:v>
                </c:pt>
                <c:pt idx="7">
                  <c:v>0.01</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0.03</c:v>
                </c:pt>
                <c:pt idx="4">
                  <c:v>#N/A</c:v>
                </c:pt>
                <c:pt idx="5">
                  <c:v>0.01</c:v>
                </c:pt>
                <c:pt idx="6">
                  <c:v>#N/A</c:v>
                </c:pt>
                <c:pt idx="7">
                  <c:v>0</c:v>
                </c:pt>
                <c:pt idx="8">
                  <c:v>#N/A</c:v>
                </c:pt>
                <c:pt idx="9">
                  <c:v>0.01</c:v>
                </c:pt>
              </c:numCache>
            </c:numRef>
          </c:val>
        </c:ser>
        <c:ser>
          <c:idx val="5"/>
          <c:order val="5"/>
          <c:tx>
            <c:strRef>
              <c:f>データシート!$A$32</c:f>
              <c:strCache>
                <c:ptCount val="1"/>
                <c:pt idx="0">
                  <c:v>浄化槽整備推進事業特別会計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0</c:v>
                </c:pt>
                <c:pt idx="1">
                  <c:v>0</c:v>
                </c:pt>
                <c:pt idx="2">
                  <c:v>0</c:v>
                </c:pt>
                <c:pt idx="3">
                  <c:v>0</c:v>
                </c:pt>
                <c:pt idx="4">
                  <c:v>#N/A</c:v>
                </c:pt>
                <c:pt idx="5">
                  <c:v>0.15</c:v>
                </c:pt>
                <c:pt idx="6">
                  <c:v>#N/A</c:v>
                </c:pt>
                <c:pt idx="7">
                  <c:v>0.22</c:v>
                </c:pt>
                <c:pt idx="8">
                  <c:v>#N/A</c:v>
                </c:pt>
                <c:pt idx="9">
                  <c:v>0.02</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0.54</c:v>
                </c:pt>
                <c:pt idx="2">
                  <c:v>#N/A</c:v>
                </c:pt>
                <c:pt idx="3">
                  <c:v>1.07</c:v>
                </c:pt>
                <c:pt idx="4">
                  <c:v>#N/A</c:v>
                </c:pt>
                <c:pt idx="5">
                  <c:v>0.83</c:v>
                </c:pt>
                <c:pt idx="6">
                  <c:v>#N/A</c:v>
                </c:pt>
                <c:pt idx="7">
                  <c:v>1</c:v>
                </c:pt>
                <c:pt idx="8">
                  <c:v>#N/A</c:v>
                </c:pt>
                <c:pt idx="9">
                  <c:v>0.99</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0.93</c:v>
                </c:pt>
                <c:pt idx="2">
                  <c:v>#N/A</c:v>
                </c:pt>
                <c:pt idx="3">
                  <c:v>1.39</c:v>
                </c:pt>
                <c:pt idx="4">
                  <c:v>#N/A</c:v>
                </c:pt>
                <c:pt idx="5">
                  <c:v>1.67</c:v>
                </c:pt>
                <c:pt idx="6">
                  <c:v>#N/A</c:v>
                </c:pt>
                <c:pt idx="7">
                  <c:v>2.12</c:v>
                </c:pt>
                <c:pt idx="8">
                  <c:v>#N/A</c:v>
                </c:pt>
                <c:pt idx="9">
                  <c:v>1.2</c:v>
                </c:pt>
              </c:numCache>
            </c:numRef>
          </c:val>
        </c:ser>
        <c:ser>
          <c:idx val="8"/>
          <c:order val="8"/>
          <c:tx>
            <c:strRef>
              <c:f>データシート!$A$35</c:f>
              <c:strCache>
                <c:ptCount val="1"/>
                <c:pt idx="0">
                  <c:v>水道事業特別会計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3.26</c:v>
                </c:pt>
                <c:pt idx="2">
                  <c:v>#N/A</c:v>
                </c:pt>
                <c:pt idx="3">
                  <c:v>3.38</c:v>
                </c:pt>
                <c:pt idx="4">
                  <c:v>#N/A</c:v>
                </c:pt>
                <c:pt idx="5">
                  <c:v>3.18</c:v>
                </c:pt>
                <c:pt idx="6">
                  <c:v>#N/A</c:v>
                </c:pt>
                <c:pt idx="7">
                  <c:v>3.1</c:v>
                </c:pt>
                <c:pt idx="8">
                  <c:v>#N/A</c:v>
                </c:pt>
                <c:pt idx="9">
                  <c:v>3.03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5.0999999999999996</c:v>
                </c:pt>
                <c:pt idx="2">
                  <c:v>#N/A</c:v>
                </c:pt>
                <c:pt idx="3">
                  <c:v>4.53</c:v>
                </c:pt>
                <c:pt idx="4">
                  <c:v>#N/A</c:v>
                </c:pt>
                <c:pt idx="5">
                  <c:v>13.2</c:v>
                </c:pt>
                <c:pt idx="6">
                  <c:v>#N/A</c:v>
                </c:pt>
                <c:pt idx="7">
                  <c:v>6.96</c:v>
                </c:pt>
                <c:pt idx="8">
                  <c:v>#N/A</c:v>
                </c:pt>
                <c:pt idx="9">
                  <c:v>4.22</c:v>
                </c:pt>
              </c:numCache>
            </c:numRef>
          </c:val>
        </c:ser>
        <c:dLbls>
          <c:showLegendKey val="0"/>
          <c:showVal val="0"/>
          <c:showCatName val="0"/>
          <c:showSerName val="0"/>
          <c:showPercent val="0"/>
          <c:showBubbleSize val="0"/>
        </c:dLbls>
        <c:gapWidth val="150"/>
        <c:overlap val="100"/>
        <c:axId val="126689664"/>
        <c:axId val="126691200"/>
      </c:barChart>
      <c:catAx>
        <c:axId val="1266896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6691200"/>
        <c:crosses val="autoZero"/>
        <c:auto val="1"/>
        <c:lblAlgn val="ctr"/>
        <c:lblOffset val="100"/>
        <c:tickLblSkip val="1"/>
        <c:tickMarkSkip val="1"/>
        <c:noMultiLvlLbl val="0"/>
      </c:catAx>
      <c:valAx>
        <c:axId val="1266912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668966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94E-2"/>
          <c:y val="8.7976539589442848E-2"/>
          <c:w val="0.90356317136844189"/>
          <c:h val="0.63929618768328522"/>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282</c:v>
                </c:pt>
                <c:pt idx="5">
                  <c:v>292</c:v>
                </c:pt>
                <c:pt idx="8">
                  <c:v>303</c:v>
                </c:pt>
                <c:pt idx="11">
                  <c:v>306</c:v>
                </c:pt>
                <c:pt idx="14">
                  <c:v>310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6</c:v>
                </c:pt>
                <c:pt idx="3">
                  <c:v>6</c:v>
                </c:pt>
                <c:pt idx="6">
                  <c:v>6</c:v>
                </c:pt>
                <c:pt idx="9">
                  <c:v>6</c:v>
                </c:pt>
                <c:pt idx="12">
                  <c:v>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145</c:v>
                </c:pt>
                <c:pt idx="3">
                  <c:v>119</c:v>
                </c:pt>
                <c:pt idx="6">
                  <c:v>70</c:v>
                </c:pt>
                <c:pt idx="9">
                  <c:v>72</c:v>
                </c:pt>
                <c:pt idx="12">
                  <c:v>61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18</c:v>
                </c:pt>
                <c:pt idx="3">
                  <c:v>15</c:v>
                </c:pt>
                <c:pt idx="6">
                  <c:v>28</c:v>
                </c:pt>
                <c:pt idx="9">
                  <c:v>16</c:v>
                </c:pt>
                <c:pt idx="12">
                  <c:v>32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520</c:v>
                </c:pt>
                <c:pt idx="3">
                  <c:v>482</c:v>
                </c:pt>
                <c:pt idx="6">
                  <c:v>476</c:v>
                </c:pt>
                <c:pt idx="9">
                  <c:v>472</c:v>
                </c:pt>
                <c:pt idx="12">
                  <c:v>464</c:v>
                </c:pt>
              </c:numCache>
            </c:numRef>
          </c:val>
        </c:ser>
        <c:dLbls>
          <c:showLegendKey val="0"/>
          <c:showVal val="0"/>
          <c:showCatName val="0"/>
          <c:showSerName val="0"/>
          <c:showPercent val="0"/>
          <c:showBubbleSize val="0"/>
        </c:dLbls>
        <c:gapWidth val="100"/>
        <c:overlap val="100"/>
        <c:axId val="126792832"/>
        <c:axId val="1267947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407</c:v>
                </c:pt>
                <c:pt idx="2">
                  <c:v>#N/A</c:v>
                </c:pt>
                <c:pt idx="3">
                  <c:v>#N/A</c:v>
                </c:pt>
                <c:pt idx="4">
                  <c:v>330</c:v>
                </c:pt>
                <c:pt idx="5">
                  <c:v>#N/A</c:v>
                </c:pt>
                <c:pt idx="6">
                  <c:v>#N/A</c:v>
                </c:pt>
                <c:pt idx="7">
                  <c:v>277</c:v>
                </c:pt>
                <c:pt idx="8">
                  <c:v>#N/A</c:v>
                </c:pt>
                <c:pt idx="9">
                  <c:v>#N/A</c:v>
                </c:pt>
                <c:pt idx="10">
                  <c:v>260</c:v>
                </c:pt>
                <c:pt idx="11">
                  <c:v>#N/A</c:v>
                </c:pt>
                <c:pt idx="12">
                  <c:v>#N/A</c:v>
                </c:pt>
                <c:pt idx="13">
                  <c:v>251</c:v>
                </c:pt>
                <c:pt idx="14">
                  <c:v>#N/A</c:v>
                </c:pt>
              </c:numCache>
            </c:numRef>
          </c:val>
          <c:smooth val="0"/>
        </c:ser>
        <c:dLbls>
          <c:showLegendKey val="0"/>
          <c:showVal val="0"/>
          <c:showCatName val="0"/>
          <c:showSerName val="0"/>
          <c:showPercent val="0"/>
          <c:showBubbleSize val="0"/>
        </c:dLbls>
        <c:marker val="1"/>
        <c:smooth val="0"/>
        <c:axId val="126792832"/>
        <c:axId val="126794752"/>
      </c:lineChart>
      <c:catAx>
        <c:axId val="1267928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6794752"/>
        <c:crosses val="autoZero"/>
        <c:auto val="1"/>
        <c:lblAlgn val="ctr"/>
        <c:lblOffset val="100"/>
        <c:tickLblSkip val="1"/>
        <c:tickMarkSkip val="1"/>
        <c:noMultiLvlLbl val="0"/>
      </c:catAx>
      <c:valAx>
        <c:axId val="1267947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67928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9E-2"/>
          <c:w val="0.86496884859089662"/>
          <c:h val="0.589182127738554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3142</c:v>
                </c:pt>
                <c:pt idx="5">
                  <c:v>3310</c:v>
                </c:pt>
                <c:pt idx="8">
                  <c:v>3395</c:v>
                </c:pt>
                <c:pt idx="11">
                  <c:v>3430</c:v>
                </c:pt>
                <c:pt idx="14">
                  <c:v>3361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127</c:v>
                </c:pt>
                <c:pt idx="5">
                  <c:v>136</c:v>
                </c:pt>
                <c:pt idx="8">
                  <c:v>121</c:v>
                </c:pt>
                <c:pt idx="11">
                  <c:v>107</c:v>
                </c:pt>
                <c:pt idx="14">
                  <c:v>91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2701</c:v>
                </c:pt>
                <c:pt idx="5">
                  <c:v>3003</c:v>
                </c:pt>
                <c:pt idx="8">
                  <c:v>3424</c:v>
                </c:pt>
                <c:pt idx="11">
                  <c:v>3648</c:v>
                </c:pt>
                <c:pt idx="14">
                  <c:v>3716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1284</c:v>
                </c:pt>
                <c:pt idx="3">
                  <c:v>1246</c:v>
                </c:pt>
                <c:pt idx="6">
                  <c:v>1367</c:v>
                </c:pt>
                <c:pt idx="9">
                  <c:v>1226</c:v>
                </c:pt>
                <c:pt idx="12">
                  <c:v>1151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645</c:v>
                </c:pt>
                <c:pt idx="3">
                  <c:v>503</c:v>
                </c:pt>
                <c:pt idx="6">
                  <c:v>438</c:v>
                </c:pt>
                <c:pt idx="9">
                  <c:v>377</c:v>
                </c:pt>
                <c:pt idx="12">
                  <c:v>330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183</c:v>
                </c:pt>
                <c:pt idx="3">
                  <c:v>168</c:v>
                </c:pt>
                <c:pt idx="6">
                  <c:v>170</c:v>
                </c:pt>
                <c:pt idx="9">
                  <c:v>149</c:v>
                </c:pt>
                <c:pt idx="12">
                  <c:v>169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92</c:v>
                </c:pt>
                <c:pt idx="3">
                  <c:v>149</c:v>
                </c:pt>
                <c:pt idx="6">
                  <c:v>46</c:v>
                </c:pt>
                <c:pt idx="9">
                  <c:v>31</c:v>
                </c:pt>
                <c:pt idx="12">
                  <c:v>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4452</c:v>
                </c:pt>
                <c:pt idx="3">
                  <c:v>4474</c:v>
                </c:pt>
                <c:pt idx="6">
                  <c:v>4545</c:v>
                </c:pt>
                <c:pt idx="9">
                  <c:v>4431</c:v>
                </c:pt>
                <c:pt idx="12">
                  <c:v>4258</c:v>
                </c:pt>
              </c:numCache>
            </c:numRef>
          </c:val>
        </c:ser>
        <c:dLbls>
          <c:showLegendKey val="0"/>
          <c:showVal val="0"/>
          <c:showCatName val="0"/>
          <c:showSerName val="0"/>
          <c:showPercent val="0"/>
          <c:showBubbleSize val="0"/>
        </c:dLbls>
        <c:gapWidth val="100"/>
        <c:overlap val="100"/>
        <c:axId val="126958592"/>
        <c:axId val="1269771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686</c:v>
                </c:pt>
                <c:pt idx="2">
                  <c:v>#N/A</c:v>
                </c:pt>
                <c:pt idx="3">
                  <c:v>#N/A</c:v>
                </c:pt>
                <c:pt idx="4">
                  <c:v>91</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26958592"/>
        <c:axId val="126977152"/>
      </c:lineChart>
      <c:catAx>
        <c:axId val="126958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6977152"/>
        <c:crosses val="autoZero"/>
        <c:auto val="1"/>
        <c:lblAlgn val="ctr"/>
        <c:lblOffset val="100"/>
        <c:tickLblSkip val="1"/>
        <c:tickMarkSkip val="1"/>
        <c:noMultiLvlLbl val="0"/>
      </c:catAx>
      <c:valAx>
        <c:axId val="1269771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69585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福島県小野町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11,084
11,007
125.11
5,302,205
5,029,220
137,959
3,261,409
4,257,800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8.8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24/26</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東日本大震災発生に伴う復旧・復興事業の増加や人口減少などに</a:t>
          </a:r>
          <a:endParaRPr kumimoji="1" lang="en-US" altLang="ja-JP" sz="1300">
            <a:latin typeface="ＭＳ Ｐゴシック"/>
          </a:endParaRPr>
        </a:p>
        <a:p>
          <a:r>
            <a:rPr kumimoji="1" lang="ja-JP" altLang="en-US" sz="1300">
              <a:latin typeface="ＭＳ Ｐゴシック"/>
            </a:rPr>
            <a:t>より、基準財政需要額が増加している。</a:t>
          </a:r>
          <a:endParaRPr kumimoji="1" lang="en-US" altLang="ja-JP" sz="1300">
            <a:latin typeface="ＭＳ Ｐゴシック"/>
          </a:endParaRPr>
        </a:p>
        <a:p>
          <a:r>
            <a:rPr kumimoji="1" lang="ja-JP" altLang="en-US" sz="1300">
              <a:latin typeface="ＭＳ Ｐゴシック"/>
            </a:rPr>
            <a:t>　財政力指数は、前年度比</a:t>
          </a:r>
          <a:r>
            <a:rPr kumimoji="1" lang="en-US" altLang="ja-JP" sz="1300">
              <a:latin typeface="ＭＳ Ｐゴシック"/>
            </a:rPr>
            <a:t>0.01</a:t>
          </a:r>
          <a:r>
            <a:rPr kumimoji="1" lang="ja-JP" altLang="en-US" sz="1300">
              <a:latin typeface="ＭＳ Ｐゴシック"/>
            </a:rPr>
            <a:t>ﾎﾟｲﾝﾄ減少し、類似団体平均値との比</a:t>
          </a:r>
          <a:endParaRPr kumimoji="1" lang="en-US" altLang="ja-JP" sz="1300">
            <a:latin typeface="ＭＳ Ｐゴシック"/>
          </a:endParaRPr>
        </a:p>
        <a:p>
          <a:r>
            <a:rPr kumimoji="1" lang="ja-JP" altLang="en-US" sz="1300">
              <a:latin typeface="ＭＳ Ｐゴシック"/>
            </a:rPr>
            <a:t>較においても、</a:t>
          </a:r>
          <a:r>
            <a:rPr kumimoji="1" lang="en-US" altLang="ja-JP" sz="1300">
              <a:latin typeface="ＭＳ Ｐゴシック"/>
            </a:rPr>
            <a:t>0.22</a:t>
          </a:r>
          <a:r>
            <a:rPr kumimoji="1" lang="ja-JP" altLang="en-US" sz="1300">
              <a:latin typeface="ＭＳ Ｐゴシック"/>
            </a:rPr>
            <a:t>ﾎﾟｲﾝﾄ下回るものとなった。</a:t>
          </a:r>
          <a:endParaRPr kumimoji="1" lang="en-US" altLang="ja-JP" sz="1300">
            <a:latin typeface="ＭＳ Ｐゴシック"/>
          </a:endParaRPr>
        </a:p>
        <a:p>
          <a:r>
            <a:rPr kumimoji="1" lang="ja-JP" altLang="en-US" sz="1300">
              <a:latin typeface="ＭＳ Ｐゴシック"/>
            </a:rPr>
            <a:t>　笑顔とがんばり行革大綱に基づき、歳入の確保と歳出の抑制に努め、</a:t>
          </a:r>
          <a:endParaRPr kumimoji="1" lang="en-US" altLang="ja-JP" sz="1300">
            <a:latin typeface="ＭＳ Ｐゴシック"/>
          </a:endParaRPr>
        </a:p>
        <a:p>
          <a:r>
            <a:rPr kumimoji="1" lang="ja-JP" altLang="en-US" sz="1300">
              <a:latin typeface="ＭＳ Ｐゴシック"/>
            </a:rPr>
            <a:t>財政の健全化を図っていく必要がある。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72672</xdr:rowOff>
    </xdr:from>
    <xdr:to>
      <xdr:col>7</xdr:col>
      <xdr:colOff>152400</xdr:colOff>
      <xdr:row>45</xdr:row>
      <xdr:rowOff>154517</xdr:rowOff>
    </xdr:to>
    <xdr:cxnSp macro="">
      <xdr:nvCxnSpPr>
        <xdr:cNvPr id="63" name="直線コネクタ 62"/>
        <xdr:cNvCxnSpPr/>
      </xdr:nvCxnSpPr>
      <xdr:spPr>
        <a:xfrm flipV="1">
          <a:off x="4953000" y="6073422"/>
          <a:ext cx="0" cy="179634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126594</xdr:rowOff>
    </xdr:from>
    <xdr:ext cx="762000" cy="259045"/>
    <xdr:sp macro="" textlink="">
      <xdr:nvSpPr>
        <xdr:cNvPr id="64" name="財政力最小値テキスト"/>
        <xdr:cNvSpPr txBox="1"/>
      </xdr:nvSpPr>
      <xdr:spPr>
        <a:xfrm>
          <a:off x="5041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0.24</a:t>
          </a:r>
          <a:endParaRPr kumimoji="1" lang="ja-JP" altLang="en-US" sz="1000" b="1">
            <a:latin typeface="ＭＳ Ｐゴシック"/>
          </a:endParaRPr>
        </a:p>
      </xdr:txBody>
    </xdr:sp>
    <xdr:clientData/>
  </xdr:oneCellAnchor>
  <xdr:twoCellAnchor>
    <xdr:from>
      <xdr:col>7</xdr:col>
      <xdr:colOff>63500</xdr:colOff>
      <xdr:row>45</xdr:row>
      <xdr:rowOff>154517</xdr:rowOff>
    </xdr:from>
    <xdr:to>
      <xdr:col>7</xdr:col>
      <xdr:colOff>241300</xdr:colOff>
      <xdr:row>45</xdr:row>
      <xdr:rowOff>154517</xdr:rowOff>
    </xdr:to>
    <xdr:cxnSp macro="">
      <xdr:nvCxnSpPr>
        <xdr:cNvPr id="65" name="直線コネクタ 64"/>
        <xdr:cNvCxnSpPr/>
      </xdr:nvCxnSpPr>
      <xdr:spPr>
        <a:xfrm>
          <a:off x="4864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159049</xdr:rowOff>
    </xdr:from>
    <xdr:ext cx="762000" cy="259045"/>
    <xdr:sp macro="" textlink="">
      <xdr:nvSpPr>
        <xdr:cNvPr id="66" name="財政力最大値テキスト"/>
        <xdr:cNvSpPr txBox="1"/>
      </xdr:nvSpPr>
      <xdr:spPr>
        <a:xfrm>
          <a:off x="5041900" y="581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1.58</a:t>
          </a:r>
          <a:endParaRPr kumimoji="1" lang="ja-JP" altLang="en-US" sz="1000" b="1">
            <a:latin typeface="ＭＳ Ｐゴシック"/>
          </a:endParaRPr>
        </a:p>
      </xdr:txBody>
    </xdr:sp>
    <xdr:clientData/>
  </xdr:oneCellAnchor>
  <xdr:twoCellAnchor>
    <xdr:from>
      <xdr:col>7</xdr:col>
      <xdr:colOff>63500</xdr:colOff>
      <xdr:row>35</xdr:row>
      <xdr:rowOff>72672</xdr:rowOff>
    </xdr:from>
    <xdr:to>
      <xdr:col>7</xdr:col>
      <xdr:colOff>241300</xdr:colOff>
      <xdr:row>35</xdr:row>
      <xdr:rowOff>72672</xdr:rowOff>
    </xdr:to>
    <xdr:cxnSp macro="">
      <xdr:nvCxnSpPr>
        <xdr:cNvPr id="67" name="直線コネクタ 66"/>
        <xdr:cNvCxnSpPr/>
      </xdr:nvCxnSpPr>
      <xdr:spPr>
        <a:xfrm>
          <a:off x="4864100" y="6073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45</xdr:row>
      <xdr:rowOff>47272</xdr:rowOff>
    </xdr:from>
    <xdr:to>
      <xdr:col>7</xdr:col>
      <xdr:colOff>152400</xdr:colOff>
      <xdr:row>45</xdr:row>
      <xdr:rowOff>60678</xdr:rowOff>
    </xdr:to>
    <xdr:cxnSp macro="">
      <xdr:nvCxnSpPr>
        <xdr:cNvPr id="68" name="直線コネクタ 67"/>
        <xdr:cNvCxnSpPr/>
      </xdr:nvCxnSpPr>
      <xdr:spPr>
        <a:xfrm>
          <a:off x="4114800" y="7762522"/>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74382</xdr:rowOff>
    </xdr:from>
    <xdr:ext cx="762000" cy="259045"/>
    <xdr:sp macro="" textlink="">
      <xdr:nvSpPr>
        <xdr:cNvPr id="69" name="財政力平均値テキスト"/>
        <xdr:cNvSpPr txBox="1"/>
      </xdr:nvSpPr>
      <xdr:spPr>
        <a:xfrm>
          <a:off x="5041900" y="72752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0.53</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57855</xdr:rowOff>
    </xdr:from>
    <xdr:to>
      <xdr:col>7</xdr:col>
      <xdr:colOff>203200</xdr:colOff>
      <xdr:row>43</xdr:row>
      <xdr:rowOff>159455</xdr:rowOff>
    </xdr:to>
    <xdr:sp macro="" textlink="">
      <xdr:nvSpPr>
        <xdr:cNvPr id="70" name="フローチャート : 判断 69"/>
        <xdr:cNvSpPr/>
      </xdr:nvSpPr>
      <xdr:spPr>
        <a:xfrm>
          <a:off x="4902200" y="7430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45</xdr:row>
      <xdr:rowOff>20461</xdr:rowOff>
    </xdr:from>
    <xdr:to>
      <xdr:col>6</xdr:col>
      <xdr:colOff>0</xdr:colOff>
      <xdr:row>45</xdr:row>
      <xdr:rowOff>47272</xdr:rowOff>
    </xdr:to>
    <xdr:cxnSp macro="">
      <xdr:nvCxnSpPr>
        <xdr:cNvPr id="71" name="直線コネクタ 70"/>
        <xdr:cNvCxnSpPr/>
      </xdr:nvCxnSpPr>
      <xdr:spPr>
        <a:xfrm>
          <a:off x="3225800" y="7735711"/>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2" name="フローチャート : 判断 71"/>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156227</xdr:rowOff>
    </xdr:from>
    <xdr:ext cx="736600" cy="259045"/>
    <xdr:sp macro="" textlink="">
      <xdr:nvSpPr>
        <xdr:cNvPr id="73" name="テキスト ボックス 72"/>
        <xdr:cNvSpPr txBox="1"/>
      </xdr:nvSpPr>
      <xdr:spPr>
        <a:xfrm>
          <a:off x="3733800" y="718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0.54</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151695</xdr:rowOff>
    </xdr:from>
    <xdr:to>
      <xdr:col>4</xdr:col>
      <xdr:colOff>482600</xdr:colOff>
      <xdr:row>45</xdr:row>
      <xdr:rowOff>20461</xdr:rowOff>
    </xdr:to>
    <xdr:cxnSp macro="">
      <xdr:nvCxnSpPr>
        <xdr:cNvPr id="74" name="直線コネクタ 73"/>
        <xdr:cNvCxnSpPr/>
      </xdr:nvCxnSpPr>
      <xdr:spPr>
        <a:xfrm>
          <a:off x="2336800" y="7695495"/>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135467</xdr:rowOff>
    </xdr:from>
    <xdr:to>
      <xdr:col>4</xdr:col>
      <xdr:colOff>533400</xdr:colOff>
      <xdr:row>43</xdr:row>
      <xdr:rowOff>65617</xdr:rowOff>
    </xdr:to>
    <xdr:sp macro="" textlink="">
      <xdr:nvSpPr>
        <xdr:cNvPr id="75" name="フローチャート : 判断 74"/>
        <xdr:cNvSpPr/>
      </xdr:nvSpPr>
      <xdr:spPr>
        <a:xfrm>
          <a:off x="3175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75794</xdr:rowOff>
    </xdr:from>
    <xdr:ext cx="762000" cy="259045"/>
    <xdr:sp macro="" textlink="">
      <xdr:nvSpPr>
        <xdr:cNvPr id="76" name="テキスト ボックス 75"/>
        <xdr:cNvSpPr txBox="1"/>
      </xdr:nvSpPr>
      <xdr:spPr>
        <a:xfrm>
          <a:off x="2844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0.60</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138289</xdr:rowOff>
    </xdr:from>
    <xdr:to>
      <xdr:col>3</xdr:col>
      <xdr:colOff>279400</xdr:colOff>
      <xdr:row>44</xdr:row>
      <xdr:rowOff>151695</xdr:rowOff>
    </xdr:to>
    <xdr:cxnSp macro="">
      <xdr:nvCxnSpPr>
        <xdr:cNvPr id="77" name="直線コネクタ 76"/>
        <xdr:cNvCxnSpPr/>
      </xdr:nvCxnSpPr>
      <xdr:spPr>
        <a:xfrm>
          <a:off x="1447800" y="7682089"/>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84667</xdr:rowOff>
    </xdr:from>
    <xdr:to>
      <xdr:col>3</xdr:col>
      <xdr:colOff>330200</xdr:colOff>
      <xdr:row>44</xdr:row>
      <xdr:rowOff>14817</xdr:rowOff>
    </xdr:to>
    <xdr:sp macro="" textlink="">
      <xdr:nvSpPr>
        <xdr:cNvPr id="78" name="フローチャート : 判断 77"/>
        <xdr:cNvSpPr/>
      </xdr:nvSpPr>
      <xdr:spPr>
        <a:xfrm>
          <a:off x="2286000" y="7457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24994</xdr:rowOff>
    </xdr:from>
    <xdr:ext cx="762000" cy="259045"/>
    <xdr:sp macro="" textlink="">
      <xdr:nvSpPr>
        <xdr:cNvPr id="79" name="テキスト ボックス 78"/>
        <xdr:cNvSpPr txBox="1"/>
      </xdr:nvSpPr>
      <xdr:spPr>
        <a:xfrm>
          <a:off x="1955800" y="7225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44450</xdr:rowOff>
    </xdr:from>
    <xdr:to>
      <xdr:col>2</xdr:col>
      <xdr:colOff>127000</xdr:colOff>
      <xdr:row>43</xdr:row>
      <xdr:rowOff>146050</xdr:rowOff>
    </xdr:to>
    <xdr:sp macro="" textlink="">
      <xdr:nvSpPr>
        <xdr:cNvPr id="80" name="フローチャート : 判断 79"/>
        <xdr:cNvSpPr/>
      </xdr:nvSpPr>
      <xdr:spPr>
        <a:xfrm>
          <a:off x="1397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156227</xdr:rowOff>
    </xdr:from>
    <xdr:ext cx="762000" cy="259045"/>
    <xdr:sp macro="" textlink="">
      <xdr:nvSpPr>
        <xdr:cNvPr id="81" name="テキスト ボックス 80"/>
        <xdr:cNvSpPr txBox="1"/>
      </xdr:nvSpPr>
      <xdr:spPr>
        <a:xfrm>
          <a:off x="10668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45</xdr:row>
      <xdr:rowOff>9878</xdr:rowOff>
    </xdr:from>
    <xdr:to>
      <xdr:col>7</xdr:col>
      <xdr:colOff>203200</xdr:colOff>
      <xdr:row>45</xdr:row>
      <xdr:rowOff>111478</xdr:rowOff>
    </xdr:to>
    <xdr:sp macro="" textlink="">
      <xdr:nvSpPr>
        <xdr:cNvPr id="87" name="円/楕円 86"/>
        <xdr:cNvSpPr/>
      </xdr:nvSpPr>
      <xdr:spPr>
        <a:xfrm>
          <a:off x="4902200" y="772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77205</xdr:rowOff>
    </xdr:from>
    <xdr:ext cx="762000" cy="259045"/>
    <xdr:sp macro="" textlink="">
      <xdr:nvSpPr>
        <xdr:cNvPr id="88" name="財政力該当値テキスト"/>
        <xdr:cNvSpPr txBox="1"/>
      </xdr:nvSpPr>
      <xdr:spPr>
        <a:xfrm>
          <a:off x="5041900" y="7621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167922</xdr:rowOff>
    </xdr:from>
    <xdr:to>
      <xdr:col>6</xdr:col>
      <xdr:colOff>50800</xdr:colOff>
      <xdr:row>45</xdr:row>
      <xdr:rowOff>98072</xdr:rowOff>
    </xdr:to>
    <xdr:sp macro="" textlink="">
      <xdr:nvSpPr>
        <xdr:cNvPr id="89" name="円/楕円 88"/>
        <xdr:cNvSpPr/>
      </xdr:nvSpPr>
      <xdr:spPr>
        <a:xfrm>
          <a:off x="4064000" y="7711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82849</xdr:rowOff>
    </xdr:from>
    <xdr:ext cx="736600" cy="259045"/>
    <xdr:sp macro="" textlink="">
      <xdr:nvSpPr>
        <xdr:cNvPr id="90" name="テキスト ボックス 89"/>
        <xdr:cNvSpPr txBox="1"/>
      </xdr:nvSpPr>
      <xdr:spPr>
        <a:xfrm>
          <a:off x="3733800" y="77980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141111</xdr:rowOff>
    </xdr:from>
    <xdr:to>
      <xdr:col>4</xdr:col>
      <xdr:colOff>533400</xdr:colOff>
      <xdr:row>45</xdr:row>
      <xdr:rowOff>71261</xdr:rowOff>
    </xdr:to>
    <xdr:sp macro="" textlink="">
      <xdr:nvSpPr>
        <xdr:cNvPr id="91" name="円/楕円 90"/>
        <xdr:cNvSpPr/>
      </xdr:nvSpPr>
      <xdr:spPr>
        <a:xfrm>
          <a:off x="3175000" y="7684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56038</xdr:rowOff>
    </xdr:from>
    <xdr:ext cx="762000" cy="259045"/>
    <xdr:sp macro="" textlink="">
      <xdr:nvSpPr>
        <xdr:cNvPr id="92" name="テキスト ボックス 91"/>
        <xdr:cNvSpPr txBox="1"/>
      </xdr:nvSpPr>
      <xdr:spPr>
        <a:xfrm>
          <a:off x="2844800" y="77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100895</xdr:rowOff>
    </xdr:from>
    <xdr:to>
      <xdr:col>3</xdr:col>
      <xdr:colOff>330200</xdr:colOff>
      <xdr:row>45</xdr:row>
      <xdr:rowOff>31045</xdr:rowOff>
    </xdr:to>
    <xdr:sp macro="" textlink="">
      <xdr:nvSpPr>
        <xdr:cNvPr id="93" name="円/楕円 92"/>
        <xdr:cNvSpPr/>
      </xdr:nvSpPr>
      <xdr:spPr>
        <a:xfrm>
          <a:off x="2286000" y="7644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15822</xdr:rowOff>
    </xdr:from>
    <xdr:ext cx="762000" cy="259045"/>
    <xdr:sp macro="" textlink="">
      <xdr:nvSpPr>
        <xdr:cNvPr id="94" name="テキスト ボックス 93"/>
        <xdr:cNvSpPr txBox="1"/>
      </xdr:nvSpPr>
      <xdr:spPr>
        <a:xfrm>
          <a:off x="1955800" y="7731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87489</xdr:rowOff>
    </xdr:from>
    <xdr:to>
      <xdr:col>2</xdr:col>
      <xdr:colOff>127000</xdr:colOff>
      <xdr:row>45</xdr:row>
      <xdr:rowOff>17639</xdr:rowOff>
    </xdr:to>
    <xdr:sp macro="" textlink="">
      <xdr:nvSpPr>
        <xdr:cNvPr id="95" name="円/楕円 94"/>
        <xdr:cNvSpPr/>
      </xdr:nvSpPr>
      <xdr:spPr>
        <a:xfrm>
          <a:off x="1397000" y="7631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45</xdr:row>
      <xdr:rowOff>2416</xdr:rowOff>
    </xdr:from>
    <xdr:ext cx="762000" cy="259045"/>
    <xdr:sp macro="" textlink="">
      <xdr:nvSpPr>
        <xdr:cNvPr id="96" name="テキスト ボックス 95"/>
        <xdr:cNvSpPr txBox="1"/>
      </xdr:nvSpPr>
      <xdr:spPr>
        <a:xfrm>
          <a:off x="1066800" y="771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15/26</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補助費等の増加により、前年度と比較し</a:t>
          </a:r>
          <a:r>
            <a:rPr kumimoji="1" lang="en-US" altLang="ja-JP" sz="1300">
              <a:latin typeface="ＭＳ Ｐゴシック"/>
            </a:rPr>
            <a:t>5.4</a:t>
          </a:r>
          <a:r>
            <a:rPr kumimoji="1" lang="ja-JP" altLang="en-US" sz="1300">
              <a:latin typeface="ＭＳ Ｐゴシック"/>
            </a:rPr>
            <a:t>ﾎﾟｲﾝﾄ増加し、類似団体</a:t>
          </a:r>
          <a:endParaRPr kumimoji="1" lang="en-US" altLang="ja-JP" sz="1300">
            <a:latin typeface="ＭＳ Ｐゴシック"/>
          </a:endParaRPr>
        </a:p>
        <a:p>
          <a:r>
            <a:rPr kumimoji="1" lang="ja-JP" altLang="en-US" sz="1300">
              <a:latin typeface="ＭＳ Ｐゴシック"/>
            </a:rPr>
            <a:t>平均値を</a:t>
          </a:r>
          <a:r>
            <a:rPr kumimoji="1" lang="en-US" altLang="ja-JP" sz="1300">
              <a:latin typeface="ＭＳ Ｐゴシック"/>
            </a:rPr>
            <a:t>2.5</a:t>
          </a:r>
          <a:r>
            <a:rPr kumimoji="1" lang="ja-JP" altLang="en-US" sz="1300">
              <a:latin typeface="ＭＳ Ｐゴシック"/>
            </a:rPr>
            <a:t>ﾎﾟｲﾝﾄ上回っている。</a:t>
          </a:r>
          <a:endParaRPr kumimoji="1" lang="en-US" altLang="ja-JP" sz="1300">
            <a:latin typeface="ＭＳ Ｐゴシック"/>
          </a:endParaRPr>
        </a:p>
        <a:p>
          <a:r>
            <a:rPr kumimoji="1" lang="ja-JP" altLang="en-US" sz="1300">
              <a:latin typeface="ＭＳ Ｐゴシック"/>
            </a:rPr>
            <a:t>　今後、公債費（過疎対策事業債等）の償還による公債費の上昇が</a:t>
          </a:r>
          <a:endParaRPr kumimoji="1" lang="en-US" altLang="ja-JP" sz="1300">
            <a:latin typeface="ＭＳ Ｐゴシック"/>
          </a:endParaRPr>
        </a:p>
        <a:p>
          <a:r>
            <a:rPr kumimoji="1" lang="ja-JP" altLang="en-US" sz="1300">
              <a:latin typeface="ＭＳ Ｐゴシック"/>
            </a:rPr>
            <a:t>見込まれる。</a:t>
          </a:r>
          <a:endParaRPr kumimoji="1" lang="en-US" altLang="ja-JP" sz="1300">
            <a:latin typeface="ＭＳ Ｐゴシック"/>
          </a:endParaRPr>
        </a:p>
        <a:p>
          <a:r>
            <a:rPr kumimoji="1" lang="ja-JP" altLang="en-US" sz="1300">
              <a:latin typeface="ＭＳ Ｐゴシック"/>
            </a:rPr>
            <a:t>　その他の起債発行も含め、真に適債性のある事業であり、交付税</a:t>
          </a:r>
          <a:endParaRPr kumimoji="1" lang="en-US" altLang="ja-JP" sz="1300">
            <a:latin typeface="ＭＳ Ｐゴシック"/>
          </a:endParaRPr>
        </a:p>
        <a:p>
          <a:r>
            <a:rPr kumimoji="1" lang="ja-JP" altLang="en-US" sz="1300">
              <a:latin typeface="ＭＳ Ｐゴシック"/>
            </a:rPr>
            <a:t>措置のあるものを活用し、弾力的な財政運営を図る必要がある。</a:t>
          </a:r>
          <a:endParaRPr kumimoji="1" lang="en-US" altLang="ja-JP"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3" name="直線コネクタ 112"/>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4" name="テキスト ボックス 113"/>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7" name="直線コネクタ 116"/>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8" name="テキスト ボックス 117"/>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9" name="直線コネクタ 118"/>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0" name="テキスト ボックス 119"/>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1"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64135</xdr:rowOff>
    </xdr:from>
    <xdr:to>
      <xdr:col>7</xdr:col>
      <xdr:colOff>152400</xdr:colOff>
      <xdr:row>66</xdr:row>
      <xdr:rowOff>106680</xdr:rowOff>
    </xdr:to>
    <xdr:cxnSp macro="">
      <xdr:nvCxnSpPr>
        <xdr:cNvPr id="122" name="直線コネクタ 121"/>
        <xdr:cNvCxnSpPr/>
      </xdr:nvCxnSpPr>
      <xdr:spPr>
        <a:xfrm flipV="1">
          <a:off x="4953000" y="10179685"/>
          <a:ext cx="0" cy="12426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78757</xdr:rowOff>
    </xdr:from>
    <xdr:ext cx="762000" cy="259045"/>
    <xdr:sp macro="" textlink="">
      <xdr:nvSpPr>
        <xdr:cNvPr id="123" name="財政構造の弾力性最小値テキスト"/>
        <xdr:cNvSpPr txBox="1"/>
      </xdr:nvSpPr>
      <xdr:spPr>
        <a:xfrm>
          <a:off x="5041900" y="1139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90.4</a:t>
          </a:r>
          <a:endParaRPr kumimoji="1" lang="ja-JP" altLang="en-US" sz="1000" b="1">
            <a:latin typeface="ＭＳ Ｐゴシック"/>
          </a:endParaRPr>
        </a:p>
      </xdr:txBody>
    </xdr:sp>
    <xdr:clientData/>
  </xdr:oneCellAnchor>
  <xdr:twoCellAnchor>
    <xdr:from>
      <xdr:col>7</xdr:col>
      <xdr:colOff>63500</xdr:colOff>
      <xdr:row>66</xdr:row>
      <xdr:rowOff>106680</xdr:rowOff>
    </xdr:from>
    <xdr:to>
      <xdr:col>7</xdr:col>
      <xdr:colOff>241300</xdr:colOff>
      <xdr:row>66</xdr:row>
      <xdr:rowOff>106680</xdr:rowOff>
    </xdr:to>
    <xdr:cxnSp macro="">
      <xdr:nvCxnSpPr>
        <xdr:cNvPr id="124" name="直線コネクタ 123"/>
        <xdr:cNvCxnSpPr/>
      </xdr:nvCxnSpPr>
      <xdr:spPr>
        <a:xfrm>
          <a:off x="4864100" y="1142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150512</xdr:rowOff>
    </xdr:from>
    <xdr:ext cx="762000" cy="259045"/>
    <xdr:sp macro="" textlink="">
      <xdr:nvSpPr>
        <xdr:cNvPr id="125" name="財政構造の弾力性最大値テキスト"/>
        <xdr:cNvSpPr txBox="1"/>
      </xdr:nvSpPr>
      <xdr:spPr>
        <a:xfrm>
          <a:off x="5041900" y="9923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59</xdr:row>
      <xdr:rowOff>64135</xdr:rowOff>
    </xdr:from>
    <xdr:to>
      <xdr:col>7</xdr:col>
      <xdr:colOff>241300</xdr:colOff>
      <xdr:row>59</xdr:row>
      <xdr:rowOff>64135</xdr:rowOff>
    </xdr:to>
    <xdr:cxnSp macro="">
      <xdr:nvCxnSpPr>
        <xdr:cNvPr id="126" name="直線コネクタ 125"/>
        <xdr:cNvCxnSpPr/>
      </xdr:nvCxnSpPr>
      <xdr:spPr>
        <a:xfrm>
          <a:off x="4864100" y="101796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134938</xdr:rowOff>
    </xdr:from>
    <xdr:to>
      <xdr:col>7</xdr:col>
      <xdr:colOff>152400</xdr:colOff>
      <xdr:row>64</xdr:row>
      <xdr:rowOff>117793</xdr:rowOff>
    </xdr:to>
    <xdr:cxnSp macro="">
      <xdr:nvCxnSpPr>
        <xdr:cNvPr id="127" name="直線コネクタ 126"/>
        <xdr:cNvCxnSpPr/>
      </xdr:nvCxnSpPr>
      <xdr:spPr>
        <a:xfrm>
          <a:off x="4114800" y="10764838"/>
          <a:ext cx="838200" cy="325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104157</xdr:rowOff>
    </xdr:from>
    <xdr:ext cx="762000" cy="259045"/>
    <xdr:sp macro="" textlink="">
      <xdr:nvSpPr>
        <xdr:cNvPr id="128" name="財政構造の弾力性平均値テキスト"/>
        <xdr:cNvSpPr txBox="1"/>
      </xdr:nvSpPr>
      <xdr:spPr>
        <a:xfrm>
          <a:off x="5041900" y="10734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87630</xdr:rowOff>
    </xdr:from>
    <xdr:to>
      <xdr:col>7</xdr:col>
      <xdr:colOff>203200</xdr:colOff>
      <xdr:row>64</xdr:row>
      <xdr:rowOff>17780</xdr:rowOff>
    </xdr:to>
    <xdr:sp macro="" textlink="">
      <xdr:nvSpPr>
        <xdr:cNvPr id="129" name="フローチャート : 判断 128"/>
        <xdr:cNvSpPr/>
      </xdr:nvSpPr>
      <xdr:spPr>
        <a:xfrm>
          <a:off x="49022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134938</xdr:rowOff>
    </xdr:from>
    <xdr:to>
      <xdr:col>6</xdr:col>
      <xdr:colOff>0</xdr:colOff>
      <xdr:row>64</xdr:row>
      <xdr:rowOff>27305</xdr:rowOff>
    </xdr:to>
    <xdr:cxnSp macro="">
      <xdr:nvCxnSpPr>
        <xdr:cNvPr id="130" name="直線コネクタ 129"/>
        <xdr:cNvCxnSpPr/>
      </xdr:nvCxnSpPr>
      <xdr:spPr>
        <a:xfrm flipV="1">
          <a:off x="3225800" y="10764838"/>
          <a:ext cx="889000" cy="235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39370</xdr:rowOff>
    </xdr:from>
    <xdr:to>
      <xdr:col>6</xdr:col>
      <xdr:colOff>50800</xdr:colOff>
      <xdr:row>63</xdr:row>
      <xdr:rowOff>140970</xdr:rowOff>
    </xdr:to>
    <xdr:sp macro="" textlink="">
      <xdr:nvSpPr>
        <xdr:cNvPr id="131" name="フローチャート : 判断 130"/>
        <xdr:cNvSpPr/>
      </xdr:nvSpPr>
      <xdr:spPr>
        <a:xfrm>
          <a:off x="4064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125747</xdr:rowOff>
    </xdr:from>
    <xdr:ext cx="736600" cy="259045"/>
    <xdr:sp macro="" textlink="">
      <xdr:nvSpPr>
        <xdr:cNvPr id="132" name="テキスト ボックス 131"/>
        <xdr:cNvSpPr txBox="1"/>
      </xdr:nvSpPr>
      <xdr:spPr>
        <a:xfrm>
          <a:off x="3733800" y="1092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81.6</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27305</xdr:rowOff>
    </xdr:from>
    <xdr:to>
      <xdr:col>4</xdr:col>
      <xdr:colOff>482600</xdr:colOff>
      <xdr:row>64</xdr:row>
      <xdr:rowOff>123825</xdr:rowOff>
    </xdr:to>
    <xdr:cxnSp macro="">
      <xdr:nvCxnSpPr>
        <xdr:cNvPr id="133" name="直線コネクタ 132"/>
        <xdr:cNvCxnSpPr/>
      </xdr:nvCxnSpPr>
      <xdr:spPr>
        <a:xfrm flipV="1">
          <a:off x="2336800" y="11000105"/>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57468</xdr:rowOff>
    </xdr:from>
    <xdr:to>
      <xdr:col>4</xdr:col>
      <xdr:colOff>533400</xdr:colOff>
      <xdr:row>63</xdr:row>
      <xdr:rowOff>159068</xdr:rowOff>
    </xdr:to>
    <xdr:sp macro="" textlink="">
      <xdr:nvSpPr>
        <xdr:cNvPr id="134" name="フローチャート : 判断 133"/>
        <xdr:cNvSpPr/>
      </xdr:nvSpPr>
      <xdr:spPr>
        <a:xfrm>
          <a:off x="3175000" y="10858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169245</xdr:rowOff>
    </xdr:from>
    <xdr:ext cx="762000" cy="259045"/>
    <xdr:sp macro="" textlink="">
      <xdr:nvSpPr>
        <xdr:cNvPr id="135" name="テキスト ボックス 134"/>
        <xdr:cNvSpPr txBox="1"/>
      </xdr:nvSpPr>
      <xdr:spPr>
        <a:xfrm>
          <a:off x="2844800" y="10627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123825</xdr:rowOff>
    </xdr:from>
    <xdr:to>
      <xdr:col>3</xdr:col>
      <xdr:colOff>279400</xdr:colOff>
      <xdr:row>65</xdr:row>
      <xdr:rowOff>85090</xdr:rowOff>
    </xdr:to>
    <xdr:cxnSp macro="">
      <xdr:nvCxnSpPr>
        <xdr:cNvPr id="136" name="直線コネクタ 135"/>
        <xdr:cNvCxnSpPr/>
      </xdr:nvCxnSpPr>
      <xdr:spPr>
        <a:xfrm flipV="1">
          <a:off x="1447800" y="11096625"/>
          <a:ext cx="8890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51435</xdr:rowOff>
    </xdr:from>
    <xdr:to>
      <xdr:col>3</xdr:col>
      <xdr:colOff>330200</xdr:colOff>
      <xdr:row>63</xdr:row>
      <xdr:rowOff>153035</xdr:rowOff>
    </xdr:to>
    <xdr:sp macro="" textlink="">
      <xdr:nvSpPr>
        <xdr:cNvPr id="137" name="フローチャート : 判断 136"/>
        <xdr:cNvSpPr/>
      </xdr:nvSpPr>
      <xdr:spPr>
        <a:xfrm>
          <a:off x="2286000" y="1085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163212</xdr:rowOff>
    </xdr:from>
    <xdr:ext cx="762000" cy="259045"/>
    <xdr:sp macro="" textlink="">
      <xdr:nvSpPr>
        <xdr:cNvPr id="138" name="テキスト ボックス 137"/>
        <xdr:cNvSpPr txBox="1"/>
      </xdr:nvSpPr>
      <xdr:spPr>
        <a:xfrm>
          <a:off x="1955800" y="10621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81.8</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24765</xdr:rowOff>
    </xdr:from>
    <xdr:to>
      <xdr:col>2</xdr:col>
      <xdr:colOff>127000</xdr:colOff>
      <xdr:row>64</xdr:row>
      <xdr:rowOff>126365</xdr:rowOff>
    </xdr:to>
    <xdr:sp macro="" textlink="">
      <xdr:nvSpPr>
        <xdr:cNvPr id="139" name="フローチャート : 判断 138"/>
        <xdr:cNvSpPr/>
      </xdr:nvSpPr>
      <xdr:spPr>
        <a:xfrm>
          <a:off x="1397000" y="10997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136542</xdr:rowOff>
    </xdr:from>
    <xdr:ext cx="762000" cy="259045"/>
    <xdr:sp macro="" textlink="">
      <xdr:nvSpPr>
        <xdr:cNvPr id="140" name="テキスト ボックス 139"/>
        <xdr:cNvSpPr txBox="1"/>
      </xdr:nvSpPr>
      <xdr:spPr>
        <a:xfrm>
          <a:off x="1066800" y="10766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1" name="テキスト ボックス 140"/>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2" name="テキスト ボックス 141"/>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3" name="テキスト ボックス 142"/>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4" name="テキスト ボックス 143"/>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5" name="テキスト ボックス 144"/>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66993</xdr:rowOff>
    </xdr:from>
    <xdr:to>
      <xdr:col>7</xdr:col>
      <xdr:colOff>203200</xdr:colOff>
      <xdr:row>64</xdr:row>
      <xdr:rowOff>168593</xdr:rowOff>
    </xdr:to>
    <xdr:sp macro="" textlink="">
      <xdr:nvSpPr>
        <xdr:cNvPr id="146" name="円/楕円 145"/>
        <xdr:cNvSpPr/>
      </xdr:nvSpPr>
      <xdr:spPr>
        <a:xfrm>
          <a:off x="4902200" y="11039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39070</xdr:rowOff>
    </xdr:from>
    <xdr:ext cx="762000" cy="259045"/>
    <xdr:sp macro="" textlink="">
      <xdr:nvSpPr>
        <xdr:cNvPr id="147" name="財政構造の弾力性該当値テキスト"/>
        <xdr:cNvSpPr txBox="1"/>
      </xdr:nvSpPr>
      <xdr:spPr>
        <a:xfrm>
          <a:off x="5041900" y="1101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84138</xdr:rowOff>
    </xdr:from>
    <xdr:to>
      <xdr:col>6</xdr:col>
      <xdr:colOff>50800</xdr:colOff>
      <xdr:row>63</xdr:row>
      <xdr:rowOff>14288</xdr:rowOff>
    </xdr:to>
    <xdr:sp macro="" textlink="">
      <xdr:nvSpPr>
        <xdr:cNvPr id="148" name="円/楕円 147"/>
        <xdr:cNvSpPr/>
      </xdr:nvSpPr>
      <xdr:spPr>
        <a:xfrm>
          <a:off x="4064000" y="1071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24465</xdr:rowOff>
    </xdr:from>
    <xdr:ext cx="736600" cy="259045"/>
    <xdr:sp macro="" textlink="">
      <xdr:nvSpPr>
        <xdr:cNvPr id="149" name="テキスト ボックス 148"/>
        <xdr:cNvSpPr txBox="1"/>
      </xdr:nvSpPr>
      <xdr:spPr>
        <a:xfrm>
          <a:off x="3733800" y="104829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79.5</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147955</xdr:rowOff>
    </xdr:from>
    <xdr:to>
      <xdr:col>4</xdr:col>
      <xdr:colOff>533400</xdr:colOff>
      <xdr:row>64</xdr:row>
      <xdr:rowOff>78105</xdr:rowOff>
    </xdr:to>
    <xdr:sp macro="" textlink="">
      <xdr:nvSpPr>
        <xdr:cNvPr id="150" name="円/楕円 149"/>
        <xdr:cNvSpPr/>
      </xdr:nvSpPr>
      <xdr:spPr>
        <a:xfrm>
          <a:off x="3175000" y="10949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62882</xdr:rowOff>
    </xdr:from>
    <xdr:ext cx="762000" cy="259045"/>
    <xdr:sp macro="" textlink="">
      <xdr:nvSpPr>
        <xdr:cNvPr id="151" name="テキスト ボックス 150"/>
        <xdr:cNvSpPr txBox="1"/>
      </xdr:nvSpPr>
      <xdr:spPr>
        <a:xfrm>
          <a:off x="2844800" y="11035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83.4</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73025</xdr:rowOff>
    </xdr:from>
    <xdr:to>
      <xdr:col>3</xdr:col>
      <xdr:colOff>330200</xdr:colOff>
      <xdr:row>65</xdr:row>
      <xdr:rowOff>3175</xdr:rowOff>
    </xdr:to>
    <xdr:sp macro="" textlink="">
      <xdr:nvSpPr>
        <xdr:cNvPr id="152" name="円/楕円 151"/>
        <xdr:cNvSpPr/>
      </xdr:nvSpPr>
      <xdr:spPr>
        <a:xfrm>
          <a:off x="2286000" y="1104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159402</xdr:rowOff>
    </xdr:from>
    <xdr:ext cx="762000" cy="259045"/>
    <xdr:sp macro="" textlink="">
      <xdr:nvSpPr>
        <xdr:cNvPr id="153" name="テキスト ボックス 152"/>
        <xdr:cNvSpPr txBox="1"/>
      </xdr:nvSpPr>
      <xdr:spPr>
        <a:xfrm>
          <a:off x="1955800" y="1113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34290</xdr:rowOff>
    </xdr:from>
    <xdr:to>
      <xdr:col>2</xdr:col>
      <xdr:colOff>127000</xdr:colOff>
      <xdr:row>65</xdr:row>
      <xdr:rowOff>135890</xdr:rowOff>
    </xdr:to>
    <xdr:sp macro="" textlink="">
      <xdr:nvSpPr>
        <xdr:cNvPr id="154" name="円/楕円 153"/>
        <xdr:cNvSpPr/>
      </xdr:nvSpPr>
      <xdr:spPr>
        <a:xfrm>
          <a:off x="1397000" y="1117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120667</xdr:rowOff>
    </xdr:from>
    <xdr:ext cx="762000" cy="259045"/>
    <xdr:sp macro="" textlink="">
      <xdr:nvSpPr>
        <xdr:cNvPr id="155" name="テキスト ボックス 154"/>
        <xdr:cNvSpPr txBox="1"/>
      </xdr:nvSpPr>
      <xdr:spPr>
        <a:xfrm>
          <a:off x="1066800" y="1126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6" name="正方形/長方形 155"/>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7" name="テキスト ボックス 156"/>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58" name="テキスト ボックス 157"/>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[151,300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9" name="正方形/長方形 158"/>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0" name="正方形/長方形 159"/>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17/26</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1" name="正方形/長方形 160"/>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2" name="正方形/長方形 161"/>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3" name="正方形/長方形 162"/>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4" name="正方形/長方形 163"/>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5" name="正方形/長方形 164"/>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6" name="正方形/長方形 165"/>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7" name="正方形/長方形 166"/>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8" name="テキスト ボックス 167"/>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人件費・物件費等の決算額は、前年度比</a:t>
          </a:r>
          <a:r>
            <a:rPr kumimoji="1" lang="en-US" altLang="ja-JP" sz="1300">
              <a:latin typeface="ＭＳ Ｐゴシック"/>
            </a:rPr>
            <a:t>7,662</a:t>
          </a:r>
          <a:r>
            <a:rPr kumimoji="1" lang="ja-JP" altLang="en-US" sz="1300">
              <a:latin typeface="ＭＳ Ｐゴシック"/>
            </a:rPr>
            <a:t>円減少した。</a:t>
          </a:r>
          <a:endParaRPr kumimoji="1" lang="en-US" altLang="ja-JP" sz="1300">
            <a:latin typeface="ＭＳ Ｐゴシック"/>
          </a:endParaRPr>
        </a:p>
        <a:p>
          <a:r>
            <a:rPr kumimoji="1" lang="ja-JP" altLang="en-US" sz="1300">
              <a:latin typeface="ＭＳ Ｐゴシック"/>
            </a:rPr>
            <a:t>　人件費については、震災復興財源確保のための給与削減等により、</a:t>
          </a:r>
          <a:endParaRPr kumimoji="1" lang="en-US" altLang="ja-JP" sz="1300">
            <a:latin typeface="ＭＳ Ｐゴシック"/>
          </a:endParaRPr>
        </a:p>
        <a:p>
          <a:r>
            <a:rPr kumimoji="1" lang="ja-JP" altLang="en-US" sz="1300">
              <a:latin typeface="ＭＳ Ｐゴシック"/>
            </a:rPr>
            <a:t>減少している。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69" name="テキスト ボックス 168"/>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0" name="直線コネクタ 169"/>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1" name="テキスト ボックス 170"/>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2" name="直線コネクタ 171"/>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3" name="テキスト ボックス 172"/>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4" name="直線コネクタ 173"/>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5" name="テキスト ボックス 174"/>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6" name="直線コネクタ 175"/>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7" name="テキスト ボックス 176"/>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8" name="直線コネクタ 177"/>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79" name="テキスト ボックス 178"/>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0" name="直線コネクタ 179"/>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1" name="テキスト ボックス 180"/>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2" name="直線コネクタ 181"/>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3" name="テキスト ボックス 182"/>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35962</xdr:rowOff>
    </xdr:from>
    <xdr:to>
      <xdr:col>7</xdr:col>
      <xdr:colOff>152400</xdr:colOff>
      <xdr:row>90</xdr:row>
      <xdr:rowOff>85899</xdr:rowOff>
    </xdr:to>
    <xdr:cxnSp macro="">
      <xdr:nvCxnSpPr>
        <xdr:cNvPr id="186" name="直線コネクタ 185"/>
        <xdr:cNvCxnSpPr/>
      </xdr:nvCxnSpPr>
      <xdr:spPr>
        <a:xfrm flipV="1">
          <a:off x="4953000" y="13923412"/>
          <a:ext cx="0" cy="15929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57976</xdr:rowOff>
    </xdr:from>
    <xdr:ext cx="762000" cy="259045"/>
    <xdr:sp macro="" textlink="">
      <xdr:nvSpPr>
        <xdr:cNvPr id="187" name="人件費・物件費等の状況最小値テキスト"/>
        <xdr:cNvSpPr txBox="1"/>
      </xdr:nvSpPr>
      <xdr:spPr>
        <a:xfrm>
          <a:off x="5041900" y="15488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1,028,785</a:t>
          </a:r>
          <a:endParaRPr kumimoji="1" lang="ja-JP" altLang="en-US" sz="1000" b="1">
            <a:latin typeface="ＭＳ Ｐゴシック"/>
          </a:endParaRPr>
        </a:p>
      </xdr:txBody>
    </xdr:sp>
    <xdr:clientData/>
  </xdr:oneCellAnchor>
  <xdr:twoCellAnchor>
    <xdr:from>
      <xdr:col>7</xdr:col>
      <xdr:colOff>63500</xdr:colOff>
      <xdr:row>90</xdr:row>
      <xdr:rowOff>85899</xdr:rowOff>
    </xdr:from>
    <xdr:to>
      <xdr:col>7</xdr:col>
      <xdr:colOff>241300</xdr:colOff>
      <xdr:row>90</xdr:row>
      <xdr:rowOff>85899</xdr:rowOff>
    </xdr:to>
    <xdr:cxnSp macro="">
      <xdr:nvCxnSpPr>
        <xdr:cNvPr id="188" name="直線コネクタ 187"/>
        <xdr:cNvCxnSpPr/>
      </xdr:nvCxnSpPr>
      <xdr:spPr>
        <a:xfrm>
          <a:off x="4864100" y="155163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122339</xdr:rowOff>
    </xdr:from>
    <xdr:ext cx="762000" cy="259045"/>
    <xdr:sp macro="" textlink="">
      <xdr:nvSpPr>
        <xdr:cNvPr id="189" name="人件費・物件費等の状況最大値テキスト"/>
        <xdr:cNvSpPr txBox="1"/>
      </xdr:nvSpPr>
      <xdr:spPr>
        <a:xfrm>
          <a:off x="5041900" y="13666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104,549</a:t>
          </a:r>
          <a:endParaRPr kumimoji="1" lang="ja-JP" altLang="en-US" sz="1000" b="1">
            <a:latin typeface="ＭＳ Ｐゴシック"/>
          </a:endParaRPr>
        </a:p>
      </xdr:txBody>
    </xdr:sp>
    <xdr:clientData/>
  </xdr:oneCellAnchor>
  <xdr:twoCellAnchor>
    <xdr:from>
      <xdr:col>7</xdr:col>
      <xdr:colOff>63500</xdr:colOff>
      <xdr:row>81</xdr:row>
      <xdr:rowOff>35962</xdr:rowOff>
    </xdr:from>
    <xdr:to>
      <xdr:col>7</xdr:col>
      <xdr:colOff>241300</xdr:colOff>
      <xdr:row>81</xdr:row>
      <xdr:rowOff>35962</xdr:rowOff>
    </xdr:to>
    <xdr:cxnSp macro="">
      <xdr:nvCxnSpPr>
        <xdr:cNvPr id="190" name="直線コネクタ 189"/>
        <xdr:cNvCxnSpPr/>
      </xdr:nvCxnSpPr>
      <xdr:spPr>
        <a:xfrm>
          <a:off x="4864100" y="13923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116540</xdr:rowOff>
    </xdr:from>
    <xdr:to>
      <xdr:col>7</xdr:col>
      <xdr:colOff>152400</xdr:colOff>
      <xdr:row>81</xdr:row>
      <xdr:rowOff>129747</xdr:rowOff>
    </xdr:to>
    <xdr:cxnSp macro="">
      <xdr:nvCxnSpPr>
        <xdr:cNvPr id="191" name="直線コネクタ 190"/>
        <xdr:cNvCxnSpPr/>
      </xdr:nvCxnSpPr>
      <xdr:spPr>
        <a:xfrm flipV="1">
          <a:off x="4114800" y="14003990"/>
          <a:ext cx="838200" cy="13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101318</xdr:rowOff>
    </xdr:from>
    <xdr:ext cx="762000" cy="259045"/>
    <xdr:sp macro="" textlink="">
      <xdr:nvSpPr>
        <xdr:cNvPr id="192" name="人件費・物件費等の状況平均値テキスト"/>
        <xdr:cNvSpPr txBox="1"/>
      </xdr:nvSpPr>
      <xdr:spPr>
        <a:xfrm>
          <a:off x="5041900" y="139887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154,581</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71396</xdr:rowOff>
    </xdr:from>
    <xdr:to>
      <xdr:col>7</xdr:col>
      <xdr:colOff>203200</xdr:colOff>
      <xdr:row>82</xdr:row>
      <xdr:rowOff>1546</xdr:rowOff>
    </xdr:to>
    <xdr:sp macro="" textlink="">
      <xdr:nvSpPr>
        <xdr:cNvPr id="193" name="フローチャート : 判断 192"/>
        <xdr:cNvSpPr/>
      </xdr:nvSpPr>
      <xdr:spPr>
        <a:xfrm>
          <a:off x="4902200" y="13958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95176</xdr:rowOff>
    </xdr:from>
    <xdr:to>
      <xdr:col>6</xdr:col>
      <xdr:colOff>0</xdr:colOff>
      <xdr:row>81</xdr:row>
      <xdr:rowOff>129747</xdr:rowOff>
    </xdr:to>
    <xdr:cxnSp macro="">
      <xdr:nvCxnSpPr>
        <xdr:cNvPr id="194" name="直線コネクタ 193"/>
        <xdr:cNvCxnSpPr/>
      </xdr:nvCxnSpPr>
      <xdr:spPr>
        <a:xfrm>
          <a:off x="3225800" y="13982626"/>
          <a:ext cx="889000" cy="3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60454</xdr:rowOff>
    </xdr:from>
    <xdr:to>
      <xdr:col>6</xdr:col>
      <xdr:colOff>50800</xdr:colOff>
      <xdr:row>81</xdr:row>
      <xdr:rowOff>162054</xdr:rowOff>
    </xdr:to>
    <xdr:sp macro="" textlink="">
      <xdr:nvSpPr>
        <xdr:cNvPr id="195" name="フローチャート : 判断 194"/>
        <xdr:cNvSpPr/>
      </xdr:nvSpPr>
      <xdr:spPr>
        <a:xfrm>
          <a:off x="4064000" y="13947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781</xdr:rowOff>
    </xdr:from>
    <xdr:ext cx="736600" cy="259045"/>
    <xdr:sp macro="" textlink="">
      <xdr:nvSpPr>
        <xdr:cNvPr id="196" name="テキスト ボックス 195"/>
        <xdr:cNvSpPr txBox="1"/>
      </xdr:nvSpPr>
      <xdr:spPr>
        <a:xfrm>
          <a:off x="3733800" y="1371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148,233</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70611</xdr:rowOff>
    </xdr:from>
    <xdr:to>
      <xdr:col>4</xdr:col>
      <xdr:colOff>482600</xdr:colOff>
      <xdr:row>81</xdr:row>
      <xdr:rowOff>95176</xdr:rowOff>
    </xdr:to>
    <xdr:cxnSp macro="">
      <xdr:nvCxnSpPr>
        <xdr:cNvPr id="197" name="直線コネクタ 196"/>
        <xdr:cNvCxnSpPr/>
      </xdr:nvCxnSpPr>
      <xdr:spPr>
        <a:xfrm>
          <a:off x="2336800" y="13958061"/>
          <a:ext cx="889000" cy="24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111765</xdr:rowOff>
    </xdr:from>
    <xdr:to>
      <xdr:col>4</xdr:col>
      <xdr:colOff>533400</xdr:colOff>
      <xdr:row>82</xdr:row>
      <xdr:rowOff>41915</xdr:rowOff>
    </xdr:to>
    <xdr:sp macro="" textlink="">
      <xdr:nvSpPr>
        <xdr:cNvPr id="198" name="フローチャート : 判断 197"/>
        <xdr:cNvSpPr/>
      </xdr:nvSpPr>
      <xdr:spPr>
        <a:xfrm>
          <a:off x="3175000" y="13999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26692</xdr:rowOff>
    </xdr:from>
    <xdr:ext cx="762000" cy="259045"/>
    <xdr:sp macro="" textlink="">
      <xdr:nvSpPr>
        <xdr:cNvPr id="199" name="テキスト ボックス 198"/>
        <xdr:cNvSpPr txBox="1"/>
      </xdr:nvSpPr>
      <xdr:spPr>
        <a:xfrm>
          <a:off x="2844800" y="14085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178,003</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62785</xdr:rowOff>
    </xdr:from>
    <xdr:to>
      <xdr:col>3</xdr:col>
      <xdr:colOff>279400</xdr:colOff>
      <xdr:row>81</xdr:row>
      <xdr:rowOff>70611</xdr:rowOff>
    </xdr:to>
    <xdr:cxnSp macro="">
      <xdr:nvCxnSpPr>
        <xdr:cNvPr id="200" name="直線コネクタ 199"/>
        <xdr:cNvCxnSpPr/>
      </xdr:nvCxnSpPr>
      <xdr:spPr>
        <a:xfrm>
          <a:off x="1447800" y="13950235"/>
          <a:ext cx="889000" cy="7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83434</xdr:rowOff>
    </xdr:from>
    <xdr:to>
      <xdr:col>3</xdr:col>
      <xdr:colOff>330200</xdr:colOff>
      <xdr:row>82</xdr:row>
      <xdr:rowOff>13584</xdr:rowOff>
    </xdr:to>
    <xdr:sp macro="" textlink="">
      <xdr:nvSpPr>
        <xdr:cNvPr id="201" name="フローチャート : 判断 200"/>
        <xdr:cNvSpPr/>
      </xdr:nvSpPr>
      <xdr:spPr>
        <a:xfrm>
          <a:off x="2286000" y="13970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169811</xdr:rowOff>
    </xdr:from>
    <xdr:ext cx="762000" cy="259045"/>
    <xdr:sp macro="" textlink="">
      <xdr:nvSpPr>
        <xdr:cNvPr id="202" name="テキスト ボックス 201"/>
        <xdr:cNvSpPr txBox="1"/>
      </xdr:nvSpPr>
      <xdr:spPr>
        <a:xfrm>
          <a:off x="1955800" y="1405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161,565</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65849</xdr:rowOff>
    </xdr:from>
    <xdr:to>
      <xdr:col>2</xdr:col>
      <xdr:colOff>127000</xdr:colOff>
      <xdr:row>81</xdr:row>
      <xdr:rowOff>167449</xdr:rowOff>
    </xdr:to>
    <xdr:sp macro="" textlink="">
      <xdr:nvSpPr>
        <xdr:cNvPr id="203" name="フローチャート : 判断 202"/>
        <xdr:cNvSpPr/>
      </xdr:nvSpPr>
      <xdr:spPr>
        <a:xfrm>
          <a:off x="1397000" y="13953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152226</xdr:rowOff>
    </xdr:from>
    <xdr:ext cx="762000" cy="259045"/>
    <xdr:sp macro="" textlink="">
      <xdr:nvSpPr>
        <xdr:cNvPr id="204" name="テキスト ボックス 203"/>
        <xdr:cNvSpPr txBox="1"/>
      </xdr:nvSpPr>
      <xdr:spPr>
        <a:xfrm>
          <a:off x="1066800" y="14039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151,363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65740</xdr:rowOff>
    </xdr:from>
    <xdr:to>
      <xdr:col>7</xdr:col>
      <xdr:colOff>203200</xdr:colOff>
      <xdr:row>81</xdr:row>
      <xdr:rowOff>167340</xdr:rowOff>
    </xdr:to>
    <xdr:sp macro="" textlink="">
      <xdr:nvSpPr>
        <xdr:cNvPr id="210" name="円/楕円 209"/>
        <xdr:cNvSpPr/>
      </xdr:nvSpPr>
      <xdr:spPr>
        <a:xfrm>
          <a:off x="4902200" y="13953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158467</xdr:rowOff>
    </xdr:from>
    <xdr:ext cx="762000" cy="259045"/>
    <xdr:sp macro="" textlink="">
      <xdr:nvSpPr>
        <xdr:cNvPr id="211" name="人件費・物件費等の状況該当値テキスト"/>
        <xdr:cNvSpPr txBox="1"/>
      </xdr:nvSpPr>
      <xdr:spPr>
        <a:xfrm>
          <a:off x="5041900" y="13874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151,300</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78947</xdr:rowOff>
    </xdr:from>
    <xdr:to>
      <xdr:col>6</xdr:col>
      <xdr:colOff>50800</xdr:colOff>
      <xdr:row>82</xdr:row>
      <xdr:rowOff>9097</xdr:rowOff>
    </xdr:to>
    <xdr:sp macro="" textlink="">
      <xdr:nvSpPr>
        <xdr:cNvPr id="212" name="円/楕円 211"/>
        <xdr:cNvSpPr/>
      </xdr:nvSpPr>
      <xdr:spPr>
        <a:xfrm>
          <a:off x="4064000" y="13966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165324</xdr:rowOff>
    </xdr:from>
    <xdr:ext cx="736600" cy="259045"/>
    <xdr:sp macro="" textlink="">
      <xdr:nvSpPr>
        <xdr:cNvPr id="213" name="テキスト ボックス 212"/>
        <xdr:cNvSpPr txBox="1"/>
      </xdr:nvSpPr>
      <xdr:spPr>
        <a:xfrm>
          <a:off x="3733800" y="140527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158,962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44376</xdr:rowOff>
    </xdr:from>
    <xdr:to>
      <xdr:col>4</xdr:col>
      <xdr:colOff>533400</xdr:colOff>
      <xdr:row>81</xdr:row>
      <xdr:rowOff>145976</xdr:rowOff>
    </xdr:to>
    <xdr:sp macro="" textlink="">
      <xdr:nvSpPr>
        <xdr:cNvPr id="214" name="円/楕円 213"/>
        <xdr:cNvSpPr/>
      </xdr:nvSpPr>
      <xdr:spPr>
        <a:xfrm>
          <a:off x="3175000" y="13931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156153</xdr:rowOff>
    </xdr:from>
    <xdr:ext cx="762000" cy="259045"/>
    <xdr:sp macro="" textlink="">
      <xdr:nvSpPr>
        <xdr:cNvPr id="215" name="テキスト ボックス 214"/>
        <xdr:cNvSpPr txBox="1"/>
      </xdr:nvSpPr>
      <xdr:spPr>
        <a:xfrm>
          <a:off x="2844800" y="13700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138,904</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19811</xdr:rowOff>
    </xdr:from>
    <xdr:to>
      <xdr:col>3</xdr:col>
      <xdr:colOff>330200</xdr:colOff>
      <xdr:row>81</xdr:row>
      <xdr:rowOff>121411</xdr:rowOff>
    </xdr:to>
    <xdr:sp macro="" textlink="">
      <xdr:nvSpPr>
        <xdr:cNvPr id="216" name="円/楕円 215"/>
        <xdr:cNvSpPr/>
      </xdr:nvSpPr>
      <xdr:spPr>
        <a:xfrm>
          <a:off x="2286000" y="13907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131588</xdr:rowOff>
    </xdr:from>
    <xdr:ext cx="762000" cy="259045"/>
    <xdr:sp macro="" textlink="">
      <xdr:nvSpPr>
        <xdr:cNvPr id="217" name="テキスト ボックス 216"/>
        <xdr:cNvSpPr txBox="1"/>
      </xdr:nvSpPr>
      <xdr:spPr>
        <a:xfrm>
          <a:off x="1955800" y="13676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124,652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11985</xdr:rowOff>
    </xdr:from>
    <xdr:to>
      <xdr:col>2</xdr:col>
      <xdr:colOff>127000</xdr:colOff>
      <xdr:row>81</xdr:row>
      <xdr:rowOff>113585</xdr:rowOff>
    </xdr:to>
    <xdr:sp macro="" textlink="">
      <xdr:nvSpPr>
        <xdr:cNvPr id="218" name="円/楕円 217"/>
        <xdr:cNvSpPr/>
      </xdr:nvSpPr>
      <xdr:spPr>
        <a:xfrm>
          <a:off x="1397000" y="13899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123762</xdr:rowOff>
    </xdr:from>
    <xdr:ext cx="762000" cy="259045"/>
    <xdr:sp macro="" textlink="">
      <xdr:nvSpPr>
        <xdr:cNvPr id="219" name="テキスト ボックス 218"/>
        <xdr:cNvSpPr txBox="1"/>
      </xdr:nvSpPr>
      <xdr:spPr>
        <a:xfrm>
          <a:off x="1066800" y="13668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120,112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1" name="テキスト ボックス 220"/>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2" name="テキスト ボックス 221"/>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16/26</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ﾗｽﾊﾟｲﾚｽ指数については、前年度比</a:t>
          </a:r>
          <a:r>
            <a:rPr kumimoji="1" lang="en-US" altLang="ja-JP" sz="1300">
              <a:latin typeface="ＭＳ Ｐゴシック"/>
            </a:rPr>
            <a:t>8.7</a:t>
          </a:r>
          <a:r>
            <a:rPr kumimoji="1" lang="ja-JP" altLang="en-US" sz="1300">
              <a:latin typeface="ＭＳ Ｐゴシック"/>
            </a:rPr>
            <a:t>ﾎﾟｲﾝﾄ減少した。</a:t>
          </a:r>
          <a:endParaRPr kumimoji="1" lang="en-US" altLang="ja-JP" sz="1300">
            <a:latin typeface="ＭＳ Ｐゴシック"/>
          </a:endParaRPr>
        </a:p>
        <a:p>
          <a:r>
            <a:rPr kumimoji="1" lang="ja-JP" altLang="en-US" sz="1300">
              <a:latin typeface="ＭＳ Ｐゴシック"/>
            </a:rPr>
            <a:t>　減少した起因としては、国の平均給与が東日本大震災復興関連事業の財源確保のため、引き下げられていたが、平成</a:t>
          </a:r>
          <a:r>
            <a:rPr kumimoji="1" lang="en-US" altLang="ja-JP" sz="1300">
              <a:latin typeface="ＭＳ Ｐゴシック"/>
            </a:rPr>
            <a:t>25</a:t>
          </a:r>
          <a:r>
            <a:rPr kumimoji="1" lang="ja-JP" altLang="en-US" sz="1300">
              <a:latin typeface="ＭＳ Ｐゴシック"/>
            </a:rPr>
            <a:t>年度末で特例措置が終了したことにより、指数が減少したものである。</a:t>
          </a:r>
          <a:endParaRPr kumimoji="1" lang="en-US" altLang="ja-JP"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79375</xdr:rowOff>
    </xdr:from>
    <xdr:to>
      <xdr:col>26</xdr:col>
      <xdr:colOff>76200</xdr:colOff>
      <xdr:row>90</xdr:row>
      <xdr:rowOff>79375</xdr:rowOff>
    </xdr:to>
    <xdr:cxnSp macro="">
      <xdr:nvCxnSpPr>
        <xdr:cNvPr id="235" name="直線コネクタ 234"/>
        <xdr:cNvCxnSpPr/>
      </xdr:nvCxnSpPr>
      <xdr:spPr>
        <a:xfrm>
          <a:off x="12827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108602</xdr:rowOff>
    </xdr:from>
    <xdr:ext cx="762000" cy="259045"/>
    <xdr:sp macro="" textlink="">
      <xdr:nvSpPr>
        <xdr:cNvPr id="236" name="テキスト ボックス 235"/>
        <xdr:cNvSpPr txBox="1"/>
      </xdr:nvSpPr>
      <xdr:spPr>
        <a:xfrm>
          <a:off x="1206500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7" name="直線コネクタ 236"/>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8" name="テキスト ボックス 237"/>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161925</xdr:rowOff>
    </xdr:from>
    <xdr:to>
      <xdr:col>26</xdr:col>
      <xdr:colOff>76200</xdr:colOff>
      <xdr:row>86</xdr:row>
      <xdr:rowOff>161925</xdr:rowOff>
    </xdr:to>
    <xdr:cxnSp macro="">
      <xdr:nvCxnSpPr>
        <xdr:cNvPr id="239" name="直線コネクタ 238"/>
        <xdr:cNvCxnSpPr/>
      </xdr:nvCxnSpPr>
      <xdr:spPr>
        <a:xfrm>
          <a:off x="12827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19702</xdr:rowOff>
    </xdr:from>
    <xdr:ext cx="762000" cy="259045"/>
    <xdr:sp macro="" textlink="">
      <xdr:nvSpPr>
        <xdr:cNvPr id="240" name="テキスト ボックス 239"/>
        <xdr:cNvSpPr txBox="1"/>
      </xdr:nvSpPr>
      <xdr:spPr>
        <a:xfrm>
          <a:off x="1206500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83</xdr:row>
      <xdr:rowOff>73025</xdr:rowOff>
    </xdr:from>
    <xdr:to>
      <xdr:col>26</xdr:col>
      <xdr:colOff>76200</xdr:colOff>
      <xdr:row>83</xdr:row>
      <xdr:rowOff>73025</xdr:rowOff>
    </xdr:to>
    <xdr:cxnSp macro="">
      <xdr:nvCxnSpPr>
        <xdr:cNvPr id="243" name="直線コネクタ 242"/>
        <xdr:cNvCxnSpPr/>
      </xdr:nvCxnSpPr>
      <xdr:spPr>
        <a:xfrm>
          <a:off x="12827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102252</xdr:rowOff>
    </xdr:from>
    <xdr:ext cx="762000" cy="259045"/>
    <xdr:sp macro="" textlink="">
      <xdr:nvSpPr>
        <xdr:cNvPr id="244" name="テキスト ボックス 243"/>
        <xdr:cNvSpPr txBox="1"/>
      </xdr:nvSpPr>
      <xdr:spPr>
        <a:xfrm>
          <a:off x="1206500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5" name="直線コネクタ 244"/>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6" name="テキスト ボックス 245"/>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79</xdr:row>
      <xdr:rowOff>155575</xdr:rowOff>
    </xdr:from>
    <xdr:to>
      <xdr:col>26</xdr:col>
      <xdr:colOff>76200</xdr:colOff>
      <xdr:row>79</xdr:row>
      <xdr:rowOff>155575</xdr:rowOff>
    </xdr:to>
    <xdr:cxnSp macro="">
      <xdr:nvCxnSpPr>
        <xdr:cNvPr id="247" name="直線コネクタ 246"/>
        <xdr:cNvCxnSpPr/>
      </xdr:nvCxnSpPr>
      <xdr:spPr>
        <a:xfrm>
          <a:off x="12827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13352</xdr:rowOff>
    </xdr:from>
    <xdr:ext cx="762000" cy="259045"/>
    <xdr:sp macro="" textlink="">
      <xdr:nvSpPr>
        <xdr:cNvPr id="248" name="テキスト ボックス 247"/>
        <xdr:cNvSpPr txBox="1"/>
      </xdr:nvSpPr>
      <xdr:spPr>
        <a:xfrm>
          <a:off x="1206500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155046</xdr:rowOff>
    </xdr:from>
    <xdr:to>
      <xdr:col>24</xdr:col>
      <xdr:colOff>558800</xdr:colOff>
      <xdr:row>86</xdr:row>
      <xdr:rowOff>101600</xdr:rowOff>
    </xdr:to>
    <xdr:cxnSp macro="">
      <xdr:nvCxnSpPr>
        <xdr:cNvPr id="252" name="直線コネクタ 251"/>
        <xdr:cNvCxnSpPr/>
      </xdr:nvCxnSpPr>
      <xdr:spPr>
        <a:xfrm flipV="1">
          <a:off x="17018000" y="13871046"/>
          <a:ext cx="0" cy="9752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73677</xdr:rowOff>
    </xdr:from>
    <xdr:ext cx="762000" cy="259045"/>
    <xdr:sp macro="" textlink="">
      <xdr:nvSpPr>
        <xdr:cNvPr id="253" name="給与水準   （国との比較）最小値テキスト"/>
        <xdr:cNvSpPr txBox="1"/>
      </xdr:nvSpPr>
      <xdr:spPr>
        <a:xfrm>
          <a:off x="17106900" y="148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101.4</a:t>
          </a:r>
          <a:endParaRPr kumimoji="1" lang="ja-JP" altLang="en-US" sz="1000" b="1">
            <a:latin typeface="ＭＳ Ｐゴシック"/>
          </a:endParaRPr>
        </a:p>
      </xdr:txBody>
    </xdr:sp>
    <xdr:clientData/>
  </xdr:oneCellAnchor>
  <xdr:twoCellAnchor>
    <xdr:from>
      <xdr:col>24</xdr:col>
      <xdr:colOff>469900</xdr:colOff>
      <xdr:row>86</xdr:row>
      <xdr:rowOff>101600</xdr:rowOff>
    </xdr:from>
    <xdr:to>
      <xdr:col>24</xdr:col>
      <xdr:colOff>647700</xdr:colOff>
      <xdr:row>86</xdr:row>
      <xdr:rowOff>101600</xdr:rowOff>
    </xdr:to>
    <xdr:cxnSp macro="">
      <xdr:nvCxnSpPr>
        <xdr:cNvPr id="254" name="直線コネクタ 253"/>
        <xdr:cNvCxnSpPr/>
      </xdr:nvCxnSpPr>
      <xdr:spPr>
        <a:xfrm>
          <a:off x="16929100" y="148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69973</xdr:rowOff>
    </xdr:from>
    <xdr:ext cx="762000" cy="259045"/>
    <xdr:sp macro="" textlink="">
      <xdr:nvSpPr>
        <xdr:cNvPr id="255" name="給与水準   （国との比較）最大値テキスト"/>
        <xdr:cNvSpPr txBox="1"/>
      </xdr:nvSpPr>
      <xdr:spPr>
        <a:xfrm>
          <a:off x="17106900" y="13614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91.7</a:t>
          </a:r>
          <a:endParaRPr kumimoji="1" lang="ja-JP" altLang="en-US" sz="1000" b="1">
            <a:latin typeface="ＭＳ Ｐゴシック"/>
          </a:endParaRPr>
        </a:p>
      </xdr:txBody>
    </xdr:sp>
    <xdr:clientData/>
  </xdr:oneCellAnchor>
  <xdr:twoCellAnchor>
    <xdr:from>
      <xdr:col>24</xdr:col>
      <xdr:colOff>469900</xdr:colOff>
      <xdr:row>80</xdr:row>
      <xdr:rowOff>155046</xdr:rowOff>
    </xdr:from>
    <xdr:to>
      <xdr:col>24</xdr:col>
      <xdr:colOff>647700</xdr:colOff>
      <xdr:row>80</xdr:row>
      <xdr:rowOff>155046</xdr:rowOff>
    </xdr:to>
    <xdr:cxnSp macro="">
      <xdr:nvCxnSpPr>
        <xdr:cNvPr id="256" name="直線コネクタ 255"/>
        <xdr:cNvCxnSpPr/>
      </xdr:nvCxnSpPr>
      <xdr:spPr>
        <a:xfrm>
          <a:off x="16929100" y="13871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12171</xdr:rowOff>
    </xdr:from>
    <xdr:to>
      <xdr:col>24</xdr:col>
      <xdr:colOff>558800</xdr:colOff>
      <xdr:row>89</xdr:row>
      <xdr:rowOff>29634</xdr:rowOff>
    </xdr:to>
    <xdr:cxnSp macro="">
      <xdr:nvCxnSpPr>
        <xdr:cNvPr id="257" name="直線コネクタ 256"/>
        <xdr:cNvCxnSpPr/>
      </xdr:nvCxnSpPr>
      <xdr:spPr>
        <a:xfrm flipV="1">
          <a:off x="16179800" y="14413971"/>
          <a:ext cx="838200" cy="874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38752</xdr:rowOff>
    </xdr:from>
    <xdr:ext cx="762000" cy="259045"/>
    <xdr:sp macro="" textlink="">
      <xdr:nvSpPr>
        <xdr:cNvPr id="258" name="給与水準   （国との比較）平均値テキスト"/>
        <xdr:cNvSpPr txBox="1"/>
      </xdr:nvSpPr>
      <xdr:spPr>
        <a:xfrm>
          <a:off x="17106900" y="140976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22225</xdr:rowOff>
    </xdr:from>
    <xdr:to>
      <xdr:col>24</xdr:col>
      <xdr:colOff>609600</xdr:colOff>
      <xdr:row>83</xdr:row>
      <xdr:rowOff>123825</xdr:rowOff>
    </xdr:to>
    <xdr:sp macro="" textlink="">
      <xdr:nvSpPr>
        <xdr:cNvPr id="259" name="フローチャート : 判断 258"/>
        <xdr:cNvSpPr/>
      </xdr:nvSpPr>
      <xdr:spPr>
        <a:xfrm>
          <a:off x="16967200" y="14252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120650</xdr:rowOff>
    </xdr:from>
    <xdr:to>
      <xdr:col>23</xdr:col>
      <xdr:colOff>406400</xdr:colOff>
      <xdr:row>89</xdr:row>
      <xdr:rowOff>29634</xdr:rowOff>
    </xdr:to>
    <xdr:cxnSp macro="">
      <xdr:nvCxnSpPr>
        <xdr:cNvPr id="260" name="直線コネクタ 259"/>
        <xdr:cNvCxnSpPr/>
      </xdr:nvCxnSpPr>
      <xdr:spPr>
        <a:xfrm>
          <a:off x="15290800" y="15208250"/>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120650</xdr:rowOff>
    </xdr:from>
    <xdr:to>
      <xdr:col>23</xdr:col>
      <xdr:colOff>457200</xdr:colOff>
      <xdr:row>88</xdr:row>
      <xdr:rowOff>50800</xdr:rowOff>
    </xdr:to>
    <xdr:sp macro="" textlink="">
      <xdr:nvSpPr>
        <xdr:cNvPr id="261" name="フローチャート : 判断 260"/>
        <xdr:cNvSpPr/>
      </xdr:nvSpPr>
      <xdr:spPr>
        <a:xfrm>
          <a:off x="16129000" y="1503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60977</xdr:rowOff>
    </xdr:from>
    <xdr:ext cx="736600" cy="259045"/>
    <xdr:sp macro="" textlink="">
      <xdr:nvSpPr>
        <xdr:cNvPr id="262" name="テキスト ボックス 261"/>
        <xdr:cNvSpPr txBox="1"/>
      </xdr:nvSpPr>
      <xdr:spPr>
        <a:xfrm>
          <a:off x="15798800" y="1480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22225</xdr:rowOff>
    </xdr:from>
    <xdr:to>
      <xdr:col>22</xdr:col>
      <xdr:colOff>203200</xdr:colOff>
      <xdr:row>88</xdr:row>
      <xdr:rowOff>120650</xdr:rowOff>
    </xdr:to>
    <xdr:cxnSp macro="">
      <xdr:nvCxnSpPr>
        <xdr:cNvPr id="263" name="直線コネクタ 262"/>
        <xdr:cNvCxnSpPr/>
      </xdr:nvCxnSpPr>
      <xdr:spPr>
        <a:xfrm>
          <a:off x="14401800" y="14424025"/>
          <a:ext cx="889000" cy="7842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110596</xdr:rowOff>
    </xdr:from>
    <xdr:to>
      <xdr:col>22</xdr:col>
      <xdr:colOff>254000</xdr:colOff>
      <xdr:row>88</xdr:row>
      <xdr:rowOff>40746</xdr:rowOff>
    </xdr:to>
    <xdr:sp macro="" textlink="">
      <xdr:nvSpPr>
        <xdr:cNvPr id="264" name="フローチャート : 判断 263"/>
        <xdr:cNvSpPr/>
      </xdr:nvSpPr>
      <xdr:spPr>
        <a:xfrm>
          <a:off x="15240000" y="15026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50923</xdr:rowOff>
    </xdr:from>
    <xdr:ext cx="762000" cy="259045"/>
    <xdr:sp macro="" textlink="">
      <xdr:nvSpPr>
        <xdr:cNvPr id="265" name="テキスト ボックス 264"/>
        <xdr:cNvSpPr txBox="1"/>
      </xdr:nvSpPr>
      <xdr:spPr>
        <a:xfrm>
          <a:off x="14909800" y="14795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103.7</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62971</xdr:rowOff>
    </xdr:from>
    <xdr:to>
      <xdr:col>21</xdr:col>
      <xdr:colOff>0</xdr:colOff>
      <xdr:row>84</xdr:row>
      <xdr:rowOff>22225</xdr:rowOff>
    </xdr:to>
    <xdr:cxnSp macro="">
      <xdr:nvCxnSpPr>
        <xdr:cNvPr id="266" name="直線コネクタ 265"/>
        <xdr:cNvCxnSpPr/>
      </xdr:nvCxnSpPr>
      <xdr:spPr>
        <a:xfrm>
          <a:off x="13512800" y="14293321"/>
          <a:ext cx="889000" cy="130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113241</xdr:rowOff>
    </xdr:from>
    <xdr:to>
      <xdr:col>21</xdr:col>
      <xdr:colOff>50800</xdr:colOff>
      <xdr:row>83</xdr:row>
      <xdr:rowOff>43391</xdr:rowOff>
    </xdr:to>
    <xdr:sp macro="" textlink="">
      <xdr:nvSpPr>
        <xdr:cNvPr id="267" name="フローチャート : 判断 266"/>
        <xdr:cNvSpPr/>
      </xdr:nvSpPr>
      <xdr:spPr>
        <a:xfrm>
          <a:off x="14351000" y="14172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53568</xdr:rowOff>
    </xdr:from>
    <xdr:ext cx="762000" cy="259045"/>
    <xdr:sp macro="" textlink="">
      <xdr:nvSpPr>
        <xdr:cNvPr id="268" name="テキスト ボックス 267"/>
        <xdr:cNvSpPr txBox="1"/>
      </xdr:nvSpPr>
      <xdr:spPr>
        <a:xfrm>
          <a:off x="14020800" y="13941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93134</xdr:rowOff>
    </xdr:from>
    <xdr:to>
      <xdr:col>19</xdr:col>
      <xdr:colOff>533400</xdr:colOff>
      <xdr:row>83</xdr:row>
      <xdr:rowOff>23284</xdr:rowOff>
    </xdr:to>
    <xdr:sp macro="" textlink="">
      <xdr:nvSpPr>
        <xdr:cNvPr id="269" name="フローチャート : 判断 268"/>
        <xdr:cNvSpPr/>
      </xdr:nvSpPr>
      <xdr:spPr>
        <a:xfrm>
          <a:off x="13462000" y="14152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33461</xdr:rowOff>
    </xdr:from>
    <xdr:ext cx="762000" cy="259045"/>
    <xdr:sp macro="" textlink="">
      <xdr:nvSpPr>
        <xdr:cNvPr id="270" name="テキスト ボックス 269"/>
        <xdr:cNvSpPr txBox="1"/>
      </xdr:nvSpPr>
      <xdr:spPr>
        <a:xfrm>
          <a:off x="13131800" y="13920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132821</xdr:rowOff>
    </xdr:from>
    <xdr:to>
      <xdr:col>24</xdr:col>
      <xdr:colOff>609600</xdr:colOff>
      <xdr:row>84</xdr:row>
      <xdr:rowOff>62971</xdr:rowOff>
    </xdr:to>
    <xdr:sp macro="" textlink="">
      <xdr:nvSpPr>
        <xdr:cNvPr id="276" name="円/楕円 275"/>
        <xdr:cNvSpPr/>
      </xdr:nvSpPr>
      <xdr:spPr>
        <a:xfrm>
          <a:off x="16967200" y="14363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104898</xdr:rowOff>
    </xdr:from>
    <xdr:ext cx="762000" cy="259045"/>
    <xdr:sp macro="" textlink="">
      <xdr:nvSpPr>
        <xdr:cNvPr id="277" name="給与水準   （国との比較）該当値テキスト"/>
        <xdr:cNvSpPr txBox="1"/>
      </xdr:nvSpPr>
      <xdr:spPr>
        <a:xfrm>
          <a:off x="17106900" y="14335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150284</xdr:rowOff>
    </xdr:from>
    <xdr:to>
      <xdr:col>23</xdr:col>
      <xdr:colOff>457200</xdr:colOff>
      <xdr:row>89</xdr:row>
      <xdr:rowOff>80434</xdr:rowOff>
    </xdr:to>
    <xdr:sp macro="" textlink="">
      <xdr:nvSpPr>
        <xdr:cNvPr id="278" name="円/楕円 277"/>
        <xdr:cNvSpPr/>
      </xdr:nvSpPr>
      <xdr:spPr>
        <a:xfrm>
          <a:off x="16129000" y="15237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65211</xdr:rowOff>
    </xdr:from>
    <xdr:ext cx="736600" cy="259045"/>
    <xdr:sp macro="" textlink="">
      <xdr:nvSpPr>
        <xdr:cNvPr id="279" name="テキスト ボックス 278"/>
        <xdr:cNvSpPr txBox="1"/>
      </xdr:nvSpPr>
      <xdr:spPr>
        <a:xfrm>
          <a:off x="15798800" y="153242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69850</xdr:rowOff>
    </xdr:from>
    <xdr:to>
      <xdr:col>22</xdr:col>
      <xdr:colOff>254000</xdr:colOff>
      <xdr:row>89</xdr:row>
      <xdr:rowOff>0</xdr:rowOff>
    </xdr:to>
    <xdr:sp macro="" textlink="">
      <xdr:nvSpPr>
        <xdr:cNvPr id="280" name="円/楕円 279"/>
        <xdr:cNvSpPr/>
      </xdr:nvSpPr>
      <xdr:spPr>
        <a:xfrm>
          <a:off x="15240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156227</xdr:rowOff>
    </xdr:from>
    <xdr:ext cx="762000" cy="259045"/>
    <xdr:sp macro="" textlink="">
      <xdr:nvSpPr>
        <xdr:cNvPr id="281" name="テキスト ボックス 280"/>
        <xdr:cNvSpPr txBox="1"/>
      </xdr:nvSpPr>
      <xdr:spPr>
        <a:xfrm>
          <a:off x="14909800" y="1524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105.0</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142875</xdr:rowOff>
    </xdr:from>
    <xdr:to>
      <xdr:col>21</xdr:col>
      <xdr:colOff>50800</xdr:colOff>
      <xdr:row>84</xdr:row>
      <xdr:rowOff>73025</xdr:rowOff>
    </xdr:to>
    <xdr:sp macro="" textlink="">
      <xdr:nvSpPr>
        <xdr:cNvPr id="282" name="円/楕円 281"/>
        <xdr:cNvSpPr/>
      </xdr:nvSpPr>
      <xdr:spPr>
        <a:xfrm>
          <a:off x="14351000" y="1437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57802</xdr:rowOff>
    </xdr:from>
    <xdr:ext cx="762000" cy="259045"/>
    <xdr:sp macro="" textlink="">
      <xdr:nvSpPr>
        <xdr:cNvPr id="283" name="テキスト ボックス 282"/>
        <xdr:cNvSpPr txBox="1"/>
      </xdr:nvSpPr>
      <xdr:spPr>
        <a:xfrm>
          <a:off x="14020800" y="14459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12171</xdr:rowOff>
    </xdr:from>
    <xdr:to>
      <xdr:col>19</xdr:col>
      <xdr:colOff>533400</xdr:colOff>
      <xdr:row>83</xdr:row>
      <xdr:rowOff>113771</xdr:rowOff>
    </xdr:to>
    <xdr:sp macro="" textlink="">
      <xdr:nvSpPr>
        <xdr:cNvPr id="284" name="円/楕円 283"/>
        <xdr:cNvSpPr/>
      </xdr:nvSpPr>
      <xdr:spPr>
        <a:xfrm>
          <a:off x="13462000" y="14242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98548</xdr:rowOff>
    </xdr:from>
    <xdr:ext cx="762000" cy="259045"/>
    <xdr:sp macro="" textlink="">
      <xdr:nvSpPr>
        <xdr:cNvPr id="285" name="テキスト ボックス 284"/>
        <xdr:cNvSpPr txBox="1"/>
      </xdr:nvSpPr>
      <xdr:spPr>
        <a:xfrm>
          <a:off x="13131800" y="14328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13/26</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人口千人当たりの職員数は、前年度比</a:t>
          </a:r>
          <a:r>
            <a:rPr kumimoji="1" lang="en-US" altLang="ja-JP" sz="1300">
              <a:latin typeface="ＭＳ Ｐゴシック"/>
            </a:rPr>
            <a:t>0.22</a:t>
          </a:r>
          <a:r>
            <a:rPr kumimoji="1" lang="ja-JP" altLang="en-US" sz="1300">
              <a:latin typeface="ＭＳ Ｐゴシック"/>
            </a:rPr>
            <a:t>ﾎﾟｲﾝﾄ増加し、類似団体平均値を</a:t>
          </a:r>
          <a:r>
            <a:rPr kumimoji="1" lang="en-US" altLang="ja-JP" sz="1300">
              <a:latin typeface="ＭＳ Ｐゴシック"/>
            </a:rPr>
            <a:t>0.26</a:t>
          </a:r>
          <a:r>
            <a:rPr kumimoji="1" lang="ja-JP" altLang="en-US" sz="1300">
              <a:latin typeface="ＭＳ Ｐゴシック"/>
            </a:rPr>
            <a:t>ﾎﾟｲﾝﾄ下回っている。</a:t>
          </a:r>
          <a:endParaRPr kumimoji="1" lang="en-US" altLang="ja-JP" sz="1300">
            <a:latin typeface="ＭＳ Ｐゴシック"/>
          </a:endParaRPr>
        </a:p>
        <a:p>
          <a:r>
            <a:rPr kumimoji="1" lang="ja-JP" altLang="en-US" sz="1300">
              <a:latin typeface="ＭＳ Ｐゴシック"/>
            </a:rPr>
            <a:t>　今後も職員定員適正化計画に基づき、適正な定員管理を行う必要がある。</a:t>
          </a:r>
          <a:endParaRPr kumimoji="1" lang="en-US" altLang="ja-JP"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142180</xdr:rowOff>
    </xdr:from>
    <xdr:to>
      <xdr:col>24</xdr:col>
      <xdr:colOff>558800</xdr:colOff>
      <xdr:row>67</xdr:row>
      <xdr:rowOff>127121</xdr:rowOff>
    </xdr:to>
    <xdr:cxnSp macro="">
      <xdr:nvCxnSpPr>
        <xdr:cNvPr id="317" name="直線コネクタ 316"/>
        <xdr:cNvCxnSpPr/>
      </xdr:nvCxnSpPr>
      <xdr:spPr>
        <a:xfrm flipV="1">
          <a:off x="17018000" y="9914830"/>
          <a:ext cx="0" cy="169944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99198</xdr:rowOff>
    </xdr:from>
    <xdr:ext cx="762000" cy="259045"/>
    <xdr:sp macro="" textlink="">
      <xdr:nvSpPr>
        <xdr:cNvPr id="318" name="定員管理の状況最小値テキスト"/>
        <xdr:cNvSpPr txBox="1"/>
      </xdr:nvSpPr>
      <xdr:spPr>
        <a:xfrm>
          <a:off x="17106900" y="11586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20.63</a:t>
          </a:r>
          <a:endParaRPr kumimoji="1" lang="ja-JP" altLang="en-US" sz="1000" b="1">
            <a:latin typeface="ＭＳ Ｐゴシック"/>
          </a:endParaRPr>
        </a:p>
      </xdr:txBody>
    </xdr:sp>
    <xdr:clientData/>
  </xdr:oneCellAnchor>
  <xdr:twoCellAnchor>
    <xdr:from>
      <xdr:col>24</xdr:col>
      <xdr:colOff>469900</xdr:colOff>
      <xdr:row>67</xdr:row>
      <xdr:rowOff>127121</xdr:rowOff>
    </xdr:from>
    <xdr:to>
      <xdr:col>24</xdr:col>
      <xdr:colOff>647700</xdr:colOff>
      <xdr:row>67</xdr:row>
      <xdr:rowOff>127121</xdr:rowOff>
    </xdr:to>
    <xdr:cxnSp macro="">
      <xdr:nvCxnSpPr>
        <xdr:cNvPr id="319" name="直線コネクタ 318"/>
        <xdr:cNvCxnSpPr/>
      </xdr:nvCxnSpPr>
      <xdr:spPr>
        <a:xfrm>
          <a:off x="16929100" y="11614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57107</xdr:rowOff>
    </xdr:from>
    <xdr:ext cx="762000" cy="259045"/>
    <xdr:sp macro="" textlink="">
      <xdr:nvSpPr>
        <xdr:cNvPr id="320" name="定員管理の状況最大値テキスト"/>
        <xdr:cNvSpPr txBox="1"/>
      </xdr:nvSpPr>
      <xdr:spPr>
        <a:xfrm>
          <a:off x="17106900" y="9658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5.84</a:t>
          </a:r>
          <a:endParaRPr kumimoji="1" lang="ja-JP" altLang="en-US" sz="1000" b="1">
            <a:latin typeface="ＭＳ Ｐゴシック"/>
          </a:endParaRPr>
        </a:p>
      </xdr:txBody>
    </xdr:sp>
    <xdr:clientData/>
  </xdr:oneCellAnchor>
  <xdr:twoCellAnchor>
    <xdr:from>
      <xdr:col>24</xdr:col>
      <xdr:colOff>469900</xdr:colOff>
      <xdr:row>57</xdr:row>
      <xdr:rowOff>142180</xdr:rowOff>
    </xdr:from>
    <xdr:to>
      <xdr:col>24</xdr:col>
      <xdr:colOff>647700</xdr:colOff>
      <xdr:row>57</xdr:row>
      <xdr:rowOff>142180</xdr:rowOff>
    </xdr:to>
    <xdr:cxnSp macro="">
      <xdr:nvCxnSpPr>
        <xdr:cNvPr id="321" name="直線コネクタ 320"/>
        <xdr:cNvCxnSpPr/>
      </xdr:nvCxnSpPr>
      <xdr:spPr>
        <a:xfrm>
          <a:off x="16929100" y="99148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170422</xdr:rowOff>
    </xdr:from>
    <xdr:to>
      <xdr:col>24</xdr:col>
      <xdr:colOff>558800</xdr:colOff>
      <xdr:row>60</xdr:row>
      <xdr:rowOff>24251</xdr:rowOff>
    </xdr:to>
    <xdr:cxnSp macro="">
      <xdr:nvCxnSpPr>
        <xdr:cNvPr id="322" name="直線コネクタ 321"/>
        <xdr:cNvCxnSpPr/>
      </xdr:nvCxnSpPr>
      <xdr:spPr>
        <a:xfrm>
          <a:off x="16179800" y="10285972"/>
          <a:ext cx="838200" cy="25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146853</xdr:rowOff>
    </xdr:from>
    <xdr:ext cx="762000" cy="259045"/>
    <xdr:sp macro="" textlink="">
      <xdr:nvSpPr>
        <xdr:cNvPr id="323" name="定員管理の状況平均値テキスト"/>
        <xdr:cNvSpPr txBox="1"/>
      </xdr:nvSpPr>
      <xdr:spPr>
        <a:xfrm>
          <a:off x="17106900" y="102624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3326</xdr:rowOff>
    </xdr:from>
    <xdr:to>
      <xdr:col>24</xdr:col>
      <xdr:colOff>609600</xdr:colOff>
      <xdr:row>60</xdr:row>
      <xdr:rowOff>104926</xdr:rowOff>
    </xdr:to>
    <xdr:sp macro="" textlink="">
      <xdr:nvSpPr>
        <xdr:cNvPr id="324" name="フローチャート : 判断 323"/>
        <xdr:cNvSpPr/>
      </xdr:nvSpPr>
      <xdr:spPr>
        <a:xfrm>
          <a:off x="16967200" y="1029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170422</xdr:rowOff>
    </xdr:from>
    <xdr:to>
      <xdr:col>23</xdr:col>
      <xdr:colOff>406400</xdr:colOff>
      <xdr:row>60</xdr:row>
      <xdr:rowOff>7015</xdr:rowOff>
    </xdr:to>
    <xdr:cxnSp macro="">
      <xdr:nvCxnSpPr>
        <xdr:cNvPr id="325" name="直線コネクタ 324"/>
        <xdr:cNvCxnSpPr/>
      </xdr:nvCxnSpPr>
      <xdr:spPr>
        <a:xfrm flipV="1">
          <a:off x="15290800" y="10285972"/>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146050</xdr:rowOff>
    </xdr:from>
    <xdr:to>
      <xdr:col>23</xdr:col>
      <xdr:colOff>457200</xdr:colOff>
      <xdr:row>60</xdr:row>
      <xdr:rowOff>76200</xdr:rowOff>
    </xdr:to>
    <xdr:sp macro="" textlink="">
      <xdr:nvSpPr>
        <xdr:cNvPr id="326" name="フローチャート : 判断 325"/>
        <xdr:cNvSpPr/>
      </xdr:nvSpPr>
      <xdr:spPr>
        <a:xfrm>
          <a:off x="16129000" y="1026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60977</xdr:rowOff>
    </xdr:from>
    <xdr:ext cx="736600" cy="259045"/>
    <xdr:sp macro="" textlink="">
      <xdr:nvSpPr>
        <xdr:cNvPr id="327" name="テキスト ボックス 326"/>
        <xdr:cNvSpPr txBox="1"/>
      </xdr:nvSpPr>
      <xdr:spPr>
        <a:xfrm>
          <a:off x="15798800" y="10347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9.30</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7015</xdr:rowOff>
    </xdr:from>
    <xdr:to>
      <xdr:col>22</xdr:col>
      <xdr:colOff>203200</xdr:colOff>
      <xdr:row>60</xdr:row>
      <xdr:rowOff>15059</xdr:rowOff>
    </xdr:to>
    <xdr:cxnSp macro="">
      <xdr:nvCxnSpPr>
        <xdr:cNvPr id="328" name="直線コネクタ 327"/>
        <xdr:cNvCxnSpPr/>
      </xdr:nvCxnSpPr>
      <xdr:spPr>
        <a:xfrm flipV="1">
          <a:off x="14401800" y="10294015"/>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5624</xdr:rowOff>
    </xdr:from>
    <xdr:to>
      <xdr:col>22</xdr:col>
      <xdr:colOff>254000</xdr:colOff>
      <xdr:row>60</xdr:row>
      <xdr:rowOff>107224</xdr:rowOff>
    </xdr:to>
    <xdr:sp macro="" textlink="">
      <xdr:nvSpPr>
        <xdr:cNvPr id="329" name="フローチャート : 判断 328"/>
        <xdr:cNvSpPr/>
      </xdr:nvSpPr>
      <xdr:spPr>
        <a:xfrm>
          <a:off x="15240000" y="10292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92001</xdr:rowOff>
    </xdr:from>
    <xdr:ext cx="762000" cy="259045"/>
    <xdr:sp macro="" textlink="">
      <xdr:nvSpPr>
        <xdr:cNvPr id="330" name="テキスト ボックス 329"/>
        <xdr:cNvSpPr txBox="1"/>
      </xdr:nvSpPr>
      <xdr:spPr>
        <a:xfrm>
          <a:off x="14909800" y="10379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158931</xdr:rowOff>
    </xdr:from>
    <xdr:to>
      <xdr:col>21</xdr:col>
      <xdr:colOff>0</xdr:colOff>
      <xdr:row>60</xdr:row>
      <xdr:rowOff>15059</xdr:rowOff>
    </xdr:to>
    <xdr:cxnSp macro="">
      <xdr:nvCxnSpPr>
        <xdr:cNvPr id="331" name="直線コネクタ 330"/>
        <xdr:cNvCxnSpPr/>
      </xdr:nvCxnSpPr>
      <xdr:spPr>
        <a:xfrm>
          <a:off x="13512800" y="10274481"/>
          <a:ext cx="889000" cy="27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145808</xdr:rowOff>
    </xdr:from>
    <xdr:to>
      <xdr:col>21</xdr:col>
      <xdr:colOff>50800</xdr:colOff>
      <xdr:row>61</xdr:row>
      <xdr:rowOff>75958</xdr:rowOff>
    </xdr:to>
    <xdr:sp macro="" textlink="">
      <xdr:nvSpPr>
        <xdr:cNvPr id="332" name="フローチャート : 判断 331"/>
        <xdr:cNvSpPr/>
      </xdr:nvSpPr>
      <xdr:spPr>
        <a:xfrm>
          <a:off x="14351000" y="10432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60735</xdr:rowOff>
    </xdr:from>
    <xdr:ext cx="762000" cy="259045"/>
    <xdr:sp macro="" textlink="">
      <xdr:nvSpPr>
        <xdr:cNvPr id="333" name="テキスト ボックス 332"/>
        <xdr:cNvSpPr txBox="1"/>
      </xdr:nvSpPr>
      <xdr:spPr>
        <a:xfrm>
          <a:off x="14020800" y="10519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89505</xdr:rowOff>
    </xdr:from>
    <xdr:to>
      <xdr:col>19</xdr:col>
      <xdr:colOff>533400</xdr:colOff>
      <xdr:row>61</xdr:row>
      <xdr:rowOff>19655</xdr:rowOff>
    </xdr:to>
    <xdr:sp macro="" textlink="">
      <xdr:nvSpPr>
        <xdr:cNvPr id="334" name="フローチャート : 判断 333"/>
        <xdr:cNvSpPr/>
      </xdr:nvSpPr>
      <xdr:spPr>
        <a:xfrm>
          <a:off x="13462000" y="1037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4432</xdr:rowOff>
    </xdr:from>
    <xdr:ext cx="762000" cy="259045"/>
    <xdr:sp macro="" textlink="">
      <xdr:nvSpPr>
        <xdr:cNvPr id="335" name="テキスト ボックス 334"/>
        <xdr:cNvSpPr txBox="1"/>
      </xdr:nvSpPr>
      <xdr:spPr>
        <a:xfrm>
          <a:off x="13131800" y="10462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144901</xdr:rowOff>
    </xdr:from>
    <xdr:to>
      <xdr:col>24</xdr:col>
      <xdr:colOff>609600</xdr:colOff>
      <xdr:row>60</xdr:row>
      <xdr:rowOff>75051</xdr:rowOff>
    </xdr:to>
    <xdr:sp macro="" textlink="">
      <xdr:nvSpPr>
        <xdr:cNvPr id="341" name="円/楕円 340"/>
        <xdr:cNvSpPr/>
      </xdr:nvSpPr>
      <xdr:spPr>
        <a:xfrm>
          <a:off x="16967200" y="10260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161428</xdr:rowOff>
    </xdr:from>
    <xdr:ext cx="762000" cy="259045"/>
    <xdr:sp macro="" textlink="">
      <xdr:nvSpPr>
        <xdr:cNvPr id="342" name="定員管理の状況該当値テキスト"/>
        <xdr:cNvSpPr txBox="1"/>
      </xdr:nvSpPr>
      <xdr:spPr>
        <a:xfrm>
          <a:off x="17106900" y="10105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119622</xdr:rowOff>
    </xdr:from>
    <xdr:to>
      <xdr:col>23</xdr:col>
      <xdr:colOff>457200</xdr:colOff>
      <xdr:row>60</xdr:row>
      <xdr:rowOff>49772</xdr:rowOff>
    </xdr:to>
    <xdr:sp macro="" textlink="">
      <xdr:nvSpPr>
        <xdr:cNvPr id="343" name="円/楕円 342"/>
        <xdr:cNvSpPr/>
      </xdr:nvSpPr>
      <xdr:spPr>
        <a:xfrm>
          <a:off x="16129000" y="10235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59949</xdr:rowOff>
    </xdr:from>
    <xdr:ext cx="736600" cy="259045"/>
    <xdr:sp macro="" textlink="">
      <xdr:nvSpPr>
        <xdr:cNvPr id="344" name="テキスト ボックス 343"/>
        <xdr:cNvSpPr txBox="1"/>
      </xdr:nvSpPr>
      <xdr:spPr>
        <a:xfrm>
          <a:off x="15798800" y="10004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127665</xdr:rowOff>
    </xdr:from>
    <xdr:to>
      <xdr:col>22</xdr:col>
      <xdr:colOff>254000</xdr:colOff>
      <xdr:row>60</xdr:row>
      <xdr:rowOff>57815</xdr:rowOff>
    </xdr:to>
    <xdr:sp macro="" textlink="">
      <xdr:nvSpPr>
        <xdr:cNvPr id="345" name="円/楕円 344"/>
        <xdr:cNvSpPr/>
      </xdr:nvSpPr>
      <xdr:spPr>
        <a:xfrm>
          <a:off x="15240000" y="10243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67992</xdr:rowOff>
    </xdr:from>
    <xdr:ext cx="762000" cy="259045"/>
    <xdr:sp macro="" textlink="">
      <xdr:nvSpPr>
        <xdr:cNvPr id="346" name="テキスト ボックス 345"/>
        <xdr:cNvSpPr txBox="1"/>
      </xdr:nvSpPr>
      <xdr:spPr>
        <a:xfrm>
          <a:off x="14909800" y="10012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135709</xdr:rowOff>
    </xdr:from>
    <xdr:to>
      <xdr:col>21</xdr:col>
      <xdr:colOff>50800</xdr:colOff>
      <xdr:row>60</xdr:row>
      <xdr:rowOff>65859</xdr:rowOff>
    </xdr:to>
    <xdr:sp macro="" textlink="">
      <xdr:nvSpPr>
        <xdr:cNvPr id="347" name="円/楕円 346"/>
        <xdr:cNvSpPr/>
      </xdr:nvSpPr>
      <xdr:spPr>
        <a:xfrm>
          <a:off x="14351000" y="10251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76036</xdr:rowOff>
    </xdr:from>
    <xdr:ext cx="762000" cy="259045"/>
    <xdr:sp macro="" textlink="">
      <xdr:nvSpPr>
        <xdr:cNvPr id="348" name="テキスト ボックス 347"/>
        <xdr:cNvSpPr txBox="1"/>
      </xdr:nvSpPr>
      <xdr:spPr>
        <a:xfrm>
          <a:off x="14020800" y="1002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108131</xdr:rowOff>
    </xdr:from>
    <xdr:to>
      <xdr:col>19</xdr:col>
      <xdr:colOff>533400</xdr:colOff>
      <xdr:row>60</xdr:row>
      <xdr:rowOff>38281</xdr:rowOff>
    </xdr:to>
    <xdr:sp macro="" textlink="">
      <xdr:nvSpPr>
        <xdr:cNvPr id="349" name="円/楕円 348"/>
        <xdr:cNvSpPr/>
      </xdr:nvSpPr>
      <xdr:spPr>
        <a:xfrm>
          <a:off x="13462000" y="10223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48458</xdr:rowOff>
    </xdr:from>
    <xdr:ext cx="762000" cy="259045"/>
    <xdr:sp macro="" textlink="">
      <xdr:nvSpPr>
        <xdr:cNvPr id="350" name="テキスト ボックス 349"/>
        <xdr:cNvSpPr txBox="1"/>
      </xdr:nvSpPr>
      <xdr:spPr>
        <a:xfrm>
          <a:off x="13131800" y="9992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12/26</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実質公債費比率については、前年度比</a:t>
          </a:r>
          <a:r>
            <a:rPr kumimoji="1" lang="en-US" altLang="ja-JP" sz="1300">
              <a:latin typeface="ＭＳ Ｐゴシック"/>
            </a:rPr>
            <a:t>0.7</a:t>
          </a:r>
          <a:r>
            <a:rPr kumimoji="1" lang="ja-JP" altLang="en-US" sz="1300">
              <a:latin typeface="ＭＳ Ｐゴシック"/>
            </a:rPr>
            <a:t>ﾎﾟｲﾝﾄ減少し、類似団体平均値を</a:t>
          </a:r>
          <a:r>
            <a:rPr kumimoji="1" lang="en-US" altLang="ja-JP" sz="1300">
              <a:latin typeface="ＭＳ Ｐゴシック"/>
            </a:rPr>
            <a:t>1.0</a:t>
          </a:r>
          <a:r>
            <a:rPr kumimoji="1" lang="ja-JP" altLang="en-US" sz="1300">
              <a:latin typeface="ＭＳ Ｐゴシック"/>
            </a:rPr>
            <a:t>ﾎﾟｲﾝﾄ下回った。</a:t>
          </a:r>
          <a:endParaRPr kumimoji="1" lang="en-US" altLang="ja-JP" sz="1300">
            <a:latin typeface="ＭＳ Ｐゴシック"/>
          </a:endParaRPr>
        </a:p>
        <a:p>
          <a:r>
            <a:rPr kumimoji="1" lang="ja-JP" altLang="en-US" sz="1300">
              <a:latin typeface="ＭＳ Ｐゴシック"/>
            </a:rPr>
            <a:t>　今後、過疎対策事業債の発行により、起債額の増加が見込まれるため、更に適正な財政運営を図りながら、健全化に努めていく必要がある。</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80" name="テキスト ボックス 379"/>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8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42938</xdr:rowOff>
    </xdr:from>
    <xdr:to>
      <xdr:col>24</xdr:col>
      <xdr:colOff>558800</xdr:colOff>
      <xdr:row>45</xdr:row>
      <xdr:rowOff>74083</xdr:rowOff>
    </xdr:to>
    <xdr:cxnSp macro="">
      <xdr:nvCxnSpPr>
        <xdr:cNvPr id="382" name="直線コネクタ 381"/>
        <xdr:cNvCxnSpPr/>
      </xdr:nvCxnSpPr>
      <xdr:spPr>
        <a:xfrm flipV="1">
          <a:off x="17018000" y="6215138"/>
          <a:ext cx="0" cy="15741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46160</xdr:rowOff>
    </xdr:from>
    <xdr:ext cx="762000" cy="259045"/>
    <xdr:sp macro="" textlink="">
      <xdr:nvSpPr>
        <xdr:cNvPr id="383" name="公債費負担の状況最小値テキスト"/>
        <xdr:cNvSpPr txBox="1"/>
      </xdr:nvSpPr>
      <xdr:spPr>
        <a:xfrm>
          <a:off x="17106900" y="776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17.5</a:t>
          </a:r>
          <a:endParaRPr kumimoji="1" lang="ja-JP" altLang="en-US" sz="1000" b="1">
            <a:latin typeface="ＭＳ Ｐゴシック"/>
          </a:endParaRPr>
        </a:p>
      </xdr:txBody>
    </xdr:sp>
    <xdr:clientData/>
  </xdr:oneCellAnchor>
  <xdr:twoCellAnchor>
    <xdr:from>
      <xdr:col>24</xdr:col>
      <xdr:colOff>469900</xdr:colOff>
      <xdr:row>45</xdr:row>
      <xdr:rowOff>74083</xdr:rowOff>
    </xdr:from>
    <xdr:to>
      <xdr:col>24</xdr:col>
      <xdr:colOff>647700</xdr:colOff>
      <xdr:row>45</xdr:row>
      <xdr:rowOff>74083</xdr:rowOff>
    </xdr:to>
    <xdr:cxnSp macro="">
      <xdr:nvCxnSpPr>
        <xdr:cNvPr id="384" name="直線コネクタ 383"/>
        <xdr:cNvCxnSpPr/>
      </xdr:nvCxnSpPr>
      <xdr:spPr>
        <a:xfrm>
          <a:off x="16929100" y="778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129315</xdr:rowOff>
    </xdr:from>
    <xdr:ext cx="762000" cy="259045"/>
    <xdr:sp macro="" textlink="">
      <xdr:nvSpPr>
        <xdr:cNvPr id="385" name="公債費負担の状況最大値テキスト"/>
        <xdr:cNvSpPr txBox="1"/>
      </xdr:nvSpPr>
      <xdr:spPr>
        <a:xfrm>
          <a:off x="17106900" y="595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24</xdr:col>
      <xdr:colOff>469900</xdr:colOff>
      <xdr:row>36</xdr:row>
      <xdr:rowOff>42938</xdr:rowOff>
    </xdr:from>
    <xdr:to>
      <xdr:col>24</xdr:col>
      <xdr:colOff>647700</xdr:colOff>
      <xdr:row>36</xdr:row>
      <xdr:rowOff>42938</xdr:rowOff>
    </xdr:to>
    <xdr:cxnSp macro="">
      <xdr:nvCxnSpPr>
        <xdr:cNvPr id="386" name="直線コネクタ 385"/>
        <xdr:cNvCxnSpPr/>
      </xdr:nvCxnSpPr>
      <xdr:spPr>
        <a:xfrm>
          <a:off x="16929100" y="621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103112</xdr:rowOff>
    </xdr:from>
    <xdr:to>
      <xdr:col>24</xdr:col>
      <xdr:colOff>558800</xdr:colOff>
      <xdr:row>40</xdr:row>
      <xdr:rowOff>12095</xdr:rowOff>
    </xdr:to>
    <xdr:cxnSp macro="">
      <xdr:nvCxnSpPr>
        <xdr:cNvPr id="387" name="直線コネクタ 386"/>
        <xdr:cNvCxnSpPr/>
      </xdr:nvCxnSpPr>
      <xdr:spPr>
        <a:xfrm flipV="1">
          <a:off x="16179800" y="6789662"/>
          <a:ext cx="8382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139294</xdr:rowOff>
    </xdr:from>
    <xdr:ext cx="762000" cy="259045"/>
    <xdr:sp macro="" textlink="">
      <xdr:nvSpPr>
        <xdr:cNvPr id="388" name="公債費負担の状況平均値テキスト"/>
        <xdr:cNvSpPr txBox="1"/>
      </xdr:nvSpPr>
      <xdr:spPr>
        <a:xfrm>
          <a:off x="17106900" y="68258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167217</xdr:rowOff>
    </xdr:from>
    <xdr:to>
      <xdr:col>24</xdr:col>
      <xdr:colOff>609600</xdr:colOff>
      <xdr:row>40</xdr:row>
      <xdr:rowOff>97367</xdr:rowOff>
    </xdr:to>
    <xdr:sp macro="" textlink="">
      <xdr:nvSpPr>
        <xdr:cNvPr id="389" name="フローチャート : 判断 388"/>
        <xdr:cNvSpPr/>
      </xdr:nvSpPr>
      <xdr:spPr>
        <a:xfrm>
          <a:off x="169672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12095</xdr:rowOff>
    </xdr:from>
    <xdr:to>
      <xdr:col>23</xdr:col>
      <xdr:colOff>406400</xdr:colOff>
      <xdr:row>41</xdr:row>
      <xdr:rowOff>24493</xdr:rowOff>
    </xdr:to>
    <xdr:cxnSp macro="">
      <xdr:nvCxnSpPr>
        <xdr:cNvPr id="390" name="直線コネクタ 389"/>
        <xdr:cNvCxnSpPr/>
      </xdr:nvCxnSpPr>
      <xdr:spPr>
        <a:xfrm flipV="1">
          <a:off x="15290800" y="6870095"/>
          <a:ext cx="889000" cy="183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64709</xdr:rowOff>
    </xdr:from>
    <xdr:to>
      <xdr:col>23</xdr:col>
      <xdr:colOff>457200</xdr:colOff>
      <xdr:row>40</xdr:row>
      <xdr:rowOff>166309</xdr:rowOff>
    </xdr:to>
    <xdr:sp macro="" textlink="">
      <xdr:nvSpPr>
        <xdr:cNvPr id="391" name="フローチャート : 判断 390"/>
        <xdr:cNvSpPr/>
      </xdr:nvSpPr>
      <xdr:spPr>
        <a:xfrm>
          <a:off x="16129000" y="6922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151086</xdr:rowOff>
    </xdr:from>
    <xdr:ext cx="736600" cy="259045"/>
    <xdr:sp macro="" textlink="">
      <xdr:nvSpPr>
        <xdr:cNvPr id="392" name="テキスト ボックス 391"/>
        <xdr:cNvSpPr txBox="1"/>
      </xdr:nvSpPr>
      <xdr:spPr>
        <a:xfrm>
          <a:off x="15798800" y="70090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24493</xdr:rowOff>
    </xdr:from>
    <xdr:to>
      <xdr:col>22</xdr:col>
      <xdr:colOff>203200</xdr:colOff>
      <xdr:row>42</xdr:row>
      <xdr:rowOff>128815</xdr:rowOff>
    </xdr:to>
    <xdr:cxnSp macro="">
      <xdr:nvCxnSpPr>
        <xdr:cNvPr id="393" name="直線コネクタ 392"/>
        <xdr:cNvCxnSpPr/>
      </xdr:nvCxnSpPr>
      <xdr:spPr>
        <a:xfrm flipV="1">
          <a:off x="14401800" y="7053943"/>
          <a:ext cx="889000" cy="275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122162</xdr:rowOff>
    </xdr:from>
    <xdr:to>
      <xdr:col>22</xdr:col>
      <xdr:colOff>254000</xdr:colOff>
      <xdr:row>41</xdr:row>
      <xdr:rowOff>52312</xdr:rowOff>
    </xdr:to>
    <xdr:sp macro="" textlink="">
      <xdr:nvSpPr>
        <xdr:cNvPr id="394" name="フローチャート : 判断 393"/>
        <xdr:cNvSpPr/>
      </xdr:nvSpPr>
      <xdr:spPr>
        <a:xfrm>
          <a:off x="15240000" y="6980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62489</xdr:rowOff>
    </xdr:from>
    <xdr:ext cx="762000" cy="259045"/>
    <xdr:sp macro="" textlink="">
      <xdr:nvSpPr>
        <xdr:cNvPr id="395" name="テキスト ボックス 394"/>
        <xdr:cNvSpPr txBox="1"/>
      </xdr:nvSpPr>
      <xdr:spPr>
        <a:xfrm>
          <a:off x="14909800" y="674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128815</xdr:rowOff>
    </xdr:from>
    <xdr:to>
      <xdr:col>21</xdr:col>
      <xdr:colOff>0</xdr:colOff>
      <xdr:row>44</xdr:row>
      <xdr:rowOff>96157</xdr:rowOff>
    </xdr:to>
    <xdr:cxnSp macro="">
      <xdr:nvCxnSpPr>
        <xdr:cNvPr id="396" name="直線コネクタ 395"/>
        <xdr:cNvCxnSpPr/>
      </xdr:nvCxnSpPr>
      <xdr:spPr>
        <a:xfrm flipV="1">
          <a:off x="13512800" y="7329715"/>
          <a:ext cx="889000" cy="310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111578</xdr:rowOff>
    </xdr:from>
    <xdr:to>
      <xdr:col>21</xdr:col>
      <xdr:colOff>50800</xdr:colOff>
      <xdr:row>42</xdr:row>
      <xdr:rowOff>41728</xdr:rowOff>
    </xdr:to>
    <xdr:sp macro="" textlink="">
      <xdr:nvSpPr>
        <xdr:cNvPr id="397" name="フローチャート : 判断 396"/>
        <xdr:cNvSpPr/>
      </xdr:nvSpPr>
      <xdr:spPr>
        <a:xfrm>
          <a:off x="14351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51905</xdr:rowOff>
    </xdr:from>
    <xdr:ext cx="762000" cy="259045"/>
    <xdr:sp macro="" textlink="">
      <xdr:nvSpPr>
        <xdr:cNvPr id="398" name="テキスト ボックス 397"/>
        <xdr:cNvSpPr txBox="1"/>
      </xdr:nvSpPr>
      <xdr:spPr>
        <a:xfrm>
          <a:off x="14020800" y="6909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20562</xdr:rowOff>
    </xdr:from>
    <xdr:to>
      <xdr:col>19</xdr:col>
      <xdr:colOff>533400</xdr:colOff>
      <xdr:row>42</xdr:row>
      <xdr:rowOff>122162</xdr:rowOff>
    </xdr:to>
    <xdr:sp macro="" textlink="">
      <xdr:nvSpPr>
        <xdr:cNvPr id="399" name="フローチャート : 判断 398"/>
        <xdr:cNvSpPr/>
      </xdr:nvSpPr>
      <xdr:spPr>
        <a:xfrm>
          <a:off x="13462000" y="7221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132339</xdr:rowOff>
    </xdr:from>
    <xdr:ext cx="762000" cy="259045"/>
    <xdr:sp macro="" textlink="">
      <xdr:nvSpPr>
        <xdr:cNvPr id="400" name="テキスト ボックス 399"/>
        <xdr:cNvSpPr txBox="1"/>
      </xdr:nvSpPr>
      <xdr:spPr>
        <a:xfrm>
          <a:off x="13131800" y="6990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1" name="テキスト ボックス 40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2" name="テキスト ボックス 40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3" name="テキスト ボックス 40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4" name="テキスト ボックス 40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5" name="テキスト ボックス 40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52312</xdr:rowOff>
    </xdr:from>
    <xdr:to>
      <xdr:col>24</xdr:col>
      <xdr:colOff>609600</xdr:colOff>
      <xdr:row>39</xdr:row>
      <xdr:rowOff>153912</xdr:rowOff>
    </xdr:to>
    <xdr:sp macro="" textlink="">
      <xdr:nvSpPr>
        <xdr:cNvPr id="406" name="円/楕円 405"/>
        <xdr:cNvSpPr/>
      </xdr:nvSpPr>
      <xdr:spPr>
        <a:xfrm>
          <a:off x="16967200" y="673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68839</xdr:rowOff>
    </xdr:from>
    <xdr:ext cx="762000" cy="259045"/>
    <xdr:sp macro="" textlink="">
      <xdr:nvSpPr>
        <xdr:cNvPr id="407" name="公債費負担の状況該当値テキスト"/>
        <xdr:cNvSpPr txBox="1"/>
      </xdr:nvSpPr>
      <xdr:spPr>
        <a:xfrm>
          <a:off x="17106900" y="6583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132745</xdr:rowOff>
    </xdr:from>
    <xdr:to>
      <xdr:col>23</xdr:col>
      <xdr:colOff>457200</xdr:colOff>
      <xdr:row>40</xdr:row>
      <xdr:rowOff>62895</xdr:rowOff>
    </xdr:to>
    <xdr:sp macro="" textlink="">
      <xdr:nvSpPr>
        <xdr:cNvPr id="408" name="円/楕円 407"/>
        <xdr:cNvSpPr/>
      </xdr:nvSpPr>
      <xdr:spPr>
        <a:xfrm>
          <a:off x="16129000" y="6819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73072</xdr:rowOff>
    </xdr:from>
    <xdr:ext cx="736600" cy="259045"/>
    <xdr:sp macro="" textlink="">
      <xdr:nvSpPr>
        <xdr:cNvPr id="409" name="テキスト ボックス 408"/>
        <xdr:cNvSpPr txBox="1"/>
      </xdr:nvSpPr>
      <xdr:spPr>
        <a:xfrm>
          <a:off x="15798800" y="65881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145143</xdr:rowOff>
    </xdr:from>
    <xdr:to>
      <xdr:col>22</xdr:col>
      <xdr:colOff>254000</xdr:colOff>
      <xdr:row>41</xdr:row>
      <xdr:rowOff>75293</xdr:rowOff>
    </xdr:to>
    <xdr:sp macro="" textlink="">
      <xdr:nvSpPr>
        <xdr:cNvPr id="410" name="円/楕円 409"/>
        <xdr:cNvSpPr/>
      </xdr:nvSpPr>
      <xdr:spPr>
        <a:xfrm>
          <a:off x="152400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60070</xdr:rowOff>
    </xdr:from>
    <xdr:ext cx="762000" cy="259045"/>
    <xdr:sp macro="" textlink="">
      <xdr:nvSpPr>
        <xdr:cNvPr id="411" name="テキスト ボックス 410"/>
        <xdr:cNvSpPr txBox="1"/>
      </xdr:nvSpPr>
      <xdr:spPr>
        <a:xfrm>
          <a:off x="14909800" y="708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78015</xdr:rowOff>
    </xdr:from>
    <xdr:to>
      <xdr:col>21</xdr:col>
      <xdr:colOff>50800</xdr:colOff>
      <xdr:row>43</xdr:row>
      <xdr:rowOff>8165</xdr:rowOff>
    </xdr:to>
    <xdr:sp macro="" textlink="">
      <xdr:nvSpPr>
        <xdr:cNvPr id="412" name="円/楕円 411"/>
        <xdr:cNvSpPr/>
      </xdr:nvSpPr>
      <xdr:spPr>
        <a:xfrm>
          <a:off x="14351000" y="727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164392</xdr:rowOff>
    </xdr:from>
    <xdr:ext cx="762000" cy="259045"/>
    <xdr:sp macro="" textlink="">
      <xdr:nvSpPr>
        <xdr:cNvPr id="413" name="テキスト ボックス 412"/>
        <xdr:cNvSpPr txBox="1"/>
      </xdr:nvSpPr>
      <xdr:spPr>
        <a:xfrm>
          <a:off x="14020800" y="7365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45357</xdr:rowOff>
    </xdr:from>
    <xdr:to>
      <xdr:col>19</xdr:col>
      <xdr:colOff>533400</xdr:colOff>
      <xdr:row>44</xdr:row>
      <xdr:rowOff>146957</xdr:rowOff>
    </xdr:to>
    <xdr:sp macro="" textlink="">
      <xdr:nvSpPr>
        <xdr:cNvPr id="414" name="円/楕円 413"/>
        <xdr:cNvSpPr/>
      </xdr:nvSpPr>
      <xdr:spPr>
        <a:xfrm>
          <a:off x="13462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131734</xdr:rowOff>
    </xdr:from>
    <xdr:ext cx="762000" cy="259045"/>
    <xdr:sp macro="" textlink="">
      <xdr:nvSpPr>
        <xdr:cNvPr id="415" name="テキスト ボックス 414"/>
        <xdr:cNvSpPr txBox="1"/>
      </xdr:nvSpPr>
      <xdr:spPr>
        <a:xfrm>
          <a:off x="13131800" y="767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6" name="正方形/長方形 41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7" name="テキスト ボックス 41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8" name="テキスト ボックス 41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9" name="正方形/長方形 41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0" name="正方形/長方形 41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1" name="正方形/長方形 42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2" name="正方形/長方形 42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3" name="正方形/長方形 42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4" name="正方形/長方形 42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5" name="正方形/長方形 42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6" name="正方形/長方形 42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7" name="正方形/長方形 42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8" name="テキスト ボックス 42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将来負担比率は、債務負担行為に基づく支出予定額や組合負担等見込額の減少に伴い、将来負担すべき負債が標準財政規模を下回った。</a:t>
          </a:r>
        </a:p>
      </xdr:txBody>
    </xdr:sp>
    <xdr:clientData/>
  </xdr:twoCellAnchor>
  <xdr:oneCellAnchor>
    <xdr:from>
      <xdr:col>18</xdr:col>
      <xdr:colOff>444500</xdr:colOff>
      <xdr:row>10</xdr:row>
      <xdr:rowOff>63500</xdr:rowOff>
    </xdr:from>
    <xdr:ext cx="298543" cy="225703"/>
    <xdr:sp macro="" textlink="">
      <xdr:nvSpPr>
        <xdr:cNvPr id="429" name="テキスト ボックス 42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0" name="直線コネクタ 42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1" name="テキスト ボックス 43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2" name="直線コネクタ 431"/>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3" name="テキスト ボックス 432"/>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4" name="直線コネクタ 433"/>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5" name="テキスト ボックス 434"/>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6" name="直線コネクタ 435"/>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7" name="テキスト ボックス 436"/>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8" name="直線コネクタ 437"/>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9" name="テキスト ボックス 438"/>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40" name="直線コネクタ 439"/>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41" name="テキスト ボックス 440"/>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2" name="直線コネクタ 441"/>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3" name="テキスト ボックス 442"/>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4" name="直線コネクタ 44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95855</xdr:rowOff>
    </xdr:from>
    <xdr:to>
      <xdr:col>24</xdr:col>
      <xdr:colOff>558800</xdr:colOff>
      <xdr:row>22</xdr:row>
      <xdr:rowOff>44269</xdr:rowOff>
    </xdr:to>
    <xdr:cxnSp macro="">
      <xdr:nvCxnSpPr>
        <xdr:cNvPr id="446" name="直線コネクタ 445"/>
        <xdr:cNvCxnSpPr/>
      </xdr:nvCxnSpPr>
      <xdr:spPr>
        <a:xfrm flipV="1">
          <a:off x="17018000" y="2324705"/>
          <a:ext cx="0" cy="14914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16346</xdr:rowOff>
    </xdr:from>
    <xdr:ext cx="762000" cy="259045"/>
    <xdr:sp macro="" textlink="">
      <xdr:nvSpPr>
        <xdr:cNvPr id="447" name="将来負担の状況最小値テキスト"/>
        <xdr:cNvSpPr txBox="1"/>
      </xdr:nvSpPr>
      <xdr:spPr>
        <a:xfrm>
          <a:off x="17106900" y="3788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130.8</a:t>
          </a:r>
          <a:endParaRPr kumimoji="1" lang="ja-JP" altLang="en-US" sz="1000" b="1">
            <a:latin typeface="ＭＳ Ｐゴシック"/>
          </a:endParaRPr>
        </a:p>
      </xdr:txBody>
    </xdr:sp>
    <xdr:clientData/>
  </xdr:oneCellAnchor>
  <xdr:twoCellAnchor>
    <xdr:from>
      <xdr:col>24</xdr:col>
      <xdr:colOff>469900</xdr:colOff>
      <xdr:row>22</xdr:row>
      <xdr:rowOff>44269</xdr:rowOff>
    </xdr:from>
    <xdr:to>
      <xdr:col>24</xdr:col>
      <xdr:colOff>647700</xdr:colOff>
      <xdr:row>22</xdr:row>
      <xdr:rowOff>44269</xdr:rowOff>
    </xdr:to>
    <xdr:cxnSp macro="">
      <xdr:nvCxnSpPr>
        <xdr:cNvPr id="448" name="直線コネクタ 447"/>
        <xdr:cNvCxnSpPr/>
      </xdr:nvCxnSpPr>
      <xdr:spPr>
        <a:xfrm>
          <a:off x="16929100" y="38161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10782</xdr:rowOff>
    </xdr:from>
    <xdr:ext cx="762000" cy="259045"/>
    <xdr:sp macro="" textlink="">
      <xdr:nvSpPr>
        <xdr:cNvPr id="449" name="将来負担の状況最大値テキスト"/>
        <xdr:cNvSpPr txBox="1"/>
      </xdr:nvSpPr>
      <xdr:spPr>
        <a:xfrm>
          <a:off x="17106900" y="206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24</xdr:col>
      <xdr:colOff>469900</xdr:colOff>
      <xdr:row>13</xdr:row>
      <xdr:rowOff>95855</xdr:rowOff>
    </xdr:from>
    <xdr:to>
      <xdr:col>24</xdr:col>
      <xdr:colOff>647700</xdr:colOff>
      <xdr:row>13</xdr:row>
      <xdr:rowOff>95855</xdr:rowOff>
    </xdr:to>
    <xdr:cxnSp macro="">
      <xdr:nvCxnSpPr>
        <xdr:cNvPr id="450" name="直線コネクタ 449"/>
        <xdr:cNvCxnSpPr/>
      </xdr:nvCxnSpPr>
      <xdr:spPr>
        <a:xfrm>
          <a:off x="16929100" y="232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13</xdr:row>
      <xdr:rowOff>117687</xdr:rowOff>
    </xdr:from>
    <xdr:to>
      <xdr:col>21</xdr:col>
      <xdr:colOff>0</xdr:colOff>
      <xdr:row>15</xdr:row>
      <xdr:rowOff>3447</xdr:rowOff>
    </xdr:to>
    <xdr:cxnSp macro="">
      <xdr:nvCxnSpPr>
        <xdr:cNvPr id="451" name="直線コネクタ 450"/>
        <xdr:cNvCxnSpPr/>
      </xdr:nvCxnSpPr>
      <xdr:spPr>
        <a:xfrm flipV="1">
          <a:off x="13512800" y="2346537"/>
          <a:ext cx="889000" cy="228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113410</xdr:rowOff>
    </xdr:from>
    <xdr:ext cx="762000" cy="259045"/>
    <xdr:sp macro="" textlink="">
      <xdr:nvSpPr>
        <xdr:cNvPr id="452" name="将来負担の状況平均値テキスト"/>
        <xdr:cNvSpPr txBox="1"/>
      </xdr:nvSpPr>
      <xdr:spPr>
        <a:xfrm>
          <a:off x="17106900" y="2513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141333</xdr:rowOff>
    </xdr:from>
    <xdr:to>
      <xdr:col>24</xdr:col>
      <xdr:colOff>609600</xdr:colOff>
      <xdr:row>15</xdr:row>
      <xdr:rowOff>71483</xdr:rowOff>
    </xdr:to>
    <xdr:sp macro="" textlink="">
      <xdr:nvSpPr>
        <xdr:cNvPr id="453" name="フローチャート : 判断 452"/>
        <xdr:cNvSpPr/>
      </xdr:nvSpPr>
      <xdr:spPr>
        <a:xfrm>
          <a:off x="16967200" y="2541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84788</xdr:rowOff>
    </xdr:from>
    <xdr:to>
      <xdr:col>23</xdr:col>
      <xdr:colOff>457200</xdr:colOff>
      <xdr:row>16</xdr:row>
      <xdr:rowOff>14938</xdr:rowOff>
    </xdr:to>
    <xdr:sp macro="" textlink="">
      <xdr:nvSpPr>
        <xdr:cNvPr id="454" name="フローチャート : 判断 453"/>
        <xdr:cNvSpPr/>
      </xdr:nvSpPr>
      <xdr:spPr>
        <a:xfrm>
          <a:off x="16129000" y="2656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25115</xdr:rowOff>
    </xdr:from>
    <xdr:ext cx="736600" cy="259045"/>
    <xdr:sp macro="" textlink="">
      <xdr:nvSpPr>
        <xdr:cNvPr id="455" name="テキスト ボックス 454"/>
        <xdr:cNvSpPr txBox="1"/>
      </xdr:nvSpPr>
      <xdr:spPr>
        <a:xfrm>
          <a:off x="15798800" y="24254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34.3</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19292</xdr:rowOff>
    </xdr:from>
    <xdr:to>
      <xdr:col>22</xdr:col>
      <xdr:colOff>254000</xdr:colOff>
      <xdr:row>15</xdr:row>
      <xdr:rowOff>120892</xdr:rowOff>
    </xdr:to>
    <xdr:sp macro="" textlink="">
      <xdr:nvSpPr>
        <xdr:cNvPr id="456" name="フローチャート : 判断 455"/>
        <xdr:cNvSpPr/>
      </xdr:nvSpPr>
      <xdr:spPr>
        <a:xfrm>
          <a:off x="15240000" y="2591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131069</xdr:rowOff>
    </xdr:from>
    <xdr:ext cx="762000" cy="259045"/>
    <xdr:sp macro="" textlink="">
      <xdr:nvSpPr>
        <xdr:cNvPr id="457" name="テキスト ボックス 456"/>
        <xdr:cNvSpPr txBox="1"/>
      </xdr:nvSpPr>
      <xdr:spPr>
        <a:xfrm>
          <a:off x="14909800" y="2359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28.6</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138551</xdr:rowOff>
    </xdr:from>
    <xdr:to>
      <xdr:col>21</xdr:col>
      <xdr:colOff>50800</xdr:colOff>
      <xdr:row>17</xdr:row>
      <xdr:rowOff>68701</xdr:rowOff>
    </xdr:to>
    <xdr:sp macro="" textlink="">
      <xdr:nvSpPr>
        <xdr:cNvPr id="458" name="フローチャート : 判断 457"/>
        <xdr:cNvSpPr/>
      </xdr:nvSpPr>
      <xdr:spPr>
        <a:xfrm>
          <a:off x="14351000" y="2881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53478</xdr:rowOff>
    </xdr:from>
    <xdr:ext cx="762000" cy="259045"/>
    <xdr:sp macro="" textlink="">
      <xdr:nvSpPr>
        <xdr:cNvPr id="459" name="テキスト ボックス 458"/>
        <xdr:cNvSpPr txBox="1"/>
      </xdr:nvSpPr>
      <xdr:spPr>
        <a:xfrm>
          <a:off x="14020800" y="2968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53.9</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68217</xdr:rowOff>
    </xdr:from>
    <xdr:to>
      <xdr:col>19</xdr:col>
      <xdr:colOff>533400</xdr:colOff>
      <xdr:row>17</xdr:row>
      <xdr:rowOff>169817</xdr:rowOff>
    </xdr:to>
    <xdr:sp macro="" textlink="">
      <xdr:nvSpPr>
        <xdr:cNvPr id="460" name="フローチャート : 判断 459"/>
        <xdr:cNvSpPr/>
      </xdr:nvSpPr>
      <xdr:spPr>
        <a:xfrm>
          <a:off x="13462000" y="298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154594</xdr:rowOff>
    </xdr:from>
    <xdr:ext cx="762000" cy="259045"/>
    <xdr:sp macro="" textlink="">
      <xdr:nvSpPr>
        <xdr:cNvPr id="461" name="テキスト ボックス 460"/>
        <xdr:cNvSpPr txBox="1"/>
      </xdr:nvSpPr>
      <xdr:spPr>
        <a:xfrm>
          <a:off x="13131800" y="3069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20</xdr:col>
      <xdr:colOff>635000</xdr:colOff>
      <xdr:row>13</xdr:row>
      <xdr:rowOff>66887</xdr:rowOff>
    </xdr:from>
    <xdr:to>
      <xdr:col>21</xdr:col>
      <xdr:colOff>50800</xdr:colOff>
      <xdr:row>13</xdr:row>
      <xdr:rowOff>168487</xdr:rowOff>
    </xdr:to>
    <xdr:sp macro="" textlink="">
      <xdr:nvSpPr>
        <xdr:cNvPr id="467" name="円/楕円 466"/>
        <xdr:cNvSpPr/>
      </xdr:nvSpPr>
      <xdr:spPr>
        <a:xfrm>
          <a:off x="14351000" y="2295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7214</xdr:rowOff>
    </xdr:from>
    <xdr:ext cx="762000" cy="259045"/>
    <xdr:sp macro="" textlink="">
      <xdr:nvSpPr>
        <xdr:cNvPr id="468" name="テキスト ボックス 467"/>
        <xdr:cNvSpPr txBox="1"/>
      </xdr:nvSpPr>
      <xdr:spPr>
        <a:xfrm>
          <a:off x="14020800" y="2064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124097</xdr:rowOff>
    </xdr:from>
    <xdr:to>
      <xdr:col>19</xdr:col>
      <xdr:colOff>533400</xdr:colOff>
      <xdr:row>15</xdr:row>
      <xdr:rowOff>54247</xdr:rowOff>
    </xdr:to>
    <xdr:sp macro="" textlink="">
      <xdr:nvSpPr>
        <xdr:cNvPr id="469" name="円/楕円 468"/>
        <xdr:cNvSpPr/>
      </xdr:nvSpPr>
      <xdr:spPr>
        <a:xfrm>
          <a:off x="13462000" y="2524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64424</xdr:rowOff>
    </xdr:from>
    <xdr:ext cx="762000" cy="259045"/>
    <xdr:sp macro="" textlink="">
      <xdr:nvSpPr>
        <xdr:cNvPr id="470" name="テキスト ボックス 469"/>
        <xdr:cNvSpPr txBox="1"/>
      </xdr:nvSpPr>
      <xdr:spPr>
        <a:xfrm>
          <a:off x="13131800" y="2293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福島県小野町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11,084
11,007
125.11
5,302,205
5,029,220
137,959
3,261,409
4,257,800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8.8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18/26</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人件費については、前年度比</a:t>
          </a:r>
          <a:r>
            <a:rPr kumimoji="1" lang="en-US" altLang="ja-JP" sz="1300">
              <a:latin typeface="ＭＳ Ｐゴシック"/>
            </a:rPr>
            <a:t>1.4</a:t>
          </a:r>
          <a:r>
            <a:rPr kumimoji="1" lang="ja-JP" altLang="en-US" sz="1300">
              <a:latin typeface="ＭＳ Ｐゴシック"/>
            </a:rPr>
            <a:t>ﾎﾟｲﾝﾄ減少したが、類似団体平均値を</a:t>
          </a:r>
          <a:r>
            <a:rPr kumimoji="1" lang="en-US" altLang="ja-JP" sz="1300">
              <a:latin typeface="ＭＳ Ｐゴシック"/>
            </a:rPr>
            <a:t>2.4</a:t>
          </a:r>
          <a:r>
            <a:rPr kumimoji="1" lang="ja-JP" altLang="en-US" sz="1300">
              <a:latin typeface="ＭＳ Ｐゴシック"/>
            </a:rPr>
            <a:t>ﾎﾟｲﾝﾄ上回っている。</a:t>
          </a:r>
          <a:endParaRPr kumimoji="1" lang="en-US" altLang="ja-JP" sz="1300">
            <a:latin typeface="ＭＳ Ｐゴシック"/>
          </a:endParaRPr>
        </a:p>
        <a:p>
          <a:r>
            <a:rPr kumimoji="1" lang="ja-JP" altLang="en-US" sz="1300">
              <a:latin typeface="ＭＳ Ｐゴシック"/>
            </a:rPr>
            <a:t>　減少した要因は、震災復興財源確保のため、職員給与の削減を行ったことと職員数の減によるものである。</a:t>
          </a:r>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143328</xdr:rowOff>
    </xdr:from>
    <xdr:to>
      <xdr:col>7</xdr:col>
      <xdr:colOff>15875</xdr:colOff>
      <xdr:row>42</xdr:row>
      <xdr:rowOff>18143</xdr:rowOff>
    </xdr:to>
    <xdr:cxnSp macro="">
      <xdr:nvCxnSpPr>
        <xdr:cNvPr id="62" name="直線コネクタ 61"/>
        <xdr:cNvCxnSpPr/>
      </xdr:nvCxnSpPr>
      <xdr:spPr>
        <a:xfrm flipV="1">
          <a:off x="4826000" y="5629728"/>
          <a:ext cx="0" cy="1589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161670</xdr:rowOff>
    </xdr:from>
    <xdr:ext cx="762000" cy="259045"/>
    <xdr:sp macro="" textlink="">
      <xdr:nvSpPr>
        <xdr:cNvPr id="63" name="人件費最小値テキスト"/>
        <xdr:cNvSpPr txBox="1"/>
      </xdr:nvSpPr>
      <xdr:spPr>
        <a:xfrm>
          <a:off x="4914900" y="719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a:t>
          </a:r>
          <a:endParaRPr kumimoji="1" lang="ja-JP" altLang="en-US" sz="1000" b="1">
            <a:latin typeface="ＭＳ Ｐゴシック"/>
          </a:endParaRPr>
        </a:p>
      </xdr:txBody>
    </xdr:sp>
    <xdr:clientData/>
  </xdr:oneCellAnchor>
  <xdr:twoCellAnchor>
    <xdr:from>
      <xdr:col>6</xdr:col>
      <xdr:colOff>612775</xdr:colOff>
      <xdr:row>42</xdr:row>
      <xdr:rowOff>18143</xdr:rowOff>
    </xdr:from>
    <xdr:to>
      <xdr:col>7</xdr:col>
      <xdr:colOff>104775</xdr:colOff>
      <xdr:row>42</xdr:row>
      <xdr:rowOff>18143</xdr:rowOff>
    </xdr:to>
    <xdr:cxnSp macro="">
      <xdr:nvCxnSpPr>
        <xdr:cNvPr id="64" name="直線コネクタ 63"/>
        <xdr:cNvCxnSpPr/>
      </xdr:nvCxnSpPr>
      <xdr:spPr>
        <a:xfrm>
          <a:off x="4737100" y="7219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58255</xdr:rowOff>
    </xdr:from>
    <xdr:ext cx="762000" cy="259045"/>
    <xdr:sp macro="" textlink="">
      <xdr:nvSpPr>
        <xdr:cNvPr id="65" name="人件費最大値テキスト"/>
        <xdr:cNvSpPr txBox="1"/>
      </xdr:nvSpPr>
      <xdr:spPr>
        <a:xfrm>
          <a:off x="4914900" y="5373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15.3</a:t>
          </a:r>
          <a:endParaRPr kumimoji="1" lang="ja-JP" altLang="en-US" sz="1000" b="1">
            <a:latin typeface="ＭＳ Ｐゴシック"/>
          </a:endParaRPr>
        </a:p>
      </xdr:txBody>
    </xdr:sp>
    <xdr:clientData/>
  </xdr:oneCellAnchor>
  <xdr:twoCellAnchor>
    <xdr:from>
      <xdr:col>6</xdr:col>
      <xdr:colOff>612775</xdr:colOff>
      <xdr:row>32</xdr:row>
      <xdr:rowOff>143328</xdr:rowOff>
    </xdr:from>
    <xdr:to>
      <xdr:col>7</xdr:col>
      <xdr:colOff>104775</xdr:colOff>
      <xdr:row>32</xdr:row>
      <xdr:rowOff>143328</xdr:rowOff>
    </xdr:to>
    <xdr:cxnSp macro="">
      <xdr:nvCxnSpPr>
        <xdr:cNvPr id="66" name="直線コネクタ 65"/>
        <xdr:cNvCxnSpPr/>
      </xdr:nvCxnSpPr>
      <xdr:spPr>
        <a:xfrm>
          <a:off x="4737100" y="5629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9978</xdr:rowOff>
    </xdr:from>
    <xdr:to>
      <xdr:col>7</xdr:col>
      <xdr:colOff>15875</xdr:colOff>
      <xdr:row>39</xdr:row>
      <xdr:rowOff>162378</xdr:rowOff>
    </xdr:to>
    <xdr:cxnSp macro="">
      <xdr:nvCxnSpPr>
        <xdr:cNvPr id="67" name="直線コネクタ 66"/>
        <xdr:cNvCxnSpPr/>
      </xdr:nvCxnSpPr>
      <xdr:spPr>
        <a:xfrm flipV="1">
          <a:off x="3987800" y="6696528"/>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57349</xdr:rowOff>
    </xdr:from>
    <xdr:ext cx="762000" cy="259045"/>
    <xdr:sp macro="" textlink="">
      <xdr:nvSpPr>
        <xdr:cNvPr id="68" name="人件費平均値テキスト"/>
        <xdr:cNvSpPr txBox="1"/>
      </xdr:nvSpPr>
      <xdr:spPr>
        <a:xfrm>
          <a:off x="4914900" y="6229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40822</xdr:rowOff>
    </xdr:from>
    <xdr:to>
      <xdr:col>7</xdr:col>
      <xdr:colOff>66675</xdr:colOff>
      <xdr:row>37</xdr:row>
      <xdr:rowOff>142422</xdr:rowOff>
    </xdr:to>
    <xdr:sp macro="" textlink="">
      <xdr:nvSpPr>
        <xdr:cNvPr id="69" name="フローチャート : 判断 68"/>
        <xdr:cNvSpPr/>
      </xdr:nvSpPr>
      <xdr:spPr>
        <a:xfrm>
          <a:off x="47752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162378</xdr:rowOff>
    </xdr:from>
    <xdr:to>
      <xdr:col>5</xdr:col>
      <xdr:colOff>549275</xdr:colOff>
      <xdr:row>41</xdr:row>
      <xdr:rowOff>80735</xdr:rowOff>
    </xdr:to>
    <xdr:cxnSp macro="">
      <xdr:nvCxnSpPr>
        <xdr:cNvPr id="70" name="直線コネクタ 69"/>
        <xdr:cNvCxnSpPr/>
      </xdr:nvCxnSpPr>
      <xdr:spPr>
        <a:xfrm flipV="1">
          <a:off x="3098800" y="6848928"/>
          <a:ext cx="8890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84364</xdr:rowOff>
    </xdr:from>
    <xdr:to>
      <xdr:col>5</xdr:col>
      <xdr:colOff>600075</xdr:colOff>
      <xdr:row>38</xdr:row>
      <xdr:rowOff>14514</xdr:rowOff>
    </xdr:to>
    <xdr:sp macro="" textlink="">
      <xdr:nvSpPr>
        <xdr:cNvPr id="71" name="フローチャート : 判断 70"/>
        <xdr:cNvSpPr/>
      </xdr:nvSpPr>
      <xdr:spPr>
        <a:xfrm>
          <a:off x="3937000" y="642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24691</xdr:rowOff>
    </xdr:from>
    <xdr:ext cx="736600" cy="259045"/>
    <xdr:sp macro="" textlink="">
      <xdr:nvSpPr>
        <xdr:cNvPr id="72" name="テキスト ボックス 71"/>
        <xdr:cNvSpPr txBox="1"/>
      </xdr:nvSpPr>
      <xdr:spPr>
        <a:xfrm>
          <a:off x="3606800" y="6196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56243</xdr:rowOff>
    </xdr:from>
    <xdr:to>
      <xdr:col>4</xdr:col>
      <xdr:colOff>346075</xdr:colOff>
      <xdr:row>41</xdr:row>
      <xdr:rowOff>80735</xdr:rowOff>
    </xdr:to>
    <xdr:cxnSp macro="">
      <xdr:nvCxnSpPr>
        <xdr:cNvPr id="73" name="直線コネクタ 72"/>
        <xdr:cNvCxnSpPr/>
      </xdr:nvCxnSpPr>
      <xdr:spPr>
        <a:xfrm>
          <a:off x="2209800" y="6914243"/>
          <a:ext cx="889000" cy="195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32657</xdr:rowOff>
    </xdr:from>
    <xdr:to>
      <xdr:col>4</xdr:col>
      <xdr:colOff>396875</xdr:colOff>
      <xdr:row>38</xdr:row>
      <xdr:rowOff>134257</xdr:rowOff>
    </xdr:to>
    <xdr:sp macro="" textlink="">
      <xdr:nvSpPr>
        <xdr:cNvPr id="74" name="フローチャート : 判断 73"/>
        <xdr:cNvSpPr/>
      </xdr:nvSpPr>
      <xdr:spPr>
        <a:xfrm>
          <a:off x="3048000" y="654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144434</xdr:rowOff>
    </xdr:from>
    <xdr:ext cx="762000" cy="259045"/>
    <xdr:sp macro="" textlink="">
      <xdr:nvSpPr>
        <xdr:cNvPr id="75" name="テキスト ボックス 74"/>
        <xdr:cNvSpPr txBox="1"/>
      </xdr:nvSpPr>
      <xdr:spPr>
        <a:xfrm>
          <a:off x="2717800" y="6316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56243</xdr:rowOff>
    </xdr:from>
    <xdr:to>
      <xdr:col>3</xdr:col>
      <xdr:colOff>142875</xdr:colOff>
      <xdr:row>41</xdr:row>
      <xdr:rowOff>69850</xdr:rowOff>
    </xdr:to>
    <xdr:cxnSp macro="">
      <xdr:nvCxnSpPr>
        <xdr:cNvPr id="76" name="直線コネクタ 75"/>
        <xdr:cNvCxnSpPr/>
      </xdr:nvCxnSpPr>
      <xdr:spPr>
        <a:xfrm flipV="1">
          <a:off x="1320800" y="6914243"/>
          <a:ext cx="889000" cy="185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138793</xdr:rowOff>
    </xdr:from>
    <xdr:to>
      <xdr:col>3</xdr:col>
      <xdr:colOff>193675</xdr:colOff>
      <xdr:row>38</xdr:row>
      <xdr:rowOff>68943</xdr:rowOff>
    </xdr:to>
    <xdr:sp macro="" textlink="">
      <xdr:nvSpPr>
        <xdr:cNvPr id="77" name="フローチャート : 判断 76"/>
        <xdr:cNvSpPr/>
      </xdr:nvSpPr>
      <xdr:spPr>
        <a:xfrm>
          <a:off x="2159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79120</xdr:rowOff>
    </xdr:from>
    <xdr:ext cx="762000" cy="259045"/>
    <xdr:sp macro="" textlink="">
      <xdr:nvSpPr>
        <xdr:cNvPr id="78" name="テキスト ボックス 77"/>
        <xdr:cNvSpPr txBox="1"/>
      </xdr:nvSpPr>
      <xdr:spPr>
        <a:xfrm>
          <a:off x="1828800" y="625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108857</xdr:rowOff>
    </xdr:from>
    <xdr:to>
      <xdr:col>1</xdr:col>
      <xdr:colOff>676275</xdr:colOff>
      <xdr:row>39</xdr:row>
      <xdr:rowOff>39007</xdr:rowOff>
    </xdr:to>
    <xdr:sp macro="" textlink="">
      <xdr:nvSpPr>
        <xdr:cNvPr id="79" name="フローチャート : 判断 78"/>
        <xdr:cNvSpPr/>
      </xdr:nvSpPr>
      <xdr:spPr>
        <a:xfrm>
          <a:off x="1270000" y="662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49184</xdr:rowOff>
    </xdr:from>
    <xdr:ext cx="762000" cy="259045"/>
    <xdr:sp macro="" textlink="">
      <xdr:nvSpPr>
        <xdr:cNvPr id="80" name="テキスト ボックス 79"/>
        <xdr:cNvSpPr txBox="1"/>
      </xdr:nvSpPr>
      <xdr:spPr>
        <a:xfrm>
          <a:off x="939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130628</xdr:rowOff>
    </xdr:from>
    <xdr:to>
      <xdr:col>7</xdr:col>
      <xdr:colOff>66675</xdr:colOff>
      <xdr:row>39</xdr:row>
      <xdr:rowOff>60778</xdr:rowOff>
    </xdr:to>
    <xdr:sp macro="" textlink="">
      <xdr:nvSpPr>
        <xdr:cNvPr id="86" name="円/楕円 85"/>
        <xdr:cNvSpPr/>
      </xdr:nvSpPr>
      <xdr:spPr>
        <a:xfrm>
          <a:off x="4775200" y="6645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102705</xdr:rowOff>
    </xdr:from>
    <xdr:ext cx="762000" cy="259045"/>
    <xdr:sp macro="" textlink="">
      <xdr:nvSpPr>
        <xdr:cNvPr id="87" name="人件費該当値テキスト"/>
        <xdr:cNvSpPr txBox="1"/>
      </xdr:nvSpPr>
      <xdr:spPr>
        <a:xfrm>
          <a:off x="4914900" y="6617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111578</xdr:rowOff>
    </xdr:from>
    <xdr:to>
      <xdr:col>5</xdr:col>
      <xdr:colOff>600075</xdr:colOff>
      <xdr:row>40</xdr:row>
      <xdr:rowOff>41728</xdr:rowOff>
    </xdr:to>
    <xdr:sp macro="" textlink="">
      <xdr:nvSpPr>
        <xdr:cNvPr id="88" name="円/楕円 87"/>
        <xdr:cNvSpPr/>
      </xdr:nvSpPr>
      <xdr:spPr>
        <a:xfrm>
          <a:off x="3937000" y="679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26505</xdr:rowOff>
    </xdr:from>
    <xdr:ext cx="736600" cy="259045"/>
    <xdr:sp macro="" textlink="">
      <xdr:nvSpPr>
        <xdr:cNvPr id="89" name="テキスト ボックス 88"/>
        <xdr:cNvSpPr txBox="1"/>
      </xdr:nvSpPr>
      <xdr:spPr>
        <a:xfrm>
          <a:off x="3606800" y="6884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4</xdr:col>
      <xdr:colOff>295275</xdr:colOff>
      <xdr:row>41</xdr:row>
      <xdr:rowOff>29935</xdr:rowOff>
    </xdr:from>
    <xdr:to>
      <xdr:col>4</xdr:col>
      <xdr:colOff>396875</xdr:colOff>
      <xdr:row>41</xdr:row>
      <xdr:rowOff>131535</xdr:rowOff>
    </xdr:to>
    <xdr:sp macro="" textlink="">
      <xdr:nvSpPr>
        <xdr:cNvPr id="90" name="円/楕円 89"/>
        <xdr:cNvSpPr/>
      </xdr:nvSpPr>
      <xdr:spPr>
        <a:xfrm>
          <a:off x="3048000" y="7059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41</xdr:row>
      <xdr:rowOff>116312</xdr:rowOff>
    </xdr:from>
    <xdr:ext cx="762000" cy="259045"/>
    <xdr:sp macro="" textlink="">
      <xdr:nvSpPr>
        <xdr:cNvPr id="91" name="テキスト ボックス 90"/>
        <xdr:cNvSpPr txBox="1"/>
      </xdr:nvSpPr>
      <xdr:spPr>
        <a:xfrm>
          <a:off x="2717800" y="7145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5443</xdr:rowOff>
    </xdr:from>
    <xdr:to>
      <xdr:col>3</xdr:col>
      <xdr:colOff>193675</xdr:colOff>
      <xdr:row>40</xdr:row>
      <xdr:rowOff>107043</xdr:rowOff>
    </xdr:to>
    <xdr:sp macro="" textlink="">
      <xdr:nvSpPr>
        <xdr:cNvPr id="92" name="円/楕円 91"/>
        <xdr:cNvSpPr/>
      </xdr:nvSpPr>
      <xdr:spPr>
        <a:xfrm>
          <a:off x="2159000" y="6863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91820</xdr:rowOff>
    </xdr:from>
    <xdr:ext cx="762000" cy="259045"/>
    <xdr:sp macro="" textlink="">
      <xdr:nvSpPr>
        <xdr:cNvPr id="93" name="テキスト ボックス 92"/>
        <xdr:cNvSpPr txBox="1"/>
      </xdr:nvSpPr>
      <xdr:spPr>
        <a:xfrm>
          <a:off x="1828800" y="6949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1</xdr:col>
      <xdr:colOff>574675</xdr:colOff>
      <xdr:row>41</xdr:row>
      <xdr:rowOff>19050</xdr:rowOff>
    </xdr:from>
    <xdr:to>
      <xdr:col>1</xdr:col>
      <xdr:colOff>676275</xdr:colOff>
      <xdr:row>41</xdr:row>
      <xdr:rowOff>120650</xdr:rowOff>
    </xdr:to>
    <xdr:sp macro="" textlink="">
      <xdr:nvSpPr>
        <xdr:cNvPr id="94" name="円/楕円 93"/>
        <xdr:cNvSpPr/>
      </xdr:nvSpPr>
      <xdr:spPr>
        <a:xfrm>
          <a:off x="1270000" y="704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105427</xdr:rowOff>
    </xdr:from>
    <xdr:ext cx="762000" cy="259045"/>
    <xdr:sp macro="" textlink="">
      <xdr:nvSpPr>
        <xdr:cNvPr id="95" name="テキスト ボックス 94"/>
        <xdr:cNvSpPr txBox="1"/>
      </xdr:nvSpPr>
      <xdr:spPr>
        <a:xfrm>
          <a:off x="939800" y="713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物件費については、前年度比</a:t>
          </a:r>
          <a:r>
            <a:rPr kumimoji="1" lang="en-US" altLang="ja-JP" sz="1300">
              <a:latin typeface="ＭＳ Ｐゴシック"/>
            </a:rPr>
            <a:t>0.3</a:t>
          </a:r>
          <a:r>
            <a:rPr kumimoji="1" lang="ja-JP" altLang="en-US" sz="1300">
              <a:latin typeface="ＭＳ Ｐゴシック"/>
            </a:rPr>
            <a:t>ﾎﾟｲﾝﾄ増加したが、類似団体平均値を</a:t>
          </a:r>
          <a:r>
            <a:rPr kumimoji="1" lang="en-US" altLang="ja-JP" sz="1300">
              <a:latin typeface="ＭＳ Ｐゴシック"/>
            </a:rPr>
            <a:t>3.5</a:t>
          </a:r>
          <a:r>
            <a:rPr kumimoji="1" lang="ja-JP" altLang="en-US" sz="1300">
              <a:latin typeface="ＭＳ Ｐゴシック"/>
            </a:rPr>
            <a:t>ﾎﾟｲﾝﾄ下回った。</a:t>
          </a:r>
          <a:endParaRPr kumimoji="1" lang="en-US" altLang="ja-JP" sz="1300">
            <a:latin typeface="ＭＳ Ｐゴシック"/>
          </a:endParaRPr>
        </a:p>
        <a:p>
          <a:r>
            <a:rPr kumimoji="1" lang="ja-JP" altLang="en-US" sz="1300">
              <a:latin typeface="ＭＳ Ｐゴシック"/>
            </a:rPr>
            <a:t>　増加した主な要因は、東日本大震災関連事業の増加によるものである。</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10" name="直線コネクタ 109"/>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1" name="テキスト ボックス 110"/>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2" name="直線コネクタ 111"/>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3" name="テキスト ボックス 112"/>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4" name="直線コネクタ 113"/>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5" name="テキスト ボックス 114"/>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6" name="直線コネクタ 115"/>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7" name="テキスト ボックス 116"/>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88138</xdr:rowOff>
    </xdr:from>
    <xdr:to>
      <xdr:col>24</xdr:col>
      <xdr:colOff>31750</xdr:colOff>
      <xdr:row>21</xdr:row>
      <xdr:rowOff>115570</xdr:rowOff>
    </xdr:to>
    <xdr:cxnSp macro="">
      <xdr:nvCxnSpPr>
        <xdr:cNvPr id="121" name="直線コネクタ 120"/>
        <xdr:cNvCxnSpPr/>
      </xdr:nvCxnSpPr>
      <xdr:spPr>
        <a:xfrm flipV="1">
          <a:off x="16510000" y="2316988"/>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87647</xdr:rowOff>
    </xdr:from>
    <xdr:ext cx="762000" cy="259045"/>
    <xdr:sp macro="" textlink="">
      <xdr:nvSpPr>
        <xdr:cNvPr id="122" name="物件費最小値テキスト"/>
        <xdr:cNvSpPr txBox="1"/>
      </xdr:nvSpPr>
      <xdr:spPr>
        <a:xfrm>
          <a:off x="16598900" y="368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25.5</a:t>
          </a:r>
          <a:endParaRPr kumimoji="1" lang="ja-JP" altLang="en-US" sz="1000" b="1">
            <a:latin typeface="ＭＳ Ｐゴシック"/>
          </a:endParaRPr>
        </a:p>
      </xdr:txBody>
    </xdr:sp>
    <xdr:clientData/>
  </xdr:oneCellAnchor>
  <xdr:twoCellAnchor>
    <xdr:from>
      <xdr:col>23</xdr:col>
      <xdr:colOff>628650</xdr:colOff>
      <xdr:row>21</xdr:row>
      <xdr:rowOff>115570</xdr:rowOff>
    </xdr:from>
    <xdr:to>
      <xdr:col>24</xdr:col>
      <xdr:colOff>120650</xdr:colOff>
      <xdr:row>21</xdr:row>
      <xdr:rowOff>115570</xdr:rowOff>
    </xdr:to>
    <xdr:cxnSp macro="">
      <xdr:nvCxnSpPr>
        <xdr:cNvPr id="123" name="直線コネクタ 122"/>
        <xdr:cNvCxnSpPr/>
      </xdr:nvCxnSpPr>
      <xdr:spPr>
        <a:xfrm>
          <a:off x="16421100" y="3716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3065</xdr:rowOff>
    </xdr:from>
    <xdr:ext cx="762000" cy="259045"/>
    <xdr:sp macro="" textlink="">
      <xdr:nvSpPr>
        <xdr:cNvPr id="124" name="物件費最大値テキスト"/>
        <xdr:cNvSpPr txBox="1"/>
      </xdr:nvSpPr>
      <xdr:spPr>
        <a:xfrm>
          <a:off x="16598900" y="2060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23</xdr:col>
      <xdr:colOff>628650</xdr:colOff>
      <xdr:row>13</xdr:row>
      <xdr:rowOff>88138</xdr:rowOff>
    </xdr:from>
    <xdr:to>
      <xdr:col>24</xdr:col>
      <xdr:colOff>120650</xdr:colOff>
      <xdr:row>13</xdr:row>
      <xdr:rowOff>88138</xdr:rowOff>
    </xdr:to>
    <xdr:cxnSp macro="">
      <xdr:nvCxnSpPr>
        <xdr:cNvPr id="125" name="直線コネクタ 124"/>
        <xdr:cNvCxnSpPr/>
      </xdr:nvCxnSpPr>
      <xdr:spPr>
        <a:xfrm>
          <a:off x="16421100" y="2316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69850</xdr:rowOff>
    </xdr:from>
    <xdr:to>
      <xdr:col>24</xdr:col>
      <xdr:colOff>31750</xdr:colOff>
      <xdr:row>13</xdr:row>
      <xdr:rowOff>97282</xdr:rowOff>
    </xdr:to>
    <xdr:cxnSp macro="">
      <xdr:nvCxnSpPr>
        <xdr:cNvPr id="126" name="直線コネクタ 125"/>
        <xdr:cNvCxnSpPr/>
      </xdr:nvCxnSpPr>
      <xdr:spPr>
        <a:xfrm>
          <a:off x="15671800" y="2298700"/>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167149</xdr:rowOff>
    </xdr:from>
    <xdr:ext cx="762000" cy="259045"/>
    <xdr:sp macro="" textlink="">
      <xdr:nvSpPr>
        <xdr:cNvPr id="127" name="物件費平均値テキスト"/>
        <xdr:cNvSpPr txBox="1"/>
      </xdr:nvSpPr>
      <xdr:spPr>
        <a:xfrm>
          <a:off x="16598900" y="2567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23622</xdr:rowOff>
    </xdr:from>
    <xdr:to>
      <xdr:col>24</xdr:col>
      <xdr:colOff>82550</xdr:colOff>
      <xdr:row>15</xdr:row>
      <xdr:rowOff>125222</xdr:rowOff>
    </xdr:to>
    <xdr:sp macro="" textlink="">
      <xdr:nvSpPr>
        <xdr:cNvPr id="128" name="フローチャート : 判断 127"/>
        <xdr:cNvSpPr/>
      </xdr:nvSpPr>
      <xdr:spPr>
        <a:xfrm>
          <a:off x="16459200" y="259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69850</xdr:rowOff>
    </xdr:from>
    <xdr:to>
      <xdr:col>22</xdr:col>
      <xdr:colOff>565150</xdr:colOff>
      <xdr:row>13</xdr:row>
      <xdr:rowOff>106426</xdr:rowOff>
    </xdr:to>
    <xdr:cxnSp macro="">
      <xdr:nvCxnSpPr>
        <xdr:cNvPr id="129" name="直線コネクタ 128"/>
        <xdr:cNvCxnSpPr/>
      </xdr:nvCxnSpPr>
      <xdr:spPr>
        <a:xfrm flipV="1">
          <a:off x="14782800" y="229870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94488</xdr:rowOff>
    </xdr:from>
    <xdr:to>
      <xdr:col>22</xdr:col>
      <xdr:colOff>615950</xdr:colOff>
      <xdr:row>15</xdr:row>
      <xdr:rowOff>24638</xdr:rowOff>
    </xdr:to>
    <xdr:sp macro="" textlink="">
      <xdr:nvSpPr>
        <xdr:cNvPr id="130" name="フローチャート : 判断 129"/>
        <xdr:cNvSpPr/>
      </xdr:nvSpPr>
      <xdr:spPr>
        <a:xfrm>
          <a:off x="15621000" y="2494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9415</xdr:rowOff>
    </xdr:from>
    <xdr:ext cx="736600" cy="259045"/>
    <xdr:sp macro="" textlink="">
      <xdr:nvSpPr>
        <xdr:cNvPr id="131" name="テキスト ボックス 130"/>
        <xdr:cNvSpPr txBox="1"/>
      </xdr:nvSpPr>
      <xdr:spPr>
        <a:xfrm>
          <a:off x="15290800" y="25811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33274</xdr:rowOff>
    </xdr:from>
    <xdr:to>
      <xdr:col>21</xdr:col>
      <xdr:colOff>361950</xdr:colOff>
      <xdr:row>13</xdr:row>
      <xdr:rowOff>106426</xdr:rowOff>
    </xdr:to>
    <xdr:cxnSp macro="">
      <xdr:nvCxnSpPr>
        <xdr:cNvPr id="132" name="直線コネクタ 131"/>
        <xdr:cNvCxnSpPr/>
      </xdr:nvCxnSpPr>
      <xdr:spPr>
        <a:xfrm>
          <a:off x="13893800" y="226212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131064</xdr:rowOff>
    </xdr:from>
    <xdr:to>
      <xdr:col>21</xdr:col>
      <xdr:colOff>412750</xdr:colOff>
      <xdr:row>15</xdr:row>
      <xdr:rowOff>61214</xdr:rowOff>
    </xdr:to>
    <xdr:sp macro="" textlink="">
      <xdr:nvSpPr>
        <xdr:cNvPr id="133" name="フローチャート : 判断 132"/>
        <xdr:cNvSpPr/>
      </xdr:nvSpPr>
      <xdr:spPr>
        <a:xfrm>
          <a:off x="14732000" y="2531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45991</xdr:rowOff>
    </xdr:from>
    <xdr:ext cx="762000" cy="259045"/>
    <xdr:sp macro="" textlink="">
      <xdr:nvSpPr>
        <xdr:cNvPr id="134" name="テキスト ボックス 133"/>
        <xdr:cNvSpPr txBox="1"/>
      </xdr:nvSpPr>
      <xdr:spPr>
        <a:xfrm>
          <a:off x="14401800" y="2617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12</xdr:row>
      <xdr:rowOff>149860</xdr:rowOff>
    </xdr:from>
    <xdr:to>
      <xdr:col>20</xdr:col>
      <xdr:colOff>158750</xdr:colOff>
      <xdr:row>13</xdr:row>
      <xdr:rowOff>33274</xdr:rowOff>
    </xdr:to>
    <xdr:cxnSp macro="">
      <xdr:nvCxnSpPr>
        <xdr:cNvPr id="135" name="直線コネクタ 134"/>
        <xdr:cNvCxnSpPr/>
      </xdr:nvCxnSpPr>
      <xdr:spPr>
        <a:xfrm>
          <a:off x="13004800" y="220726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13</xdr:row>
      <xdr:rowOff>165354</xdr:rowOff>
    </xdr:from>
    <xdr:to>
      <xdr:col>20</xdr:col>
      <xdr:colOff>209550</xdr:colOff>
      <xdr:row>14</xdr:row>
      <xdr:rowOff>95504</xdr:rowOff>
    </xdr:to>
    <xdr:sp macro="" textlink="">
      <xdr:nvSpPr>
        <xdr:cNvPr id="136" name="フローチャート : 判断 135"/>
        <xdr:cNvSpPr/>
      </xdr:nvSpPr>
      <xdr:spPr>
        <a:xfrm>
          <a:off x="13843000" y="2394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80281</xdr:rowOff>
    </xdr:from>
    <xdr:ext cx="762000" cy="259045"/>
    <xdr:sp macro="" textlink="">
      <xdr:nvSpPr>
        <xdr:cNvPr id="137" name="テキスト ボックス 136"/>
        <xdr:cNvSpPr txBox="1"/>
      </xdr:nvSpPr>
      <xdr:spPr>
        <a:xfrm>
          <a:off x="13512800" y="2480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156210</xdr:rowOff>
    </xdr:from>
    <xdr:to>
      <xdr:col>19</xdr:col>
      <xdr:colOff>6350</xdr:colOff>
      <xdr:row>14</xdr:row>
      <xdr:rowOff>86360</xdr:rowOff>
    </xdr:to>
    <xdr:sp macro="" textlink="">
      <xdr:nvSpPr>
        <xdr:cNvPr id="138" name="フローチャート : 判断 137"/>
        <xdr:cNvSpPr/>
      </xdr:nvSpPr>
      <xdr:spPr>
        <a:xfrm>
          <a:off x="12954000" y="238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71137</xdr:rowOff>
    </xdr:from>
    <xdr:ext cx="762000" cy="259045"/>
    <xdr:sp macro="" textlink="">
      <xdr:nvSpPr>
        <xdr:cNvPr id="139" name="テキスト ボックス 138"/>
        <xdr:cNvSpPr txBox="1"/>
      </xdr:nvSpPr>
      <xdr:spPr>
        <a:xfrm>
          <a:off x="12623800" y="247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13</xdr:row>
      <xdr:rowOff>46482</xdr:rowOff>
    </xdr:from>
    <xdr:to>
      <xdr:col>24</xdr:col>
      <xdr:colOff>82550</xdr:colOff>
      <xdr:row>13</xdr:row>
      <xdr:rowOff>148082</xdr:rowOff>
    </xdr:to>
    <xdr:sp macro="" textlink="">
      <xdr:nvSpPr>
        <xdr:cNvPr id="145" name="円/楕円 144"/>
        <xdr:cNvSpPr/>
      </xdr:nvSpPr>
      <xdr:spPr>
        <a:xfrm>
          <a:off x="16459200" y="2275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12</xdr:row>
      <xdr:rowOff>126509</xdr:rowOff>
    </xdr:from>
    <xdr:ext cx="762000" cy="259045"/>
    <xdr:sp macro="" textlink="">
      <xdr:nvSpPr>
        <xdr:cNvPr id="146" name="物件費該当値テキスト"/>
        <xdr:cNvSpPr txBox="1"/>
      </xdr:nvSpPr>
      <xdr:spPr>
        <a:xfrm>
          <a:off x="16598900" y="2183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19050</xdr:rowOff>
    </xdr:from>
    <xdr:to>
      <xdr:col>22</xdr:col>
      <xdr:colOff>615950</xdr:colOff>
      <xdr:row>13</xdr:row>
      <xdr:rowOff>120650</xdr:rowOff>
    </xdr:to>
    <xdr:sp macro="" textlink="">
      <xdr:nvSpPr>
        <xdr:cNvPr id="147" name="円/楕円 146"/>
        <xdr:cNvSpPr/>
      </xdr:nvSpPr>
      <xdr:spPr>
        <a:xfrm>
          <a:off x="15621000" y="224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11</xdr:row>
      <xdr:rowOff>130827</xdr:rowOff>
    </xdr:from>
    <xdr:ext cx="736600" cy="259045"/>
    <xdr:sp macro="" textlink="">
      <xdr:nvSpPr>
        <xdr:cNvPr id="148" name="テキスト ボックス 147"/>
        <xdr:cNvSpPr txBox="1"/>
      </xdr:nvSpPr>
      <xdr:spPr>
        <a:xfrm>
          <a:off x="15290800" y="2016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55626</xdr:rowOff>
    </xdr:from>
    <xdr:to>
      <xdr:col>21</xdr:col>
      <xdr:colOff>412750</xdr:colOff>
      <xdr:row>13</xdr:row>
      <xdr:rowOff>157226</xdr:rowOff>
    </xdr:to>
    <xdr:sp macro="" textlink="">
      <xdr:nvSpPr>
        <xdr:cNvPr id="149" name="円/楕円 148"/>
        <xdr:cNvSpPr/>
      </xdr:nvSpPr>
      <xdr:spPr>
        <a:xfrm>
          <a:off x="14732000" y="2284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11</xdr:row>
      <xdr:rowOff>167403</xdr:rowOff>
    </xdr:from>
    <xdr:ext cx="762000" cy="259045"/>
    <xdr:sp macro="" textlink="">
      <xdr:nvSpPr>
        <xdr:cNvPr id="150" name="テキスト ボックス 149"/>
        <xdr:cNvSpPr txBox="1"/>
      </xdr:nvSpPr>
      <xdr:spPr>
        <a:xfrm>
          <a:off x="14401800" y="2053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20</xdr:col>
      <xdr:colOff>107950</xdr:colOff>
      <xdr:row>12</xdr:row>
      <xdr:rowOff>153924</xdr:rowOff>
    </xdr:from>
    <xdr:to>
      <xdr:col>20</xdr:col>
      <xdr:colOff>209550</xdr:colOff>
      <xdr:row>13</xdr:row>
      <xdr:rowOff>84074</xdr:rowOff>
    </xdr:to>
    <xdr:sp macro="" textlink="">
      <xdr:nvSpPr>
        <xdr:cNvPr id="151" name="円/楕円 150"/>
        <xdr:cNvSpPr/>
      </xdr:nvSpPr>
      <xdr:spPr>
        <a:xfrm>
          <a:off x="13843000" y="2211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94251</xdr:rowOff>
    </xdr:from>
    <xdr:ext cx="762000" cy="259045"/>
    <xdr:sp macro="" textlink="">
      <xdr:nvSpPr>
        <xdr:cNvPr id="152" name="テキスト ボックス 151"/>
        <xdr:cNvSpPr txBox="1"/>
      </xdr:nvSpPr>
      <xdr:spPr>
        <a:xfrm>
          <a:off x="13512800" y="1980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590550</xdr:colOff>
      <xdr:row>12</xdr:row>
      <xdr:rowOff>99060</xdr:rowOff>
    </xdr:from>
    <xdr:to>
      <xdr:col>19</xdr:col>
      <xdr:colOff>6350</xdr:colOff>
      <xdr:row>13</xdr:row>
      <xdr:rowOff>29210</xdr:rowOff>
    </xdr:to>
    <xdr:sp macro="" textlink="">
      <xdr:nvSpPr>
        <xdr:cNvPr id="153" name="円/楕円 152"/>
        <xdr:cNvSpPr/>
      </xdr:nvSpPr>
      <xdr:spPr>
        <a:xfrm>
          <a:off x="12954000" y="215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39387</xdr:rowOff>
    </xdr:from>
    <xdr:ext cx="762000" cy="259045"/>
    <xdr:sp macro="" textlink="">
      <xdr:nvSpPr>
        <xdr:cNvPr id="154" name="テキスト ボックス 153"/>
        <xdr:cNvSpPr txBox="1"/>
      </xdr:nvSpPr>
      <xdr:spPr>
        <a:xfrm>
          <a:off x="12623800" y="192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3/26</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扶助費については、前年度比</a:t>
          </a:r>
          <a:r>
            <a:rPr kumimoji="1" lang="en-US" altLang="ja-JP" sz="1300">
              <a:latin typeface="ＭＳ Ｐゴシック"/>
            </a:rPr>
            <a:t>0.2</a:t>
          </a:r>
          <a:r>
            <a:rPr kumimoji="1" lang="ja-JP" altLang="en-US" sz="1300">
              <a:latin typeface="ＭＳ Ｐゴシック"/>
            </a:rPr>
            <a:t>ﾎﾟｲﾝﾄ増加したが、類似団体平均値を</a:t>
          </a:r>
          <a:r>
            <a:rPr kumimoji="1" lang="en-US" altLang="ja-JP" sz="1300">
              <a:latin typeface="ＭＳ Ｐゴシック"/>
            </a:rPr>
            <a:t>1.4</a:t>
          </a:r>
          <a:r>
            <a:rPr kumimoji="1" lang="ja-JP" altLang="en-US" sz="1300">
              <a:latin typeface="ＭＳ Ｐゴシック"/>
            </a:rPr>
            <a:t>ﾎﾟｲﾝﾄ下回っている。</a:t>
          </a:r>
          <a:endParaRPr kumimoji="1" lang="en-US" altLang="ja-JP" sz="1300">
            <a:latin typeface="ＭＳ Ｐゴシック"/>
          </a:endParaRPr>
        </a:p>
        <a:p>
          <a:r>
            <a:rPr kumimoji="1" lang="ja-JP" altLang="en-US" sz="1300">
              <a:latin typeface="ＭＳ Ｐゴシック"/>
            </a:rPr>
            <a:t>　増加した主な要因は、障害者自立支援給付、重度心身障害者医療費等の増によるものである。</a:t>
          </a:r>
          <a:endParaRPr kumimoji="1" lang="en-US" altLang="ja-JP"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60</xdr:row>
      <xdr:rowOff>107950</xdr:rowOff>
    </xdr:to>
    <xdr:cxnSp macro="">
      <xdr:nvCxnSpPr>
        <xdr:cNvPr id="182" name="直線コネクタ 181"/>
        <xdr:cNvCxnSpPr/>
      </xdr:nvCxnSpPr>
      <xdr:spPr>
        <a:xfrm flipV="1">
          <a:off x="4826000" y="9080500"/>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80027</xdr:rowOff>
    </xdr:from>
    <xdr:ext cx="762000" cy="259045"/>
    <xdr:sp macro="" textlink="">
      <xdr:nvSpPr>
        <xdr:cNvPr id="183" name="扶助費最小値テキスト"/>
        <xdr:cNvSpPr txBox="1"/>
      </xdr:nvSpPr>
      <xdr:spPr>
        <a:xfrm>
          <a:off x="4914900" y="10367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6</xdr:col>
      <xdr:colOff>612775</xdr:colOff>
      <xdr:row>60</xdr:row>
      <xdr:rowOff>107950</xdr:rowOff>
    </xdr:from>
    <xdr:to>
      <xdr:col>7</xdr:col>
      <xdr:colOff>104775</xdr:colOff>
      <xdr:row>60</xdr:row>
      <xdr:rowOff>107950</xdr:rowOff>
    </xdr:to>
    <xdr:cxnSp macro="">
      <xdr:nvCxnSpPr>
        <xdr:cNvPr id="184" name="直線コネクタ 183"/>
        <xdr:cNvCxnSpPr/>
      </xdr:nvCxnSpPr>
      <xdr:spPr>
        <a:xfrm>
          <a:off x="4737100" y="10394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xdr:rowOff>
    </xdr:from>
    <xdr:to>
      <xdr:col>7</xdr:col>
      <xdr:colOff>15875</xdr:colOff>
      <xdr:row>54</xdr:row>
      <xdr:rowOff>50800</xdr:rowOff>
    </xdr:to>
    <xdr:cxnSp macro="">
      <xdr:nvCxnSpPr>
        <xdr:cNvPr id="187" name="直線コネクタ 186"/>
        <xdr:cNvCxnSpPr/>
      </xdr:nvCxnSpPr>
      <xdr:spPr>
        <a:xfrm>
          <a:off x="3987800" y="92710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67327</xdr:rowOff>
    </xdr:from>
    <xdr:ext cx="762000" cy="259045"/>
    <xdr:sp macro="" textlink="">
      <xdr:nvSpPr>
        <xdr:cNvPr id="188" name="扶助費平均値テキスト"/>
        <xdr:cNvSpPr txBox="1"/>
      </xdr:nvSpPr>
      <xdr:spPr>
        <a:xfrm>
          <a:off x="4914900" y="949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189" name="フローチャート : 判断 188"/>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xdr:rowOff>
    </xdr:from>
    <xdr:to>
      <xdr:col>5</xdr:col>
      <xdr:colOff>549275</xdr:colOff>
      <xdr:row>54</xdr:row>
      <xdr:rowOff>165100</xdr:rowOff>
    </xdr:to>
    <xdr:cxnSp macro="">
      <xdr:nvCxnSpPr>
        <xdr:cNvPr id="190" name="直線コネクタ 189"/>
        <xdr:cNvCxnSpPr/>
      </xdr:nvCxnSpPr>
      <xdr:spPr>
        <a:xfrm flipV="1">
          <a:off x="3098800" y="92710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114300</xdr:rowOff>
    </xdr:from>
    <xdr:to>
      <xdr:col>5</xdr:col>
      <xdr:colOff>600075</xdr:colOff>
      <xdr:row>56</xdr:row>
      <xdr:rowOff>44450</xdr:rowOff>
    </xdr:to>
    <xdr:sp macro="" textlink="">
      <xdr:nvSpPr>
        <xdr:cNvPr id="191" name="フローチャート : 判断 190"/>
        <xdr:cNvSpPr/>
      </xdr:nvSpPr>
      <xdr:spPr>
        <a:xfrm>
          <a:off x="3937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29227</xdr:rowOff>
    </xdr:from>
    <xdr:ext cx="736600" cy="259045"/>
    <xdr:sp macro="" textlink="">
      <xdr:nvSpPr>
        <xdr:cNvPr id="192" name="テキスト ボックス 191"/>
        <xdr:cNvSpPr txBox="1"/>
      </xdr:nvSpPr>
      <xdr:spPr>
        <a:xfrm>
          <a:off x="3606800" y="9630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107950</xdr:rowOff>
    </xdr:from>
    <xdr:to>
      <xdr:col>4</xdr:col>
      <xdr:colOff>346075</xdr:colOff>
      <xdr:row>54</xdr:row>
      <xdr:rowOff>165100</xdr:rowOff>
    </xdr:to>
    <xdr:cxnSp macro="">
      <xdr:nvCxnSpPr>
        <xdr:cNvPr id="193" name="直線コネクタ 192"/>
        <xdr:cNvCxnSpPr/>
      </xdr:nvCxnSpPr>
      <xdr:spPr>
        <a:xfrm>
          <a:off x="2209800" y="93662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95250</xdr:rowOff>
    </xdr:from>
    <xdr:to>
      <xdr:col>4</xdr:col>
      <xdr:colOff>396875</xdr:colOff>
      <xdr:row>56</xdr:row>
      <xdr:rowOff>25400</xdr:rowOff>
    </xdr:to>
    <xdr:sp macro="" textlink="">
      <xdr:nvSpPr>
        <xdr:cNvPr id="194" name="フローチャート : 判断 193"/>
        <xdr:cNvSpPr/>
      </xdr:nvSpPr>
      <xdr:spPr>
        <a:xfrm>
          <a:off x="3048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10177</xdr:rowOff>
    </xdr:from>
    <xdr:ext cx="762000" cy="259045"/>
    <xdr:sp macro="" textlink="">
      <xdr:nvSpPr>
        <xdr:cNvPr id="195" name="テキスト ボックス 194"/>
        <xdr:cNvSpPr txBox="1"/>
      </xdr:nvSpPr>
      <xdr:spPr>
        <a:xfrm>
          <a:off x="2717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xdr:rowOff>
    </xdr:from>
    <xdr:to>
      <xdr:col>3</xdr:col>
      <xdr:colOff>142875</xdr:colOff>
      <xdr:row>54</xdr:row>
      <xdr:rowOff>107950</xdr:rowOff>
    </xdr:to>
    <xdr:cxnSp macro="">
      <xdr:nvCxnSpPr>
        <xdr:cNvPr id="196" name="直線コネクタ 195"/>
        <xdr:cNvCxnSpPr/>
      </xdr:nvCxnSpPr>
      <xdr:spPr>
        <a:xfrm>
          <a:off x="1320800" y="92710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7" name="フローチャート : 判断 196"/>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29227</xdr:rowOff>
    </xdr:from>
    <xdr:ext cx="762000" cy="259045"/>
    <xdr:sp macro="" textlink="">
      <xdr:nvSpPr>
        <xdr:cNvPr id="198" name="テキスト ボックス 197"/>
        <xdr:cNvSpPr txBox="1"/>
      </xdr:nvSpPr>
      <xdr:spPr>
        <a:xfrm>
          <a:off x="1828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199" name="フローチャート : 判断 198"/>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10177</xdr:rowOff>
    </xdr:from>
    <xdr:ext cx="762000" cy="259045"/>
    <xdr:sp macro="" textlink="">
      <xdr:nvSpPr>
        <xdr:cNvPr id="200" name="テキスト ボックス 199"/>
        <xdr:cNvSpPr txBox="1"/>
      </xdr:nvSpPr>
      <xdr:spPr>
        <a:xfrm>
          <a:off x="939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0</xdr:rowOff>
    </xdr:from>
    <xdr:to>
      <xdr:col>7</xdr:col>
      <xdr:colOff>66675</xdr:colOff>
      <xdr:row>54</xdr:row>
      <xdr:rowOff>101600</xdr:rowOff>
    </xdr:to>
    <xdr:sp macro="" textlink="">
      <xdr:nvSpPr>
        <xdr:cNvPr id="206" name="円/楕円 205"/>
        <xdr:cNvSpPr/>
      </xdr:nvSpPr>
      <xdr:spPr>
        <a:xfrm>
          <a:off x="47752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16527</xdr:rowOff>
    </xdr:from>
    <xdr:ext cx="762000" cy="259045"/>
    <xdr:sp macro="" textlink="">
      <xdr:nvSpPr>
        <xdr:cNvPr id="207" name="扶助費該当値テキスト"/>
        <xdr:cNvSpPr txBox="1"/>
      </xdr:nvSpPr>
      <xdr:spPr>
        <a:xfrm>
          <a:off x="49149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133350</xdr:rowOff>
    </xdr:from>
    <xdr:to>
      <xdr:col>5</xdr:col>
      <xdr:colOff>600075</xdr:colOff>
      <xdr:row>54</xdr:row>
      <xdr:rowOff>63500</xdr:rowOff>
    </xdr:to>
    <xdr:sp macro="" textlink="">
      <xdr:nvSpPr>
        <xdr:cNvPr id="208" name="円/楕円 207"/>
        <xdr:cNvSpPr/>
      </xdr:nvSpPr>
      <xdr:spPr>
        <a:xfrm>
          <a:off x="3937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73677</xdr:rowOff>
    </xdr:from>
    <xdr:ext cx="736600" cy="259045"/>
    <xdr:sp macro="" textlink="">
      <xdr:nvSpPr>
        <xdr:cNvPr id="209" name="テキスト ボックス 208"/>
        <xdr:cNvSpPr txBox="1"/>
      </xdr:nvSpPr>
      <xdr:spPr>
        <a:xfrm>
          <a:off x="3606800" y="898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114300</xdr:rowOff>
    </xdr:from>
    <xdr:to>
      <xdr:col>4</xdr:col>
      <xdr:colOff>396875</xdr:colOff>
      <xdr:row>55</xdr:row>
      <xdr:rowOff>44450</xdr:rowOff>
    </xdr:to>
    <xdr:sp macro="" textlink="">
      <xdr:nvSpPr>
        <xdr:cNvPr id="210" name="円/楕円 209"/>
        <xdr:cNvSpPr/>
      </xdr:nvSpPr>
      <xdr:spPr>
        <a:xfrm>
          <a:off x="3048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54627</xdr:rowOff>
    </xdr:from>
    <xdr:ext cx="762000" cy="259045"/>
    <xdr:sp macro="" textlink="">
      <xdr:nvSpPr>
        <xdr:cNvPr id="211" name="テキスト ボックス 210"/>
        <xdr:cNvSpPr txBox="1"/>
      </xdr:nvSpPr>
      <xdr:spPr>
        <a:xfrm>
          <a:off x="2717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57150</xdr:rowOff>
    </xdr:from>
    <xdr:to>
      <xdr:col>3</xdr:col>
      <xdr:colOff>193675</xdr:colOff>
      <xdr:row>54</xdr:row>
      <xdr:rowOff>158750</xdr:rowOff>
    </xdr:to>
    <xdr:sp macro="" textlink="">
      <xdr:nvSpPr>
        <xdr:cNvPr id="212" name="円/楕円 211"/>
        <xdr:cNvSpPr/>
      </xdr:nvSpPr>
      <xdr:spPr>
        <a:xfrm>
          <a:off x="2159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168927</xdr:rowOff>
    </xdr:from>
    <xdr:ext cx="762000" cy="259045"/>
    <xdr:sp macro="" textlink="">
      <xdr:nvSpPr>
        <xdr:cNvPr id="213" name="テキスト ボックス 212"/>
        <xdr:cNvSpPr txBox="1"/>
      </xdr:nvSpPr>
      <xdr:spPr>
        <a:xfrm>
          <a:off x="1828800" y="908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133350</xdr:rowOff>
    </xdr:from>
    <xdr:to>
      <xdr:col>1</xdr:col>
      <xdr:colOff>676275</xdr:colOff>
      <xdr:row>54</xdr:row>
      <xdr:rowOff>63500</xdr:rowOff>
    </xdr:to>
    <xdr:sp macro="" textlink="">
      <xdr:nvSpPr>
        <xdr:cNvPr id="214" name="円/楕円 213"/>
        <xdr:cNvSpPr/>
      </xdr:nvSpPr>
      <xdr:spPr>
        <a:xfrm>
          <a:off x="1270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73677</xdr:rowOff>
    </xdr:from>
    <xdr:ext cx="762000" cy="259045"/>
    <xdr:sp macro="" textlink="">
      <xdr:nvSpPr>
        <xdr:cNvPr id="215" name="テキスト ボックス 214"/>
        <xdr:cNvSpPr txBox="1"/>
      </xdr:nvSpPr>
      <xdr:spPr>
        <a:xfrm>
          <a:off x="939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その他の経常経費については、前年度比</a:t>
          </a:r>
          <a:r>
            <a:rPr kumimoji="1" lang="en-US" altLang="ja-JP" sz="1300">
              <a:latin typeface="ＭＳ Ｐゴシック"/>
            </a:rPr>
            <a:t>0.4</a:t>
          </a:r>
          <a:r>
            <a:rPr kumimoji="1" lang="ja-JP" altLang="en-US" sz="1300">
              <a:latin typeface="ＭＳ Ｐゴシック"/>
            </a:rPr>
            <a:t>ﾎﾟｲﾝﾄ増加したが、類似団体平均値を</a:t>
          </a:r>
          <a:r>
            <a:rPr kumimoji="1" lang="en-US" altLang="ja-JP" sz="1300">
              <a:latin typeface="ＭＳ Ｐゴシック"/>
            </a:rPr>
            <a:t>4.6</a:t>
          </a:r>
          <a:r>
            <a:rPr kumimoji="1" lang="ja-JP" altLang="en-US" sz="1300">
              <a:latin typeface="ＭＳ Ｐゴシック"/>
            </a:rPr>
            <a:t>ﾎﾟｲﾝﾄ下回った。</a:t>
          </a:r>
          <a:endParaRPr kumimoji="1" lang="en-US" altLang="ja-JP" sz="1300">
            <a:latin typeface="ＭＳ Ｐゴシック"/>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増加した主な要因は、東日本大震災関連事業の増加によるものである。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153670</xdr:rowOff>
    </xdr:from>
    <xdr:to>
      <xdr:col>24</xdr:col>
      <xdr:colOff>31750</xdr:colOff>
      <xdr:row>60</xdr:row>
      <xdr:rowOff>127000</xdr:rowOff>
    </xdr:to>
    <xdr:cxnSp macro="">
      <xdr:nvCxnSpPr>
        <xdr:cNvPr id="243" name="直線コネクタ 242"/>
        <xdr:cNvCxnSpPr/>
      </xdr:nvCxnSpPr>
      <xdr:spPr>
        <a:xfrm flipV="1">
          <a:off x="16510000" y="9240520"/>
          <a:ext cx="0" cy="1173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99077</xdr:rowOff>
    </xdr:from>
    <xdr:ext cx="762000" cy="259045"/>
    <xdr:sp macro="" textlink="">
      <xdr:nvSpPr>
        <xdr:cNvPr id="244" name="その他最小値テキスト"/>
        <xdr:cNvSpPr txBox="1"/>
      </xdr:nvSpPr>
      <xdr:spPr>
        <a:xfrm>
          <a:off x="16598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22.5</a:t>
          </a:r>
          <a:endParaRPr kumimoji="1" lang="ja-JP" altLang="en-US" sz="1000" b="1">
            <a:latin typeface="ＭＳ Ｐゴシック"/>
          </a:endParaRPr>
        </a:p>
      </xdr:txBody>
    </xdr:sp>
    <xdr:clientData/>
  </xdr:oneCellAnchor>
  <xdr:twoCellAnchor>
    <xdr:from>
      <xdr:col>23</xdr:col>
      <xdr:colOff>628650</xdr:colOff>
      <xdr:row>60</xdr:row>
      <xdr:rowOff>127000</xdr:rowOff>
    </xdr:from>
    <xdr:to>
      <xdr:col>24</xdr:col>
      <xdr:colOff>120650</xdr:colOff>
      <xdr:row>60</xdr:row>
      <xdr:rowOff>127000</xdr:rowOff>
    </xdr:to>
    <xdr:cxnSp macro="">
      <xdr:nvCxnSpPr>
        <xdr:cNvPr id="245" name="直線コネクタ 244"/>
        <xdr:cNvCxnSpPr/>
      </xdr:nvCxnSpPr>
      <xdr:spPr>
        <a:xfrm>
          <a:off x="16421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68597</xdr:rowOff>
    </xdr:from>
    <xdr:ext cx="762000" cy="259045"/>
    <xdr:sp macro="" textlink="">
      <xdr:nvSpPr>
        <xdr:cNvPr id="246" name="その他最大値テキスト"/>
        <xdr:cNvSpPr txBox="1"/>
      </xdr:nvSpPr>
      <xdr:spPr>
        <a:xfrm>
          <a:off x="16598900" y="8983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23</xdr:col>
      <xdr:colOff>628650</xdr:colOff>
      <xdr:row>53</xdr:row>
      <xdr:rowOff>153670</xdr:rowOff>
    </xdr:from>
    <xdr:to>
      <xdr:col>24</xdr:col>
      <xdr:colOff>120650</xdr:colOff>
      <xdr:row>53</xdr:row>
      <xdr:rowOff>153670</xdr:rowOff>
    </xdr:to>
    <xdr:cxnSp macro="">
      <xdr:nvCxnSpPr>
        <xdr:cNvPr id="247" name="直線コネクタ 246"/>
        <xdr:cNvCxnSpPr/>
      </xdr:nvCxnSpPr>
      <xdr:spPr>
        <a:xfrm>
          <a:off x="16421100" y="9240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127000</xdr:rowOff>
    </xdr:from>
    <xdr:to>
      <xdr:col>24</xdr:col>
      <xdr:colOff>31750</xdr:colOff>
      <xdr:row>54</xdr:row>
      <xdr:rowOff>157480</xdr:rowOff>
    </xdr:to>
    <xdr:cxnSp macro="">
      <xdr:nvCxnSpPr>
        <xdr:cNvPr id="248" name="直線コネクタ 247"/>
        <xdr:cNvCxnSpPr/>
      </xdr:nvCxnSpPr>
      <xdr:spPr>
        <a:xfrm>
          <a:off x="15671800" y="93853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9"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50" name="フローチャート : 判断 249"/>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127000</xdr:rowOff>
    </xdr:from>
    <xdr:to>
      <xdr:col>22</xdr:col>
      <xdr:colOff>565150</xdr:colOff>
      <xdr:row>54</xdr:row>
      <xdr:rowOff>134620</xdr:rowOff>
    </xdr:to>
    <xdr:cxnSp macro="">
      <xdr:nvCxnSpPr>
        <xdr:cNvPr id="251" name="直線コネクタ 250"/>
        <xdr:cNvCxnSpPr/>
      </xdr:nvCxnSpPr>
      <xdr:spPr>
        <a:xfrm flipV="1">
          <a:off x="14782800" y="93853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52" name="フローチャート : 判断 251"/>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13987</xdr:rowOff>
    </xdr:from>
    <xdr:ext cx="736600" cy="259045"/>
    <xdr:sp macro="" textlink="">
      <xdr:nvSpPr>
        <xdr:cNvPr id="253" name="テキスト ボックス 252"/>
        <xdr:cNvSpPr txBox="1"/>
      </xdr:nvSpPr>
      <xdr:spPr>
        <a:xfrm>
          <a:off x="15290800" y="9786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134620</xdr:rowOff>
    </xdr:from>
    <xdr:to>
      <xdr:col>21</xdr:col>
      <xdr:colOff>361950</xdr:colOff>
      <xdr:row>56</xdr:row>
      <xdr:rowOff>27940</xdr:rowOff>
    </xdr:to>
    <xdr:cxnSp macro="">
      <xdr:nvCxnSpPr>
        <xdr:cNvPr id="254" name="直線コネクタ 253"/>
        <xdr:cNvCxnSpPr/>
      </xdr:nvCxnSpPr>
      <xdr:spPr>
        <a:xfrm flipV="1">
          <a:off x="13893800" y="9392920"/>
          <a:ext cx="889000" cy="236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30480</xdr:rowOff>
    </xdr:from>
    <xdr:to>
      <xdr:col>21</xdr:col>
      <xdr:colOff>412750</xdr:colOff>
      <xdr:row>56</xdr:row>
      <xdr:rowOff>132080</xdr:rowOff>
    </xdr:to>
    <xdr:sp macro="" textlink="">
      <xdr:nvSpPr>
        <xdr:cNvPr id="255" name="フローチャート : 判断 254"/>
        <xdr:cNvSpPr/>
      </xdr:nvSpPr>
      <xdr:spPr>
        <a:xfrm>
          <a:off x="14732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116857</xdr:rowOff>
    </xdr:from>
    <xdr:ext cx="762000" cy="259045"/>
    <xdr:sp macro="" textlink="">
      <xdr:nvSpPr>
        <xdr:cNvPr id="256" name="テキスト ボックス 255"/>
        <xdr:cNvSpPr txBox="1"/>
      </xdr:nvSpPr>
      <xdr:spPr>
        <a:xfrm>
          <a:off x="14401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146050</xdr:rowOff>
    </xdr:from>
    <xdr:to>
      <xdr:col>20</xdr:col>
      <xdr:colOff>158750</xdr:colOff>
      <xdr:row>56</xdr:row>
      <xdr:rowOff>27940</xdr:rowOff>
    </xdr:to>
    <xdr:cxnSp macro="">
      <xdr:nvCxnSpPr>
        <xdr:cNvPr id="257" name="直線コネクタ 256"/>
        <xdr:cNvCxnSpPr/>
      </xdr:nvCxnSpPr>
      <xdr:spPr>
        <a:xfrm>
          <a:off x="13004800" y="95758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xdr:rowOff>
    </xdr:from>
    <xdr:to>
      <xdr:col>20</xdr:col>
      <xdr:colOff>209550</xdr:colOff>
      <xdr:row>56</xdr:row>
      <xdr:rowOff>109220</xdr:rowOff>
    </xdr:to>
    <xdr:sp macro="" textlink="">
      <xdr:nvSpPr>
        <xdr:cNvPr id="258" name="フローチャート : 判断 257"/>
        <xdr:cNvSpPr/>
      </xdr:nvSpPr>
      <xdr:spPr>
        <a:xfrm>
          <a:off x="138430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93997</xdr:rowOff>
    </xdr:from>
    <xdr:ext cx="762000" cy="259045"/>
    <xdr:sp macro="" textlink="">
      <xdr:nvSpPr>
        <xdr:cNvPr id="259" name="テキスト ボックス 258"/>
        <xdr:cNvSpPr txBox="1"/>
      </xdr:nvSpPr>
      <xdr:spPr>
        <a:xfrm>
          <a:off x="13512800" y="969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163830</xdr:rowOff>
    </xdr:from>
    <xdr:to>
      <xdr:col>19</xdr:col>
      <xdr:colOff>6350</xdr:colOff>
      <xdr:row>56</xdr:row>
      <xdr:rowOff>93980</xdr:rowOff>
    </xdr:to>
    <xdr:sp macro="" textlink="">
      <xdr:nvSpPr>
        <xdr:cNvPr id="260" name="フローチャート : 判断 259"/>
        <xdr:cNvSpPr/>
      </xdr:nvSpPr>
      <xdr:spPr>
        <a:xfrm>
          <a:off x="12954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78757</xdr:rowOff>
    </xdr:from>
    <xdr:ext cx="762000" cy="259045"/>
    <xdr:sp macro="" textlink="">
      <xdr:nvSpPr>
        <xdr:cNvPr id="261" name="テキスト ボックス 260"/>
        <xdr:cNvSpPr txBox="1"/>
      </xdr:nvSpPr>
      <xdr:spPr>
        <a:xfrm>
          <a:off x="12623800" y="967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54</xdr:row>
      <xdr:rowOff>106680</xdr:rowOff>
    </xdr:from>
    <xdr:to>
      <xdr:col>24</xdr:col>
      <xdr:colOff>82550</xdr:colOff>
      <xdr:row>55</xdr:row>
      <xdr:rowOff>36830</xdr:rowOff>
    </xdr:to>
    <xdr:sp macro="" textlink="">
      <xdr:nvSpPr>
        <xdr:cNvPr id="267" name="円/楕円 266"/>
        <xdr:cNvSpPr/>
      </xdr:nvSpPr>
      <xdr:spPr>
        <a:xfrm>
          <a:off x="16459200" y="936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123207</xdr:rowOff>
    </xdr:from>
    <xdr:ext cx="762000" cy="259045"/>
    <xdr:sp macro="" textlink="">
      <xdr:nvSpPr>
        <xdr:cNvPr id="268" name="その他該当値テキスト"/>
        <xdr:cNvSpPr txBox="1"/>
      </xdr:nvSpPr>
      <xdr:spPr>
        <a:xfrm>
          <a:off x="16598900" y="921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76200</xdr:rowOff>
    </xdr:from>
    <xdr:to>
      <xdr:col>22</xdr:col>
      <xdr:colOff>615950</xdr:colOff>
      <xdr:row>55</xdr:row>
      <xdr:rowOff>6350</xdr:rowOff>
    </xdr:to>
    <xdr:sp macro="" textlink="">
      <xdr:nvSpPr>
        <xdr:cNvPr id="269" name="円/楕円 268"/>
        <xdr:cNvSpPr/>
      </xdr:nvSpPr>
      <xdr:spPr>
        <a:xfrm>
          <a:off x="15621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16527</xdr:rowOff>
    </xdr:from>
    <xdr:ext cx="736600" cy="259045"/>
    <xdr:sp macro="" textlink="">
      <xdr:nvSpPr>
        <xdr:cNvPr id="270" name="テキスト ボックス 269"/>
        <xdr:cNvSpPr txBox="1"/>
      </xdr:nvSpPr>
      <xdr:spPr>
        <a:xfrm>
          <a:off x="15290800" y="910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83820</xdr:rowOff>
    </xdr:from>
    <xdr:to>
      <xdr:col>21</xdr:col>
      <xdr:colOff>412750</xdr:colOff>
      <xdr:row>55</xdr:row>
      <xdr:rowOff>13970</xdr:rowOff>
    </xdr:to>
    <xdr:sp macro="" textlink="">
      <xdr:nvSpPr>
        <xdr:cNvPr id="271" name="円/楕円 270"/>
        <xdr:cNvSpPr/>
      </xdr:nvSpPr>
      <xdr:spPr>
        <a:xfrm>
          <a:off x="14732000" y="934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24147</xdr:rowOff>
    </xdr:from>
    <xdr:ext cx="762000" cy="259045"/>
    <xdr:sp macro="" textlink="">
      <xdr:nvSpPr>
        <xdr:cNvPr id="272" name="テキスト ボックス 271"/>
        <xdr:cNvSpPr txBox="1"/>
      </xdr:nvSpPr>
      <xdr:spPr>
        <a:xfrm>
          <a:off x="14401800" y="911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148590</xdr:rowOff>
    </xdr:from>
    <xdr:to>
      <xdr:col>20</xdr:col>
      <xdr:colOff>209550</xdr:colOff>
      <xdr:row>56</xdr:row>
      <xdr:rowOff>78740</xdr:rowOff>
    </xdr:to>
    <xdr:sp macro="" textlink="">
      <xdr:nvSpPr>
        <xdr:cNvPr id="273" name="円/楕円 272"/>
        <xdr:cNvSpPr/>
      </xdr:nvSpPr>
      <xdr:spPr>
        <a:xfrm>
          <a:off x="13843000" y="957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88917</xdr:rowOff>
    </xdr:from>
    <xdr:ext cx="762000" cy="259045"/>
    <xdr:sp macro="" textlink="">
      <xdr:nvSpPr>
        <xdr:cNvPr id="274" name="テキスト ボックス 273"/>
        <xdr:cNvSpPr txBox="1"/>
      </xdr:nvSpPr>
      <xdr:spPr>
        <a:xfrm>
          <a:off x="13512800" y="934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95250</xdr:rowOff>
    </xdr:from>
    <xdr:to>
      <xdr:col>19</xdr:col>
      <xdr:colOff>6350</xdr:colOff>
      <xdr:row>56</xdr:row>
      <xdr:rowOff>25400</xdr:rowOff>
    </xdr:to>
    <xdr:sp macro="" textlink="">
      <xdr:nvSpPr>
        <xdr:cNvPr id="275" name="円/楕円 274"/>
        <xdr:cNvSpPr/>
      </xdr:nvSpPr>
      <xdr:spPr>
        <a:xfrm>
          <a:off x="12954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35577</xdr:rowOff>
    </xdr:from>
    <xdr:ext cx="762000" cy="259045"/>
    <xdr:sp macro="" textlink="">
      <xdr:nvSpPr>
        <xdr:cNvPr id="276" name="テキスト ボックス 275"/>
        <xdr:cNvSpPr txBox="1"/>
      </xdr:nvSpPr>
      <xdr:spPr>
        <a:xfrm>
          <a:off x="12623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26/26</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補助費等については、前年度比</a:t>
          </a:r>
          <a:r>
            <a:rPr kumimoji="1" lang="en-US" altLang="ja-JP" sz="1300">
              <a:latin typeface="ＭＳ Ｐゴシック"/>
            </a:rPr>
            <a:t>6.4</a:t>
          </a:r>
          <a:r>
            <a:rPr kumimoji="1" lang="ja-JP" altLang="en-US" sz="1300">
              <a:latin typeface="ＭＳ Ｐゴシック"/>
            </a:rPr>
            <a:t>ﾎﾟｲﾝﾄ増加し、類似団体平均値を</a:t>
          </a:r>
          <a:r>
            <a:rPr kumimoji="1" lang="en-US" altLang="ja-JP" sz="1300">
              <a:latin typeface="ＭＳ Ｐゴシック"/>
            </a:rPr>
            <a:t>9.6</a:t>
          </a:r>
          <a:r>
            <a:rPr kumimoji="1" lang="ja-JP" altLang="en-US" sz="1300">
              <a:latin typeface="ＭＳ Ｐゴシック"/>
            </a:rPr>
            <a:t>ﾎﾟｲﾝﾄ上回った。</a:t>
          </a:r>
          <a:endParaRPr kumimoji="1" lang="en-US" altLang="ja-JP" sz="1300">
            <a:latin typeface="ＭＳ Ｐゴシック"/>
          </a:endParaRPr>
        </a:p>
        <a:p>
          <a:r>
            <a:rPr kumimoji="1" lang="ja-JP" altLang="en-US" sz="1300">
              <a:latin typeface="ＭＳ Ｐゴシック"/>
            </a:rPr>
            <a:t>　増加した主な要因は、東日本大震災関連事業の増加によるものである。</a:t>
          </a: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1" name="直線コネクタ 290"/>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2" name="テキスト ボックス 291"/>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3" name="直線コネクタ 292"/>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4" name="テキスト ボックス 293"/>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5" name="直線コネクタ 294"/>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6" name="テキスト ボックス 295"/>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7" name="直線コネクタ 296"/>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8" name="テキスト ボックス 297"/>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9" name="直線コネクタ 298"/>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0" name="テキスト ボックス 299"/>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1" name="直線コネクタ 300"/>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2" name="テキスト ボックス 301"/>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3" name="直線コネクタ 30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4" name="テキスト ボックス 303"/>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78014</xdr:rowOff>
    </xdr:from>
    <xdr:to>
      <xdr:col>24</xdr:col>
      <xdr:colOff>31750</xdr:colOff>
      <xdr:row>41</xdr:row>
      <xdr:rowOff>156935</xdr:rowOff>
    </xdr:to>
    <xdr:cxnSp macro="">
      <xdr:nvCxnSpPr>
        <xdr:cNvPr id="306" name="直線コネクタ 305"/>
        <xdr:cNvCxnSpPr/>
      </xdr:nvCxnSpPr>
      <xdr:spPr>
        <a:xfrm flipV="1">
          <a:off x="16510000" y="5564414"/>
          <a:ext cx="0" cy="16219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129012</xdr:rowOff>
    </xdr:from>
    <xdr:ext cx="762000" cy="259045"/>
    <xdr:sp macro="" textlink="">
      <xdr:nvSpPr>
        <xdr:cNvPr id="307" name="補助費等最小値テキスト"/>
        <xdr:cNvSpPr txBox="1"/>
      </xdr:nvSpPr>
      <xdr:spPr>
        <a:xfrm>
          <a:off x="165989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41</xdr:row>
      <xdr:rowOff>156935</xdr:rowOff>
    </xdr:from>
    <xdr:to>
      <xdr:col>24</xdr:col>
      <xdr:colOff>120650</xdr:colOff>
      <xdr:row>41</xdr:row>
      <xdr:rowOff>156935</xdr:rowOff>
    </xdr:to>
    <xdr:cxnSp macro="">
      <xdr:nvCxnSpPr>
        <xdr:cNvPr id="308" name="直線コネクタ 307"/>
        <xdr:cNvCxnSpPr/>
      </xdr:nvCxnSpPr>
      <xdr:spPr>
        <a:xfrm>
          <a:off x="16421100" y="7186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164391</xdr:rowOff>
    </xdr:from>
    <xdr:ext cx="762000" cy="259045"/>
    <xdr:sp macro="" textlink="">
      <xdr:nvSpPr>
        <xdr:cNvPr id="309" name="補助費等最大値テキスト"/>
        <xdr:cNvSpPr txBox="1"/>
      </xdr:nvSpPr>
      <xdr:spPr>
        <a:xfrm>
          <a:off x="16598900" y="5307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a:t>
          </a:r>
          <a:endParaRPr kumimoji="1" lang="ja-JP" altLang="en-US" sz="1000" b="1">
            <a:latin typeface="ＭＳ Ｐゴシック"/>
          </a:endParaRPr>
        </a:p>
      </xdr:txBody>
    </xdr:sp>
    <xdr:clientData/>
  </xdr:oneCellAnchor>
  <xdr:twoCellAnchor>
    <xdr:from>
      <xdr:col>23</xdr:col>
      <xdr:colOff>628650</xdr:colOff>
      <xdr:row>32</xdr:row>
      <xdr:rowOff>78014</xdr:rowOff>
    </xdr:from>
    <xdr:to>
      <xdr:col>24</xdr:col>
      <xdr:colOff>120650</xdr:colOff>
      <xdr:row>32</xdr:row>
      <xdr:rowOff>78014</xdr:rowOff>
    </xdr:to>
    <xdr:cxnSp macro="">
      <xdr:nvCxnSpPr>
        <xdr:cNvPr id="310" name="直線コネクタ 309"/>
        <xdr:cNvCxnSpPr/>
      </xdr:nvCxnSpPr>
      <xdr:spPr>
        <a:xfrm>
          <a:off x="16421100" y="5564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146050</xdr:rowOff>
    </xdr:from>
    <xdr:to>
      <xdr:col>24</xdr:col>
      <xdr:colOff>31750</xdr:colOff>
      <xdr:row>41</xdr:row>
      <xdr:rowOff>156935</xdr:rowOff>
    </xdr:to>
    <xdr:cxnSp macro="">
      <xdr:nvCxnSpPr>
        <xdr:cNvPr id="311" name="直線コネクタ 310"/>
        <xdr:cNvCxnSpPr/>
      </xdr:nvCxnSpPr>
      <xdr:spPr>
        <a:xfrm>
          <a:off x="15671800" y="6489700"/>
          <a:ext cx="838200" cy="696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106334</xdr:rowOff>
    </xdr:from>
    <xdr:ext cx="762000" cy="259045"/>
    <xdr:sp macro="" textlink="">
      <xdr:nvSpPr>
        <xdr:cNvPr id="312" name="補助費等平均値テキスト"/>
        <xdr:cNvSpPr txBox="1"/>
      </xdr:nvSpPr>
      <xdr:spPr>
        <a:xfrm>
          <a:off x="16598900" y="5935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89807</xdr:rowOff>
    </xdr:from>
    <xdr:to>
      <xdr:col>24</xdr:col>
      <xdr:colOff>82550</xdr:colOff>
      <xdr:row>36</xdr:row>
      <xdr:rowOff>19957</xdr:rowOff>
    </xdr:to>
    <xdr:sp macro="" textlink="">
      <xdr:nvSpPr>
        <xdr:cNvPr id="313" name="フローチャート : 判断 312"/>
        <xdr:cNvSpPr/>
      </xdr:nvSpPr>
      <xdr:spPr>
        <a:xfrm>
          <a:off x="16459200" y="609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146050</xdr:rowOff>
    </xdr:from>
    <xdr:to>
      <xdr:col>22</xdr:col>
      <xdr:colOff>565150</xdr:colOff>
      <xdr:row>38</xdr:row>
      <xdr:rowOff>7257</xdr:rowOff>
    </xdr:to>
    <xdr:cxnSp macro="">
      <xdr:nvCxnSpPr>
        <xdr:cNvPr id="314" name="直線コネクタ 313"/>
        <xdr:cNvCxnSpPr/>
      </xdr:nvCxnSpPr>
      <xdr:spPr>
        <a:xfrm flipV="1">
          <a:off x="14782800" y="64897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111578</xdr:rowOff>
    </xdr:from>
    <xdr:to>
      <xdr:col>22</xdr:col>
      <xdr:colOff>615950</xdr:colOff>
      <xdr:row>36</xdr:row>
      <xdr:rowOff>41728</xdr:rowOff>
    </xdr:to>
    <xdr:sp macro="" textlink="">
      <xdr:nvSpPr>
        <xdr:cNvPr id="315" name="フローチャート : 判断 314"/>
        <xdr:cNvSpPr/>
      </xdr:nvSpPr>
      <xdr:spPr>
        <a:xfrm>
          <a:off x="15621000" y="611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51905</xdr:rowOff>
    </xdr:from>
    <xdr:ext cx="736600" cy="259045"/>
    <xdr:sp macro="" textlink="">
      <xdr:nvSpPr>
        <xdr:cNvPr id="316" name="テキスト ボックス 315"/>
        <xdr:cNvSpPr txBox="1"/>
      </xdr:nvSpPr>
      <xdr:spPr>
        <a:xfrm>
          <a:off x="15290800" y="5881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7257</xdr:rowOff>
    </xdr:from>
    <xdr:to>
      <xdr:col>21</xdr:col>
      <xdr:colOff>361950</xdr:colOff>
      <xdr:row>39</xdr:row>
      <xdr:rowOff>9978</xdr:rowOff>
    </xdr:to>
    <xdr:cxnSp macro="">
      <xdr:nvCxnSpPr>
        <xdr:cNvPr id="317" name="直線コネクタ 316"/>
        <xdr:cNvCxnSpPr/>
      </xdr:nvCxnSpPr>
      <xdr:spPr>
        <a:xfrm flipV="1">
          <a:off x="13893800" y="6522357"/>
          <a:ext cx="889000" cy="174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122464</xdr:rowOff>
    </xdr:from>
    <xdr:to>
      <xdr:col>21</xdr:col>
      <xdr:colOff>412750</xdr:colOff>
      <xdr:row>36</xdr:row>
      <xdr:rowOff>52614</xdr:rowOff>
    </xdr:to>
    <xdr:sp macro="" textlink="">
      <xdr:nvSpPr>
        <xdr:cNvPr id="318" name="フローチャート : 判断 317"/>
        <xdr:cNvSpPr/>
      </xdr:nvSpPr>
      <xdr:spPr>
        <a:xfrm>
          <a:off x="147320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62791</xdr:rowOff>
    </xdr:from>
    <xdr:ext cx="762000" cy="259045"/>
    <xdr:sp macro="" textlink="">
      <xdr:nvSpPr>
        <xdr:cNvPr id="319" name="テキスト ボックス 318"/>
        <xdr:cNvSpPr txBox="1"/>
      </xdr:nvSpPr>
      <xdr:spPr>
        <a:xfrm>
          <a:off x="14401800" y="5892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9978</xdr:rowOff>
    </xdr:from>
    <xdr:to>
      <xdr:col>20</xdr:col>
      <xdr:colOff>158750</xdr:colOff>
      <xdr:row>39</xdr:row>
      <xdr:rowOff>64407</xdr:rowOff>
    </xdr:to>
    <xdr:cxnSp macro="">
      <xdr:nvCxnSpPr>
        <xdr:cNvPr id="320" name="直線コネクタ 319"/>
        <xdr:cNvCxnSpPr/>
      </xdr:nvCxnSpPr>
      <xdr:spPr>
        <a:xfrm flipV="1">
          <a:off x="13004800" y="6696528"/>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46264</xdr:rowOff>
    </xdr:from>
    <xdr:to>
      <xdr:col>20</xdr:col>
      <xdr:colOff>209550</xdr:colOff>
      <xdr:row>35</xdr:row>
      <xdr:rowOff>147864</xdr:rowOff>
    </xdr:to>
    <xdr:sp macro="" textlink="">
      <xdr:nvSpPr>
        <xdr:cNvPr id="321" name="フローチャート : 判断 320"/>
        <xdr:cNvSpPr/>
      </xdr:nvSpPr>
      <xdr:spPr>
        <a:xfrm>
          <a:off x="13843000" y="604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158041</xdr:rowOff>
    </xdr:from>
    <xdr:ext cx="762000" cy="259045"/>
    <xdr:sp macro="" textlink="">
      <xdr:nvSpPr>
        <xdr:cNvPr id="322" name="テキスト ボックス 321"/>
        <xdr:cNvSpPr txBox="1"/>
      </xdr:nvSpPr>
      <xdr:spPr>
        <a:xfrm>
          <a:off x="13512800" y="581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166007</xdr:rowOff>
    </xdr:from>
    <xdr:to>
      <xdr:col>19</xdr:col>
      <xdr:colOff>6350</xdr:colOff>
      <xdr:row>36</xdr:row>
      <xdr:rowOff>96157</xdr:rowOff>
    </xdr:to>
    <xdr:sp macro="" textlink="">
      <xdr:nvSpPr>
        <xdr:cNvPr id="323" name="フローチャート : 判断 322"/>
        <xdr:cNvSpPr/>
      </xdr:nvSpPr>
      <xdr:spPr>
        <a:xfrm>
          <a:off x="12954000" y="6166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106334</xdr:rowOff>
    </xdr:from>
    <xdr:ext cx="762000" cy="259045"/>
    <xdr:sp macro="" textlink="">
      <xdr:nvSpPr>
        <xdr:cNvPr id="324" name="テキスト ボックス 323"/>
        <xdr:cNvSpPr txBox="1"/>
      </xdr:nvSpPr>
      <xdr:spPr>
        <a:xfrm>
          <a:off x="126238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41</xdr:row>
      <xdr:rowOff>106135</xdr:rowOff>
    </xdr:from>
    <xdr:to>
      <xdr:col>24</xdr:col>
      <xdr:colOff>82550</xdr:colOff>
      <xdr:row>42</xdr:row>
      <xdr:rowOff>36285</xdr:rowOff>
    </xdr:to>
    <xdr:sp macro="" textlink="">
      <xdr:nvSpPr>
        <xdr:cNvPr id="330" name="円/楕円 329"/>
        <xdr:cNvSpPr/>
      </xdr:nvSpPr>
      <xdr:spPr>
        <a:xfrm>
          <a:off x="16459200" y="713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41</xdr:row>
      <xdr:rowOff>14712</xdr:rowOff>
    </xdr:from>
    <xdr:ext cx="762000" cy="259045"/>
    <xdr:sp macro="" textlink="">
      <xdr:nvSpPr>
        <xdr:cNvPr id="331" name="補助費等該当値テキスト"/>
        <xdr:cNvSpPr txBox="1"/>
      </xdr:nvSpPr>
      <xdr:spPr>
        <a:xfrm>
          <a:off x="16598900" y="704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95250</xdr:rowOff>
    </xdr:from>
    <xdr:to>
      <xdr:col>22</xdr:col>
      <xdr:colOff>615950</xdr:colOff>
      <xdr:row>38</xdr:row>
      <xdr:rowOff>25400</xdr:rowOff>
    </xdr:to>
    <xdr:sp macro="" textlink="">
      <xdr:nvSpPr>
        <xdr:cNvPr id="332" name="円/楕円 331"/>
        <xdr:cNvSpPr/>
      </xdr:nvSpPr>
      <xdr:spPr>
        <a:xfrm>
          <a:off x="15621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10177</xdr:rowOff>
    </xdr:from>
    <xdr:ext cx="736600" cy="259045"/>
    <xdr:sp macro="" textlink="">
      <xdr:nvSpPr>
        <xdr:cNvPr id="333" name="テキスト ボックス 332"/>
        <xdr:cNvSpPr txBox="1"/>
      </xdr:nvSpPr>
      <xdr:spPr>
        <a:xfrm>
          <a:off x="15290800" y="652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127907</xdr:rowOff>
    </xdr:from>
    <xdr:to>
      <xdr:col>21</xdr:col>
      <xdr:colOff>412750</xdr:colOff>
      <xdr:row>38</xdr:row>
      <xdr:rowOff>58057</xdr:rowOff>
    </xdr:to>
    <xdr:sp macro="" textlink="">
      <xdr:nvSpPr>
        <xdr:cNvPr id="334" name="円/楕円 333"/>
        <xdr:cNvSpPr/>
      </xdr:nvSpPr>
      <xdr:spPr>
        <a:xfrm>
          <a:off x="14732000" y="647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42834</xdr:rowOff>
    </xdr:from>
    <xdr:ext cx="762000" cy="259045"/>
    <xdr:sp macro="" textlink="">
      <xdr:nvSpPr>
        <xdr:cNvPr id="335" name="テキスト ボックス 334"/>
        <xdr:cNvSpPr txBox="1"/>
      </xdr:nvSpPr>
      <xdr:spPr>
        <a:xfrm>
          <a:off x="14401800" y="655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130628</xdr:rowOff>
    </xdr:from>
    <xdr:to>
      <xdr:col>20</xdr:col>
      <xdr:colOff>209550</xdr:colOff>
      <xdr:row>39</xdr:row>
      <xdr:rowOff>60778</xdr:rowOff>
    </xdr:to>
    <xdr:sp macro="" textlink="">
      <xdr:nvSpPr>
        <xdr:cNvPr id="336" name="円/楕円 335"/>
        <xdr:cNvSpPr/>
      </xdr:nvSpPr>
      <xdr:spPr>
        <a:xfrm>
          <a:off x="13843000" y="6645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45555</xdr:rowOff>
    </xdr:from>
    <xdr:ext cx="762000" cy="259045"/>
    <xdr:sp macro="" textlink="">
      <xdr:nvSpPr>
        <xdr:cNvPr id="337" name="テキスト ボックス 336"/>
        <xdr:cNvSpPr txBox="1"/>
      </xdr:nvSpPr>
      <xdr:spPr>
        <a:xfrm>
          <a:off x="13512800" y="6732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18</xdr:col>
      <xdr:colOff>590550</xdr:colOff>
      <xdr:row>39</xdr:row>
      <xdr:rowOff>13607</xdr:rowOff>
    </xdr:from>
    <xdr:to>
      <xdr:col>19</xdr:col>
      <xdr:colOff>6350</xdr:colOff>
      <xdr:row>39</xdr:row>
      <xdr:rowOff>115207</xdr:rowOff>
    </xdr:to>
    <xdr:sp macro="" textlink="">
      <xdr:nvSpPr>
        <xdr:cNvPr id="338" name="円/楕円 337"/>
        <xdr:cNvSpPr/>
      </xdr:nvSpPr>
      <xdr:spPr>
        <a:xfrm>
          <a:off x="12954000" y="670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99984</xdr:rowOff>
    </xdr:from>
    <xdr:ext cx="762000" cy="259045"/>
    <xdr:sp macro="" textlink="">
      <xdr:nvSpPr>
        <xdr:cNvPr id="339" name="テキスト ボックス 338"/>
        <xdr:cNvSpPr txBox="1"/>
      </xdr:nvSpPr>
      <xdr:spPr>
        <a:xfrm>
          <a:off x="12623800" y="6786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13/26</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公債費については、前年度比</a:t>
          </a:r>
          <a:r>
            <a:rPr kumimoji="1" lang="en-US" altLang="ja-JP" sz="1300">
              <a:latin typeface="ＭＳ Ｐゴシック"/>
            </a:rPr>
            <a:t>0.5</a:t>
          </a:r>
          <a:r>
            <a:rPr kumimoji="1" lang="ja-JP" altLang="en-US" sz="1300">
              <a:latin typeface="ＭＳ Ｐゴシック"/>
            </a:rPr>
            <a:t>ﾎﾟｲﾝﾄ減少した。</a:t>
          </a:r>
          <a:endParaRPr kumimoji="1" lang="en-US" altLang="ja-JP" sz="1300">
            <a:latin typeface="ＭＳ Ｐゴシック"/>
          </a:endParaRPr>
        </a:p>
        <a:p>
          <a:r>
            <a:rPr kumimoji="1" lang="ja-JP" altLang="en-US" sz="1300">
              <a:latin typeface="ＭＳ Ｐゴシック"/>
            </a:rPr>
            <a:t>　減少した要因は、臨時地方道整備事業債の一部の繰上償還によるものである。</a:t>
          </a:r>
          <a:endParaRPr kumimoji="1" lang="en-US" altLang="ja-JP" sz="1300">
            <a:latin typeface="ＭＳ Ｐゴシック"/>
          </a:endParaRPr>
        </a:p>
        <a:p>
          <a:r>
            <a:rPr kumimoji="1" lang="ja-JP" altLang="en-US" sz="1300">
              <a:latin typeface="ＭＳ Ｐゴシック"/>
            </a:rPr>
            <a:t>　今後、過疎対策事業債の発行を見込んでおり、平成</a:t>
          </a:r>
          <a:r>
            <a:rPr kumimoji="1" lang="en-US" altLang="ja-JP" sz="1300">
              <a:latin typeface="ＭＳ Ｐゴシック"/>
            </a:rPr>
            <a:t>26</a:t>
          </a:r>
          <a:r>
            <a:rPr kumimoji="1" lang="ja-JP" altLang="en-US" sz="1300">
              <a:latin typeface="ＭＳ Ｐゴシック"/>
            </a:rPr>
            <a:t>年度以降増加すると思慮される。</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54" name="直線コネクタ 353"/>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5" name="テキスト ボックス 354"/>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56" name="直線コネクタ 355"/>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7" name="テキスト ボックス 356"/>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58" name="直線コネクタ 357"/>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59" name="テキスト ボックス 358"/>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60" name="直線コネクタ 359"/>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61" name="テキスト ボックス 360"/>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62" name="直線コネクタ 361"/>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63" name="テキスト ボックス 362"/>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64" name="直線コネクタ 363"/>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5" name="テキスト ボックス 364"/>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6" name="直線コネクタ 36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7" name="テキスト ボックス 366"/>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23585</xdr:rowOff>
    </xdr:from>
    <xdr:to>
      <xdr:col>7</xdr:col>
      <xdr:colOff>15875</xdr:colOff>
      <xdr:row>81</xdr:row>
      <xdr:rowOff>69850</xdr:rowOff>
    </xdr:to>
    <xdr:cxnSp macro="">
      <xdr:nvCxnSpPr>
        <xdr:cNvPr id="369" name="直線コネクタ 368"/>
        <xdr:cNvCxnSpPr/>
      </xdr:nvCxnSpPr>
      <xdr:spPr>
        <a:xfrm flipV="1">
          <a:off x="4826000" y="12367985"/>
          <a:ext cx="0" cy="1589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41927</xdr:rowOff>
    </xdr:from>
    <xdr:ext cx="762000" cy="259045"/>
    <xdr:sp macro="" textlink="">
      <xdr:nvSpPr>
        <xdr:cNvPr id="370" name="公債費最小値テキスト"/>
        <xdr:cNvSpPr txBox="1"/>
      </xdr:nvSpPr>
      <xdr:spPr>
        <a:xfrm>
          <a:off x="4914900" y="1392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19.8</a:t>
          </a:r>
          <a:endParaRPr kumimoji="1" lang="ja-JP" altLang="en-US" sz="1000" b="1">
            <a:latin typeface="ＭＳ Ｐゴシック"/>
          </a:endParaRPr>
        </a:p>
      </xdr:txBody>
    </xdr:sp>
    <xdr:clientData/>
  </xdr:oneCellAnchor>
  <xdr:twoCellAnchor>
    <xdr:from>
      <xdr:col>6</xdr:col>
      <xdr:colOff>612775</xdr:colOff>
      <xdr:row>81</xdr:row>
      <xdr:rowOff>69850</xdr:rowOff>
    </xdr:from>
    <xdr:to>
      <xdr:col>7</xdr:col>
      <xdr:colOff>104775</xdr:colOff>
      <xdr:row>81</xdr:row>
      <xdr:rowOff>69850</xdr:rowOff>
    </xdr:to>
    <xdr:cxnSp macro="">
      <xdr:nvCxnSpPr>
        <xdr:cNvPr id="371" name="直線コネクタ 370"/>
        <xdr:cNvCxnSpPr/>
      </xdr:nvCxnSpPr>
      <xdr:spPr>
        <a:xfrm>
          <a:off x="4737100" y="1395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109962</xdr:rowOff>
    </xdr:from>
    <xdr:ext cx="762000" cy="259045"/>
    <xdr:sp macro="" textlink="">
      <xdr:nvSpPr>
        <xdr:cNvPr id="372" name="公債費最大値テキスト"/>
        <xdr:cNvSpPr txBox="1"/>
      </xdr:nvSpPr>
      <xdr:spPr>
        <a:xfrm>
          <a:off x="4914900" y="12111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72</xdr:row>
      <xdr:rowOff>23585</xdr:rowOff>
    </xdr:from>
    <xdr:to>
      <xdr:col>7</xdr:col>
      <xdr:colOff>104775</xdr:colOff>
      <xdr:row>72</xdr:row>
      <xdr:rowOff>23585</xdr:rowOff>
    </xdr:to>
    <xdr:cxnSp macro="">
      <xdr:nvCxnSpPr>
        <xdr:cNvPr id="373" name="直線コネクタ 372"/>
        <xdr:cNvCxnSpPr/>
      </xdr:nvCxnSpPr>
      <xdr:spPr>
        <a:xfrm>
          <a:off x="4737100" y="12367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48079</xdr:rowOff>
    </xdr:from>
    <xdr:to>
      <xdr:col>7</xdr:col>
      <xdr:colOff>15875</xdr:colOff>
      <xdr:row>77</xdr:row>
      <xdr:rowOff>102507</xdr:rowOff>
    </xdr:to>
    <xdr:cxnSp macro="">
      <xdr:nvCxnSpPr>
        <xdr:cNvPr id="374" name="直線コネクタ 373"/>
        <xdr:cNvCxnSpPr/>
      </xdr:nvCxnSpPr>
      <xdr:spPr>
        <a:xfrm flipV="1">
          <a:off x="3987800" y="13249729"/>
          <a:ext cx="8382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13806</xdr:rowOff>
    </xdr:from>
    <xdr:ext cx="762000" cy="259045"/>
    <xdr:sp macro="" textlink="">
      <xdr:nvSpPr>
        <xdr:cNvPr id="375" name="公債費平均値テキスト"/>
        <xdr:cNvSpPr txBox="1"/>
      </xdr:nvSpPr>
      <xdr:spPr>
        <a:xfrm>
          <a:off x="4914900" y="130440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168729</xdr:rowOff>
    </xdr:from>
    <xdr:to>
      <xdr:col>7</xdr:col>
      <xdr:colOff>66675</xdr:colOff>
      <xdr:row>77</xdr:row>
      <xdr:rowOff>98879</xdr:rowOff>
    </xdr:to>
    <xdr:sp macro="" textlink="">
      <xdr:nvSpPr>
        <xdr:cNvPr id="376" name="フローチャート : 判断 375"/>
        <xdr:cNvSpPr/>
      </xdr:nvSpPr>
      <xdr:spPr>
        <a:xfrm>
          <a:off x="4775200" y="13198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91621</xdr:rowOff>
    </xdr:from>
    <xdr:to>
      <xdr:col>5</xdr:col>
      <xdr:colOff>549275</xdr:colOff>
      <xdr:row>77</xdr:row>
      <xdr:rowOff>102507</xdr:rowOff>
    </xdr:to>
    <xdr:cxnSp macro="">
      <xdr:nvCxnSpPr>
        <xdr:cNvPr id="377" name="直線コネクタ 376"/>
        <xdr:cNvCxnSpPr/>
      </xdr:nvCxnSpPr>
      <xdr:spPr>
        <a:xfrm>
          <a:off x="3098800" y="13293271"/>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146957</xdr:rowOff>
    </xdr:from>
    <xdr:to>
      <xdr:col>5</xdr:col>
      <xdr:colOff>600075</xdr:colOff>
      <xdr:row>77</xdr:row>
      <xdr:rowOff>77107</xdr:rowOff>
    </xdr:to>
    <xdr:sp macro="" textlink="">
      <xdr:nvSpPr>
        <xdr:cNvPr id="378" name="フローチャート : 判断 377"/>
        <xdr:cNvSpPr/>
      </xdr:nvSpPr>
      <xdr:spPr>
        <a:xfrm>
          <a:off x="3937000" y="13177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87284</xdr:rowOff>
    </xdr:from>
    <xdr:ext cx="736600" cy="259045"/>
    <xdr:sp macro="" textlink="">
      <xdr:nvSpPr>
        <xdr:cNvPr id="379" name="テキスト ボックス 378"/>
        <xdr:cNvSpPr txBox="1"/>
      </xdr:nvSpPr>
      <xdr:spPr>
        <a:xfrm>
          <a:off x="3606800" y="12946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69850</xdr:rowOff>
    </xdr:from>
    <xdr:to>
      <xdr:col>4</xdr:col>
      <xdr:colOff>346075</xdr:colOff>
      <xdr:row>77</xdr:row>
      <xdr:rowOff>91621</xdr:rowOff>
    </xdr:to>
    <xdr:cxnSp macro="">
      <xdr:nvCxnSpPr>
        <xdr:cNvPr id="380" name="直線コネクタ 379"/>
        <xdr:cNvCxnSpPr/>
      </xdr:nvCxnSpPr>
      <xdr:spPr>
        <a:xfrm>
          <a:off x="2209800" y="13271500"/>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114300</xdr:rowOff>
    </xdr:from>
    <xdr:to>
      <xdr:col>4</xdr:col>
      <xdr:colOff>396875</xdr:colOff>
      <xdr:row>77</xdr:row>
      <xdr:rowOff>44450</xdr:rowOff>
    </xdr:to>
    <xdr:sp macro="" textlink="">
      <xdr:nvSpPr>
        <xdr:cNvPr id="381" name="フローチャート : 判断 380"/>
        <xdr:cNvSpPr/>
      </xdr:nvSpPr>
      <xdr:spPr>
        <a:xfrm>
          <a:off x="3048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54627</xdr:rowOff>
    </xdr:from>
    <xdr:ext cx="762000" cy="259045"/>
    <xdr:sp macro="" textlink="">
      <xdr:nvSpPr>
        <xdr:cNvPr id="382" name="テキスト ボックス 381"/>
        <xdr:cNvSpPr txBox="1"/>
      </xdr:nvSpPr>
      <xdr:spPr>
        <a:xfrm>
          <a:off x="27178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69850</xdr:rowOff>
    </xdr:from>
    <xdr:to>
      <xdr:col>3</xdr:col>
      <xdr:colOff>142875</xdr:colOff>
      <xdr:row>78</xdr:row>
      <xdr:rowOff>94343</xdr:rowOff>
    </xdr:to>
    <xdr:cxnSp macro="">
      <xdr:nvCxnSpPr>
        <xdr:cNvPr id="383" name="直線コネクタ 382"/>
        <xdr:cNvCxnSpPr/>
      </xdr:nvCxnSpPr>
      <xdr:spPr>
        <a:xfrm flipV="1">
          <a:off x="1320800" y="13271500"/>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79</xdr:row>
      <xdr:rowOff>13607</xdr:rowOff>
    </xdr:from>
    <xdr:to>
      <xdr:col>3</xdr:col>
      <xdr:colOff>193675</xdr:colOff>
      <xdr:row>79</xdr:row>
      <xdr:rowOff>115207</xdr:rowOff>
    </xdr:to>
    <xdr:sp macro="" textlink="">
      <xdr:nvSpPr>
        <xdr:cNvPr id="384" name="フローチャート : 判断 383"/>
        <xdr:cNvSpPr/>
      </xdr:nvSpPr>
      <xdr:spPr>
        <a:xfrm>
          <a:off x="2159000" y="13558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99984</xdr:rowOff>
    </xdr:from>
    <xdr:ext cx="762000" cy="259045"/>
    <xdr:sp macro="" textlink="">
      <xdr:nvSpPr>
        <xdr:cNvPr id="385" name="テキスト ボックス 384"/>
        <xdr:cNvSpPr txBox="1"/>
      </xdr:nvSpPr>
      <xdr:spPr>
        <a:xfrm>
          <a:off x="1828800" y="13644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57150</xdr:rowOff>
    </xdr:from>
    <xdr:to>
      <xdr:col>1</xdr:col>
      <xdr:colOff>676275</xdr:colOff>
      <xdr:row>79</xdr:row>
      <xdr:rowOff>158750</xdr:rowOff>
    </xdr:to>
    <xdr:sp macro="" textlink="">
      <xdr:nvSpPr>
        <xdr:cNvPr id="386" name="フローチャート : 判断 385"/>
        <xdr:cNvSpPr/>
      </xdr:nvSpPr>
      <xdr:spPr>
        <a:xfrm>
          <a:off x="1270000" y="1360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143527</xdr:rowOff>
    </xdr:from>
    <xdr:ext cx="762000" cy="259045"/>
    <xdr:sp macro="" textlink="">
      <xdr:nvSpPr>
        <xdr:cNvPr id="387" name="テキスト ボックス 386"/>
        <xdr:cNvSpPr txBox="1"/>
      </xdr:nvSpPr>
      <xdr:spPr>
        <a:xfrm>
          <a:off x="939800" y="1368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8" name="テキスト ボックス 38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9" name="テキスト ボックス 38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0" name="テキスト ボックス 38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1" name="テキスト ボックス 39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2" name="テキスト ボックス 39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168729</xdr:rowOff>
    </xdr:from>
    <xdr:to>
      <xdr:col>7</xdr:col>
      <xdr:colOff>66675</xdr:colOff>
      <xdr:row>77</xdr:row>
      <xdr:rowOff>98879</xdr:rowOff>
    </xdr:to>
    <xdr:sp macro="" textlink="">
      <xdr:nvSpPr>
        <xdr:cNvPr id="393" name="円/楕円 392"/>
        <xdr:cNvSpPr/>
      </xdr:nvSpPr>
      <xdr:spPr>
        <a:xfrm>
          <a:off x="4775200" y="13198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140806</xdr:rowOff>
    </xdr:from>
    <xdr:ext cx="762000" cy="259045"/>
    <xdr:sp macro="" textlink="">
      <xdr:nvSpPr>
        <xdr:cNvPr id="394" name="公債費該当値テキスト"/>
        <xdr:cNvSpPr txBox="1"/>
      </xdr:nvSpPr>
      <xdr:spPr>
        <a:xfrm>
          <a:off x="4914900" y="13171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51707</xdr:rowOff>
    </xdr:from>
    <xdr:to>
      <xdr:col>5</xdr:col>
      <xdr:colOff>600075</xdr:colOff>
      <xdr:row>77</xdr:row>
      <xdr:rowOff>153307</xdr:rowOff>
    </xdr:to>
    <xdr:sp macro="" textlink="">
      <xdr:nvSpPr>
        <xdr:cNvPr id="395" name="円/楕円 394"/>
        <xdr:cNvSpPr/>
      </xdr:nvSpPr>
      <xdr:spPr>
        <a:xfrm>
          <a:off x="3937000" y="13253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138084</xdr:rowOff>
    </xdr:from>
    <xdr:ext cx="736600" cy="259045"/>
    <xdr:sp macro="" textlink="">
      <xdr:nvSpPr>
        <xdr:cNvPr id="396" name="テキスト ボックス 395"/>
        <xdr:cNvSpPr txBox="1"/>
      </xdr:nvSpPr>
      <xdr:spPr>
        <a:xfrm>
          <a:off x="3606800" y="13339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40821</xdr:rowOff>
    </xdr:from>
    <xdr:to>
      <xdr:col>4</xdr:col>
      <xdr:colOff>396875</xdr:colOff>
      <xdr:row>77</xdr:row>
      <xdr:rowOff>142421</xdr:rowOff>
    </xdr:to>
    <xdr:sp macro="" textlink="">
      <xdr:nvSpPr>
        <xdr:cNvPr id="397" name="円/楕円 396"/>
        <xdr:cNvSpPr/>
      </xdr:nvSpPr>
      <xdr:spPr>
        <a:xfrm>
          <a:off x="3048000" y="13242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127198</xdr:rowOff>
    </xdr:from>
    <xdr:ext cx="762000" cy="259045"/>
    <xdr:sp macro="" textlink="">
      <xdr:nvSpPr>
        <xdr:cNvPr id="398" name="テキスト ボックス 397"/>
        <xdr:cNvSpPr txBox="1"/>
      </xdr:nvSpPr>
      <xdr:spPr>
        <a:xfrm>
          <a:off x="2717800" y="13328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19050</xdr:rowOff>
    </xdr:from>
    <xdr:to>
      <xdr:col>3</xdr:col>
      <xdr:colOff>193675</xdr:colOff>
      <xdr:row>77</xdr:row>
      <xdr:rowOff>120650</xdr:rowOff>
    </xdr:to>
    <xdr:sp macro="" textlink="">
      <xdr:nvSpPr>
        <xdr:cNvPr id="399" name="円/楕円 398"/>
        <xdr:cNvSpPr/>
      </xdr:nvSpPr>
      <xdr:spPr>
        <a:xfrm>
          <a:off x="2159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130827</xdr:rowOff>
    </xdr:from>
    <xdr:ext cx="762000" cy="259045"/>
    <xdr:sp macro="" textlink="">
      <xdr:nvSpPr>
        <xdr:cNvPr id="400" name="テキスト ボックス 399"/>
        <xdr:cNvSpPr txBox="1"/>
      </xdr:nvSpPr>
      <xdr:spPr>
        <a:xfrm>
          <a:off x="1828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43543</xdr:rowOff>
    </xdr:from>
    <xdr:to>
      <xdr:col>1</xdr:col>
      <xdr:colOff>676275</xdr:colOff>
      <xdr:row>78</xdr:row>
      <xdr:rowOff>145143</xdr:rowOff>
    </xdr:to>
    <xdr:sp macro="" textlink="">
      <xdr:nvSpPr>
        <xdr:cNvPr id="401" name="円/楕円 400"/>
        <xdr:cNvSpPr/>
      </xdr:nvSpPr>
      <xdr:spPr>
        <a:xfrm>
          <a:off x="1270000" y="13416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155320</xdr:rowOff>
    </xdr:from>
    <xdr:ext cx="762000" cy="259045"/>
    <xdr:sp macro="" textlink="">
      <xdr:nvSpPr>
        <xdr:cNvPr id="402" name="テキスト ボックス 401"/>
        <xdr:cNvSpPr txBox="1"/>
      </xdr:nvSpPr>
      <xdr:spPr>
        <a:xfrm>
          <a:off x="939800" y="1318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3" name="正方形/長方形 40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4" name="正方形/長方形 40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5" name="正方形/長方形 40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13/26</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6" name="正方形/長方形 40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7" name="正方形/長方形 40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8" name="正方形/長方形 40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9" name="正方形/長方形 40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0" name="正方形/長方形 40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1" name="正方形/長方形 41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2" name="正方形/長方形 41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3" name="テキスト ボックス 41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公債費以外の経常経費については、前年度比</a:t>
          </a:r>
          <a:r>
            <a:rPr kumimoji="1" lang="en-US" altLang="ja-JP" sz="1300">
              <a:latin typeface="ＭＳ Ｐゴシック"/>
            </a:rPr>
            <a:t>5.9</a:t>
          </a:r>
          <a:r>
            <a:rPr kumimoji="1" lang="ja-JP" altLang="en-US" sz="1300">
              <a:latin typeface="ＭＳ Ｐゴシック"/>
            </a:rPr>
            <a:t>ﾎﾟｲﾝﾄ増加し、類似団体平均値を</a:t>
          </a:r>
          <a:r>
            <a:rPr kumimoji="1" lang="en-US" altLang="ja-JP" sz="1300">
              <a:latin typeface="ＭＳ Ｐゴシック"/>
            </a:rPr>
            <a:t>2.5</a:t>
          </a:r>
          <a:r>
            <a:rPr kumimoji="1" lang="ja-JP" altLang="en-US" sz="1300">
              <a:latin typeface="ＭＳ Ｐゴシック"/>
            </a:rPr>
            <a:t>ﾎﾟｲﾝﾄ上回った。</a:t>
          </a:r>
          <a:endParaRPr kumimoji="1" lang="en-US" altLang="ja-JP" sz="1300">
            <a:latin typeface="ＭＳ Ｐゴシック"/>
          </a:endParaRPr>
        </a:p>
        <a:p>
          <a:r>
            <a:rPr kumimoji="1" lang="ja-JP" altLang="en-US" sz="1300">
              <a:latin typeface="ＭＳ Ｐゴシック"/>
            </a:rPr>
            <a:t>　増加した主な要因は、東日本大震災関連の普通建設事業費や補助費が増加したものである。</a:t>
          </a:r>
        </a:p>
      </xdr:txBody>
    </xdr:sp>
    <xdr:clientData/>
  </xdr:twoCellAnchor>
  <xdr:oneCellAnchor>
    <xdr:from>
      <xdr:col>18</xdr:col>
      <xdr:colOff>44450</xdr:colOff>
      <xdr:row>69</xdr:row>
      <xdr:rowOff>107950</xdr:rowOff>
    </xdr:from>
    <xdr:ext cx="298543" cy="225703"/>
    <xdr:sp macro="" textlink="">
      <xdr:nvSpPr>
        <xdr:cNvPr id="414" name="テキスト ボックス 41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5" name="直線コネクタ 41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6" name="テキスト ボックス 41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7" name="直線コネクタ 416"/>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8" name="テキスト ボックス 417"/>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9" name="直線コネクタ 418"/>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20" name="テキスト ボックス 419"/>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1" name="直線コネクタ 420"/>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2" name="テキスト ボックス 421"/>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3" name="直線コネクタ 422"/>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4" name="テキスト ボックス 423"/>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28702</xdr:rowOff>
    </xdr:from>
    <xdr:to>
      <xdr:col>24</xdr:col>
      <xdr:colOff>31750</xdr:colOff>
      <xdr:row>79</xdr:row>
      <xdr:rowOff>101854</xdr:rowOff>
    </xdr:to>
    <xdr:cxnSp macro="">
      <xdr:nvCxnSpPr>
        <xdr:cNvPr id="428" name="直線コネクタ 427"/>
        <xdr:cNvCxnSpPr/>
      </xdr:nvCxnSpPr>
      <xdr:spPr>
        <a:xfrm flipV="1">
          <a:off x="16510000" y="12544552"/>
          <a:ext cx="0" cy="11018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73931</xdr:rowOff>
    </xdr:from>
    <xdr:ext cx="762000" cy="259045"/>
    <xdr:sp macro="" textlink="">
      <xdr:nvSpPr>
        <xdr:cNvPr id="429" name="公債費以外最小値テキスト"/>
        <xdr:cNvSpPr txBox="1"/>
      </xdr:nvSpPr>
      <xdr:spPr>
        <a:xfrm>
          <a:off x="16598900" y="13618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83.2</a:t>
          </a:r>
          <a:endParaRPr kumimoji="1" lang="ja-JP" altLang="en-US" sz="1000" b="1">
            <a:latin typeface="ＭＳ Ｐゴシック"/>
          </a:endParaRPr>
        </a:p>
      </xdr:txBody>
    </xdr:sp>
    <xdr:clientData/>
  </xdr:oneCellAnchor>
  <xdr:twoCellAnchor>
    <xdr:from>
      <xdr:col>23</xdr:col>
      <xdr:colOff>628650</xdr:colOff>
      <xdr:row>79</xdr:row>
      <xdr:rowOff>101854</xdr:rowOff>
    </xdr:from>
    <xdr:to>
      <xdr:col>24</xdr:col>
      <xdr:colOff>120650</xdr:colOff>
      <xdr:row>79</xdr:row>
      <xdr:rowOff>101854</xdr:rowOff>
    </xdr:to>
    <xdr:cxnSp macro="">
      <xdr:nvCxnSpPr>
        <xdr:cNvPr id="430" name="直線コネクタ 429"/>
        <xdr:cNvCxnSpPr/>
      </xdr:nvCxnSpPr>
      <xdr:spPr>
        <a:xfrm>
          <a:off x="16421100" y="13646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115079</xdr:rowOff>
    </xdr:from>
    <xdr:ext cx="762000" cy="259045"/>
    <xdr:sp macro="" textlink="">
      <xdr:nvSpPr>
        <xdr:cNvPr id="431" name="公債費以外最大値テキスト"/>
        <xdr:cNvSpPr txBox="1"/>
      </xdr:nvSpPr>
      <xdr:spPr>
        <a:xfrm>
          <a:off x="16598900" y="1228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59.1</a:t>
          </a:r>
          <a:endParaRPr kumimoji="1" lang="ja-JP" altLang="en-US" sz="1000" b="1">
            <a:latin typeface="ＭＳ Ｐゴシック"/>
          </a:endParaRPr>
        </a:p>
      </xdr:txBody>
    </xdr:sp>
    <xdr:clientData/>
  </xdr:oneCellAnchor>
  <xdr:twoCellAnchor>
    <xdr:from>
      <xdr:col>23</xdr:col>
      <xdr:colOff>628650</xdr:colOff>
      <xdr:row>73</xdr:row>
      <xdr:rowOff>28702</xdr:rowOff>
    </xdr:from>
    <xdr:to>
      <xdr:col>24</xdr:col>
      <xdr:colOff>120650</xdr:colOff>
      <xdr:row>73</xdr:row>
      <xdr:rowOff>28702</xdr:rowOff>
    </xdr:to>
    <xdr:cxnSp macro="">
      <xdr:nvCxnSpPr>
        <xdr:cNvPr id="432" name="直線コネクタ 431"/>
        <xdr:cNvCxnSpPr/>
      </xdr:nvCxnSpPr>
      <xdr:spPr>
        <a:xfrm>
          <a:off x="16421100" y="12544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159004</xdr:rowOff>
    </xdr:from>
    <xdr:to>
      <xdr:col>24</xdr:col>
      <xdr:colOff>31750</xdr:colOff>
      <xdr:row>76</xdr:row>
      <xdr:rowOff>85852</xdr:rowOff>
    </xdr:to>
    <xdr:cxnSp macro="">
      <xdr:nvCxnSpPr>
        <xdr:cNvPr id="433" name="直線コネクタ 432"/>
        <xdr:cNvCxnSpPr/>
      </xdr:nvCxnSpPr>
      <xdr:spPr>
        <a:xfrm>
          <a:off x="15671800" y="12846304"/>
          <a:ext cx="838200" cy="269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108729</xdr:rowOff>
    </xdr:from>
    <xdr:ext cx="762000" cy="259045"/>
    <xdr:sp macro="" textlink="">
      <xdr:nvSpPr>
        <xdr:cNvPr id="434" name="公債費以外平均値テキスト"/>
        <xdr:cNvSpPr txBox="1"/>
      </xdr:nvSpPr>
      <xdr:spPr>
        <a:xfrm>
          <a:off x="16598900" y="127960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69.1</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92202</xdr:rowOff>
    </xdr:from>
    <xdr:to>
      <xdr:col>24</xdr:col>
      <xdr:colOff>82550</xdr:colOff>
      <xdr:row>76</xdr:row>
      <xdr:rowOff>22352</xdr:rowOff>
    </xdr:to>
    <xdr:sp macro="" textlink="">
      <xdr:nvSpPr>
        <xdr:cNvPr id="435" name="フローチャート : 判断 434"/>
        <xdr:cNvSpPr/>
      </xdr:nvSpPr>
      <xdr:spPr>
        <a:xfrm>
          <a:off x="16459200" y="12950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159004</xdr:rowOff>
    </xdr:from>
    <xdr:to>
      <xdr:col>22</xdr:col>
      <xdr:colOff>565150</xdr:colOff>
      <xdr:row>75</xdr:row>
      <xdr:rowOff>170435</xdr:rowOff>
    </xdr:to>
    <xdr:cxnSp macro="">
      <xdr:nvCxnSpPr>
        <xdr:cNvPr id="436" name="直線コネクタ 435"/>
        <xdr:cNvCxnSpPr/>
      </xdr:nvCxnSpPr>
      <xdr:spPr>
        <a:xfrm flipV="1">
          <a:off x="14782800" y="12846304"/>
          <a:ext cx="889000" cy="182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64770</xdr:rowOff>
    </xdr:from>
    <xdr:to>
      <xdr:col>22</xdr:col>
      <xdr:colOff>615950</xdr:colOff>
      <xdr:row>75</xdr:row>
      <xdr:rowOff>166370</xdr:rowOff>
    </xdr:to>
    <xdr:sp macro="" textlink="">
      <xdr:nvSpPr>
        <xdr:cNvPr id="437" name="フローチャート : 判断 436"/>
        <xdr:cNvSpPr/>
      </xdr:nvSpPr>
      <xdr:spPr>
        <a:xfrm>
          <a:off x="156210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151147</xdr:rowOff>
    </xdr:from>
    <xdr:ext cx="736600" cy="259045"/>
    <xdr:sp macro="" textlink="">
      <xdr:nvSpPr>
        <xdr:cNvPr id="438" name="テキスト ボックス 437"/>
        <xdr:cNvSpPr txBox="1"/>
      </xdr:nvSpPr>
      <xdr:spPr>
        <a:xfrm>
          <a:off x="15290800" y="13009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170435</xdr:rowOff>
    </xdr:from>
    <xdr:to>
      <xdr:col>21</xdr:col>
      <xdr:colOff>361950</xdr:colOff>
      <xdr:row>76</xdr:row>
      <xdr:rowOff>81280</xdr:rowOff>
    </xdr:to>
    <xdr:cxnSp macro="">
      <xdr:nvCxnSpPr>
        <xdr:cNvPr id="439" name="直線コネクタ 438"/>
        <xdr:cNvCxnSpPr/>
      </xdr:nvCxnSpPr>
      <xdr:spPr>
        <a:xfrm flipV="1">
          <a:off x="13893800" y="13029185"/>
          <a:ext cx="889000" cy="82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92202</xdr:rowOff>
    </xdr:from>
    <xdr:to>
      <xdr:col>21</xdr:col>
      <xdr:colOff>412750</xdr:colOff>
      <xdr:row>76</xdr:row>
      <xdr:rowOff>22352</xdr:rowOff>
    </xdr:to>
    <xdr:sp macro="" textlink="">
      <xdr:nvSpPr>
        <xdr:cNvPr id="440" name="フローチャート : 判断 439"/>
        <xdr:cNvSpPr/>
      </xdr:nvSpPr>
      <xdr:spPr>
        <a:xfrm>
          <a:off x="14732000" y="12950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32529</xdr:rowOff>
    </xdr:from>
    <xdr:ext cx="762000" cy="259045"/>
    <xdr:sp macro="" textlink="">
      <xdr:nvSpPr>
        <xdr:cNvPr id="441" name="テキスト ボックス 440"/>
        <xdr:cNvSpPr txBox="1"/>
      </xdr:nvSpPr>
      <xdr:spPr>
        <a:xfrm>
          <a:off x="14401800" y="12719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69.1</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81280</xdr:rowOff>
    </xdr:from>
    <xdr:to>
      <xdr:col>20</xdr:col>
      <xdr:colOff>158750</xdr:colOff>
      <xdr:row>76</xdr:row>
      <xdr:rowOff>99568</xdr:rowOff>
    </xdr:to>
    <xdr:cxnSp macro="">
      <xdr:nvCxnSpPr>
        <xdr:cNvPr id="442" name="直線コネクタ 441"/>
        <xdr:cNvCxnSpPr/>
      </xdr:nvCxnSpPr>
      <xdr:spPr>
        <a:xfrm flipV="1">
          <a:off x="13004800" y="131114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85344</xdr:rowOff>
    </xdr:from>
    <xdr:to>
      <xdr:col>20</xdr:col>
      <xdr:colOff>209550</xdr:colOff>
      <xdr:row>75</xdr:row>
      <xdr:rowOff>15494</xdr:rowOff>
    </xdr:to>
    <xdr:sp macro="" textlink="">
      <xdr:nvSpPr>
        <xdr:cNvPr id="443" name="フローチャート : 判断 442"/>
        <xdr:cNvSpPr/>
      </xdr:nvSpPr>
      <xdr:spPr>
        <a:xfrm>
          <a:off x="13843000" y="12772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25671</xdr:rowOff>
    </xdr:from>
    <xdr:ext cx="762000" cy="259045"/>
    <xdr:sp macro="" textlink="">
      <xdr:nvSpPr>
        <xdr:cNvPr id="444" name="テキスト ボックス 443"/>
        <xdr:cNvSpPr txBox="1"/>
      </xdr:nvSpPr>
      <xdr:spPr>
        <a:xfrm>
          <a:off x="13512800" y="12541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5334</xdr:rowOff>
    </xdr:from>
    <xdr:to>
      <xdr:col>19</xdr:col>
      <xdr:colOff>6350</xdr:colOff>
      <xdr:row>75</xdr:row>
      <xdr:rowOff>106934</xdr:rowOff>
    </xdr:to>
    <xdr:sp macro="" textlink="">
      <xdr:nvSpPr>
        <xdr:cNvPr id="445" name="フローチャート : 判断 444"/>
        <xdr:cNvSpPr/>
      </xdr:nvSpPr>
      <xdr:spPr>
        <a:xfrm>
          <a:off x="12954000" y="12864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117111</xdr:rowOff>
    </xdr:from>
    <xdr:ext cx="762000" cy="259045"/>
    <xdr:sp macro="" textlink="">
      <xdr:nvSpPr>
        <xdr:cNvPr id="446" name="テキスト ボックス 445"/>
        <xdr:cNvSpPr txBox="1"/>
      </xdr:nvSpPr>
      <xdr:spPr>
        <a:xfrm>
          <a:off x="12623800" y="12632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35052</xdr:rowOff>
    </xdr:from>
    <xdr:to>
      <xdr:col>24</xdr:col>
      <xdr:colOff>82550</xdr:colOff>
      <xdr:row>76</xdr:row>
      <xdr:rowOff>136652</xdr:rowOff>
    </xdr:to>
    <xdr:sp macro="" textlink="">
      <xdr:nvSpPr>
        <xdr:cNvPr id="452" name="円/楕円 451"/>
        <xdr:cNvSpPr/>
      </xdr:nvSpPr>
      <xdr:spPr>
        <a:xfrm>
          <a:off x="16459200" y="13065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7129</xdr:rowOff>
    </xdr:from>
    <xdr:ext cx="762000" cy="259045"/>
    <xdr:sp macro="" textlink="">
      <xdr:nvSpPr>
        <xdr:cNvPr id="453" name="公債費以外該当値テキスト"/>
        <xdr:cNvSpPr txBox="1"/>
      </xdr:nvSpPr>
      <xdr:spPr>
        <a:xfrm>
          <a:off x="16598900" y="13037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71.6</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108204</xdr:rowOff>
    </xdr:from>
    <xdr:to>
      <xdr:col>22</xdr:col>
      <xdr:colOff>615950</xdr:colOff>
      <xdr:row>75</xdr:row>
      <xdr:rowOff>38354</xdr:rowOff>
    </xdr:to>
    <xdr:sp macro="" textlink="">
      <xdr:nvSpPr>
        <xdr:cNvPr id="454" name="円/楕円 453"/>
        <xdr:cNvSpPr/>
      </xdr:nvSpPr>
      <xdr:spPr>
        <a:xfrm>
          <a:off x="15621000" y="12795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48531</xdr:rowOff>
    </xdr:from>
    <xdr:ext cx="736600" cy="259045"/>
    <xdr:sp macro="" textlink="">
      <xdr:nvSpPr>
        <xdr:cNvPr id="455" name="テキスト ボックス 454"/>
        <xdr:cNvSpPr txBox="1"/>
      </xdr:nvSpPr>
      <xdr:spPr>
        <a:xfrm>
          <a:off x="15290800" y="12564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119634</xdr:rowOff>
    </xdr:from>
    <xdr:to>
      <xdr:col>21</xdr:col>
      <xdr:colOff>412750</xdr:colOff>
      <xdr:row>76</xdr:row>
      <xdr:rowOff>49783</xdr:rowOff>
    </xdr:to>
    <xdr:sp macro="" textlink="">
      <xdr:nvSpPr>
        <xdr:cNvPr id="456" name="円/楕円 455"/>
        <xdr:cNvSpPr/>
      </xdr:nvSpPr>
      <xdr:spPr>
        <a:xfrm>
          <a:off x="14732000" y="1297838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34562</xdr:rowOff>
    </xdr:from>
    <xdr:ext cx="762000" cy="259045"/>
    <xdr:sp macro="" textlink="">
      <xdr:nvSpPr>
        <xdr:cNvPr id="457" name="テキスト ボックス 456"/>
        <xdr:cNvSpPr txBox="1"/>
      </xdr:nvSpPr>
      <xdr:spPr>
        <a:xfrm>
          <a:off x="14401800" y="13064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30480</xdr:rowOff>
    </xdr:from>
    <xdr:to>
      <xdr:col>20</xdr:col>
      <xdr:colOff>209550</xdr:colOff>
      <xdr:row>76</xdr:row>
      <xdr:rowOff>132080</xdr:rowOff>
    </xdr:to>
    <xdr:sp macro="" textlink="">
      <xdr:nvSpPr>
        <xdr:cNvPr id="458" name="円/楕円 457"/>
        <xdr:cNvSpPr/>
      </xdr:nvSpPr>
      <xdr:spPr>
        <a:xfrm>
          <a:off x="13843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116857</xdr:rowOff>
    </xdr:from>
    <xdr:ext cx="762000" cy="259045"/>
    <xdr:sp macro="" textlink="">
      <xdr:nvSpPr>
        <xdr:cNvPr id="459" name="テキスト ボックス 458"/>
        <xdr:cNvSpPr txBox="1"/>
      </xdr:nvSpPr>
      <xdr:spPr>
        <a:xfrm>
          <a:off x="13512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71.5</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48768</xdr:rowOff>
    </xdr:from>
    <xdr:to>
      <xdr:col>19</xdr:col>
      <xdr:colOff>6350</xdr:colOff>
      <xdr:row>76</xdr:row>
      <xdr:rowOff>150368</xdr:rowOff>
    </xdr:to>
    <xdr:sp macro="" textlink="">
      <xdr:nvSpPr>
        <xdr:cNvPr id="460" name="円/楕円 459"/>
        <xdr:cNvSpPr/>
      </xdr:nvSpPr>
      <xdr:spPr>
        <a:xfrm>
          <a:off x="12954000" y="13078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135145</xdr:rowOff>
    </xdr:from>
    <xdr:ext cx="762000" cy="259045"/>
    <xdr:sp macro="" textlink="">
      <xdr:nvSpPr>
        <xdr:cNvPr id="461" name="テキスト ボックス 460"/>
        <xdr:cNvSpPr txBox="1"/>
      </xdr:nvSpPr>
      <xdr:spPr>
        <a:xfrm>
          <a:off x="12623800" y="13165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福島県小野町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84252</xdr:rowOff>
    </xdr:from>
    <xdr:to>
      <xdr:col>4</xdr:col>
      <xdr:colOff>1117600</xdr:colOff>
      <xdr:row>19</xdr:row>
      <xdr:rowOff>47607</xdr:rowOff>
    </xdr:to>
    <xdr:cxnSp macro="">
      <xdr:nvCxnSpPr>
        <xdr:cNvPr id="45" name="直線コネクタ 44"/>
        <xdr:cNvCxnSpPr/>
      </xdr:nvCxnSpPr>
      <xdr:spPr bwMode="auto">
        <a:xfrm flipV="1">
          <a:off x="5651500" y="2189277"/>
          <a:ext cx="0" cy="11635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19684</xdr:rowOff>
    </xdr:from>
    <xdr:ext cx="762000" cy="259045"/>
    <xdr:sp macro="" textlink="">
      <xdr:nvSpPr>
        <xdr:cNvPr id="46" name="人口1人当たり決算額の推移最小値テキスト130"/>
        <xdr:cNvSpPr txBox="1"/>
      </xdr:nvSpPr>
      <xdr:spPr>
        <a:xfrm>
          <a:off x="5740400" y="3324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76,669</a:t>
          </a:r>
          <a:endParaRPr kumimoji="1" lang="ja-JP" altLang="en-US" sz="1000" b="1">
            <a:latin typeface="ＭＳ Ｐゴシック"/>
          </a:endParaRPr>
        </a:p>
      </xdr:txBody>
    </xdr:sp>
    <xdr:clientData/>
  </xdr:oneCellAnchor>
  <xdr:twoCellAnchor>
    <xdr:from>
      <xdr:col>4</xdr:col>
      <xdr:colOff>1028700</xdr:colOff>
      <xdr:row>19</xdr:row>
      <xdr:rowOff>47607</xdr:rowOff>
    </xdr:from>
    <xdr:to>
      <xdr:col>5</xdr:col>
      <xdr:colOff>73025</xdr:colOff>
      <xdr:row>19</xdr:row>
      <xdr:rowOff>47607</xdr:rowOff>
    </xdr:to>
    <xdr:cxnSp macro="">
      <xdr:nvCxnSpPr>
        <xdr:cNvPr id="47" name="直線コネクタ 46"/>
        <xdr:cNvCxnSpPr/>
      </xdr:nvCxnSpPr>
      <xdr:spPr bwMode="auto">
        <a:xfrm>
          <a:off x="5562600" y="33527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170629</xdr:rowOff>
    </xdr:from>
    <xdr:ext cx="762000" cy="259045"/>
    <xdr:sp macro="" textlink="">
      <xdr:nvSpPr>
        <xdr:cNvPr id="48" name="人口1人当たり決算額の推移最大値テキスト130"/>
        <xdr:cNvSpPr txBox="1"/>
      </xdr:nvSpPr>
      <xdr:spPr>
        <a:xfrm>
          <a:off x="5740400" y="1932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229,360</a:t>
          </a:r>
          <a:endParaRPr kumimoji="1" lang="ja-JP" altLang="en-US" sz="1000" b="1">
            <a:latin typeface="ＭＳ Ｐゴシック"/>
          </a:endParaRPr>
        </a:p>
      </xdr:txBody>
    </xdr:sp>
    <xdr:clientData/>
  </xdr:oneCellAnchor>
  <xdr:twoCellAnchor>
    <xdr:from>
      <xdr:col>4</xdr:col>
      <xdr:colOff>1028700</xdr:colOff>
      <xdr:row>12</xdr:row>
      <xdr:rowOff>84252</xdr:rowOff>
    </xdr:from>
    <xdr:to>
      <xdr:col>5</xdr:col>
      <xdr:colOff>73025</xdr:colOff>
      <xdr:row>12</xdr:row>
      <xdr:rowOff>84252</xdr:rowOff>
    </xdr:to>
    <xdr:cxnSp macro="">
      <xdr:nvCxnSpPr>
        <xdr:cNvPr id="49" name="直線コネクタ 48"/>
        <xdr:cNvCxnSpPr/>
      </xdr:nvCxnSpPr>
      <xdr:spPr bwMode="auto">
        <a:xfrm>
          <a:off x="5562600" y="21892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51913</xdr:rowOff>
    </xdr:from>
    <xdr:to>
      <xdr:col>4</xdr:col>
      <xdr:colOff>1117600</xdr:colOff>
      <xdr:row>18</xdr:row>
      <xdr:rowOff>65743</xdr:rowOff>
    </xdr:to>
    <xdr:cxnSp macro="">
      <xdr:nvCxnSpPr>
        <xdr:cNvPr id="50" name="直線コネクタ 49"/>
        <xdr:cNvCxnSpPr/>
      </xdr:nvCxnSpPr>
      <xdr:spPr bwMode="auto">
        <a:xfrm flipV="1">
          <a:off x="5003800" y="3185638"/>
          <a:ext cx="647700" cy="138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165300</xdr:rowOff>
    </xdr:from>
    <xdr:ext cx="762000" cy="259045"/>
    <xdr:sp macro="" textlink="">
      <xdr:nvSpPr>
        <xdr:cNvPr id="51" name="人口1人当たり決算額の推移平均値テキスト130"/>
        <xdr:cNvSpPr txBox="1"/>
      </xdr:nvSpPr>
      <xdr:spPr>
        <a:xfrm>
          <a:off x="5740400" y="29561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101,726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148773</xdr:rowOff>
    </xdr:from>
    <xdr:to>
      <xdr:col>5</xdr:col>
      <xdr:colOff>34925</xdr:colOff>
      <xdr:row>18</xdr:row>
      <xdr:rowOff>78923</xdr:rowOff>
    </xdr:to>
    <xdr:sp macro="" textlink="">
      <xdr:nvSpPr>
        <xdr:cNvPr id="52" name="フローチャート : 判断 51"/>
        <xdr:cNvSpPr/>
      </xdr:nvSpPr>
      <xdr:spPr bwMode="auto">
        <a:xfrm>
          <a:off x="5600700" y="31110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47104</xdr:rowOff>
    </xdr:from>
    <xdr:to>
      <xdr:col>4</xdr:col>
      <xdr:colOff>469900</xdr:colOff>
      <xdr:row>18</xdr:row>
      <xdr:rowOff>65743</xdr:rowOff>
    </xdr:to>
    <xdr:cxnSp macro="">
      <xdr:nvCxnSpPr>
        <xdr:cNvPr id="53" name="直線コネクタ 52"/>
        <xdr:cNvCxnSpPr/>
      </xdr:nvCxnSpPr>
      <xdr:spPr bwMode="auto">
        <a:xfrm>
          <a:off x="4305300" y="3180829"/>
          <a:ext cx="698500" cy="186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144315</xdr:rowOff>
    </xdr:from>
    <xdr:to>
      <xdr:col>4</xdr:col>
      <xdr:colOff>520700</xdr:colOff>
      <xdr:row>18</xdr:row>
      <xdr:rowOff>74465</xdr:rowOff>
    </xdr:to>
    <xdr:sp macro="" textlink="">
      <xdr:nvSpPr>
        <xdr:cNvPr id="54" name="フローチャート : 判断 53"/>
        <xdr:cNvSpPr/>
      </xdr:nvSpPr>
      <xdr:spPr bwMode="auto">
        <a:xfrm>
          <a:off x="4953000" y="31065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84642</xdr:rowOff>
    </xdr:from>
    <xdr:ext cx="736600" cy="259045"/>
    <xdr:sp macro="" textlink="">
      <xdr:nvSpPr>
        <xdr:cNvPr id="55" name="テキスト ボックス 54"/>
        <xdr:cNvSpPr txBox="1"/>
      </xdr:nvSpPr>
      <xdr:spPr>
        <a:xfrm>
          <a:off x="4622800" y="28754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102,311</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47104</xdr:rowOff>
    </xdr:from>
    <xdr:to>
      <xdr:col>3</xdr:col>
      <xdr:colOff>904875</xdr:colOff>
      <xdr:row>18</xdr:row>
      <xdr:rowOff>99713</xdr:rowOff>
    </xdr:to>
    <xdr:cxnSp macro="">
      <xdr:nvCxnSpPr>
        <xdr:cNvPr id="56" name="直線コネクタ 55"/>
        <xdr:cNvCxnSpPr/>
      </xdr:nvCxnSpPr>
      <xdr:spPr bwMode="auto">
        <a:xfrm flipV="1">
          <a:off x="3606800" y="3180829"/>
          <a:ext cx="698500" cy="526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103472</xdr:rowOff>
    </xdr:from>
    <xdr:to>
      <xdr:col>3</xdr:col>
      <xdr:colOff>955675</xdr:colOff>
      <xdr:row>18</xdr:row>
      <xdr:rowOff>33622</xdr:rowOff>
    </xdr:to>
    <xdr:sp macro="" textlink="">
      <xdr:nvSpPr>
        <xdr:cNvPr id="57" name="フローチャート : 判断 56"/>
        <xdr:cNvSpPr/>
      </xdr:nvSpPr>
      <xdr:spPr bwMode="auto">
        <a:xfrm>
          <a:off x="4254500" y="30657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43799</xdr:rowOff>
    </xdr:from>
    <xdr:ext cx="762000" cy="259045"/>
    <xdr:sp macro="" textlink="">
      <xdr:nvSpPr>
        <xdr:cNvPr id="58" name="テキスト ボックス 57"/>
        <xdr:cNvSpPr txBox="1"/>
      </xdr:nvSpPr>
      <xdr:spPr>
        <a:xfrm>
          <a:off x="3924300" y="2834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107,671</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98303</xdr:rowOff>
    </xdr:from>
    <xdr:to>
      <xdr:col>3</xdr:col>
      <xdr:colOff>206375</xdr:colOff>
      <xdr:row>18</xdr:row>
      <xdr:rowOff>99713</xdr:rowOff>
    </xdr:to>
    <xdr:cxnSp macro="">
      <xdr:nvCxnSpPr>
        <xdr:cNvPr id="59" name="直線コネクタ 58"/>
        <xdr:cNvCxnSpPr/>
      </xdr:nvCxnSpPr>
      <xdr:spPr bwMode="auto">
        <a:xfrm>
          <a:off x="2908300" y="3232028"/>
          <a:ext cx="698500" cy="14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47564</xdr:rowOff>
    </xdr:from>
    <xdr:to>
      <xdr:col>3</xdr:col>
      <xdr:colOff>257175</xdr:colOff>
      <xdr:row>17</xdr:row>
      <xdr:rowOff>149164</xdr:rowOff>
    </xdr:to>
    <xdr:sp macro="" textlink="">
      <xdr:nvSpPr>
        <xdr:cNvPr id="60" name="フローチャート : 判断 59"/>
        <xdr:cNvSpPr/>
      </xdr:nvSpPr>
      <xdr:spPr bwMode="auto">
        <a:xfrm>
          <a:off x="3556000" y="30098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159341</xdr:rowOff>
    </xdr:from>
    <xdr:ext cx="762000" cy="259045"/>
    <xdr:sp macro="" textlink="">
      <xdr:nvSpPr>
        <xdr:cNvPr id="61" name="テキスト ボックス 60"/>
        <xdr:cNvSpPr txBox="1"/>
      </xdr:nvSpPr>
      <xdr:spPr>
        <a:xfrm>
          <a:off x="3225800" y="2778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115,008</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65281</xdr:rowOff>
    </xdr:from>
    <xdr:to>
      <xdr:col>2</xdr:col>
      <xdr:colOff>692150</xdr:colOff>
      <xdr:row>17</xdr:row>
      <xdr:rowOff>166881</xdr:rowOff>
    </xdr:to>
    <xdr:sp macro="" textlink="">
      <xdr:nvSpPr>
        <xdr:cNvPr id="62" name="フローチャート : 判断 61"/>
        <xdr:cNvSpPr/>
      </xdr:nvSpPr>
      <xdr:spPr bwMode="auto">
        <a:xfrm>
          <a:off x="2857500" y="30275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5608</xdr:rowOff>
    </xdr:from>
    <xdr:ext cx="762000" cy="259045"/>
    <xdr:sp macro="" textlink="">
      <xdr:nvSpPr>
        <xdr:cNvPr id="63" name="テキスト ボックス 62"/>
        <xdr:cNvSpPr txBox="1"/>
      </xdr:nvSpPr>
      <xdr:spPr>
        <a:xfrm>
          <a:off x="2527300" y="2796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112,683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1113</xdr:rowOff>
    </xdr:from>
    <xdr:to>
      <xdr:col>5</xdr:col>
      <xdr:colOff>34925</xdr:colOff>
      <xdr:row>18</xdr:row>
      <xdr:rowOff>102713</xdr:rowOff>
    </xdr:to>
    <xdr:sp macro="" textlink="">
      <xdr:nvSpPr>
        <xdr:cNvPr id="69" name="円/楕円 68"/>
        <xdr:cNvSpPr/>
      </xdr:nvSpPr>
      <xdr:spPr bwMode="auto">
        <a:xfrm>
          <a:off x="5600700" y="31348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144640</xdr:rowOff>
    </xdr:from>
    <xdr:ext cx="762000" cy="259045"/>
    <xdr:sp macro="" textlink="">
      <xdr:nvSpPr>
        <xdr:cNvPr id="70" name="人口1人当たり決算額の推移該当値テキスト130"/>
        <xdr:cNvSpPr txBox="1"/>
      </xdr:nvSpPr>
      <xdr:spPr>
        <a:xfrm>
          <a:off x="5740400" y="3106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98,604</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14943</xdr:rowOff>
    </xdr:from>
    <xdr:to>
      <xdr:col>4</xdr:col>
      <xdr:colOff>520700</xdr:colOff>
      <xdr:row>18</xdr:row>
      <xdr:rowOff>116543</xdr:rowOff>
    </xdr:to>
    <xdr:sp macro="" textlink="">
      <xdr:nvSpPr>
        <xdr:cNvPr id="71" name="円/楕円 70"/>
        <xdr:cNvSpPr/>
      </xdr:nvSpPr>
      <xdr:spPr bwMode="auto">
        <a:xfrm>
          <a:off x="4953000" y="31486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101320</xdr:rowOff>
    </xdr:from>
    <xdr:ext cx="736600" cy="259045"/>
    <xdr:sp macro="" textlink="">
      <xdr:nvSpPr>
        <xdr:cNvPr id="72" name="テキスト ボックス 71"/>
        <xdr:cNvSpPr txBox="1"/>
      </xdr:nvSpPr>
      <xdr:spPr>
        <a:xfrm>
          <a:off x="4622800" y="32350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96,789</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167754</xdr:rowOff>
    </xdr:from>
    <xdr:to>
      <xdr:col>3</xdr:col>
      <xdr:colOff>955675</xdr:colOff>
      <xdr:row>18</xdr:row>
      <xdr:rowOff>97904</xdr:rowOff>
    </xdr:to>
    <xdr:sp macro="" textlink="">
      <xdr:nvSpPr>
        <xdr:cNvPr id="73" name="円/楕円 72"/>
        <xdr:cNvSpPr/>
      </xdr:nvSpPr>
      <xdr:spPr bwMode="auto">
        <a:xfrm>
          <a:off x="4254500" y="31300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82681</xdr:rowOff>
    </xdr:from>
    <xdr:ext cx="762000" cy="259045"/>
    <xdr:sp macro="" textlink="">
      <xdr:nvSpPr>
        <xdr:cNvPr id="74" name="テキスト ボックス 73"/>
        <xdr:cNvSpPr txBox="1"/>
      </xdr:nvSpPr>
      <xdr:spPr>
        <a:xfrm>
          <a:off x="3924300" y="3216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99,235</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48913</xdr:rowOff>
    </xdr:from>
    <xdr:to>
      <xdr:col>3</xdr:col>
      <xdr:colOff>257175</xdr:colOff>
      <xdr:row>18</xdr:row>
      <xdr:rowOff>150513</xdr:rowOff>
    </xdr:to>
    <xdr:sp macro="" textlink="">
      <xdr:nvSpPr>
        <xdr:cNvPr id="75" name="円/楕円 74"/>
        <xdr:cNvSpPr/>
      </xdr:nvSpPr>
      <xdr:spPr bwMode="auto">
        <a:xfrm>
          <a:off x="3556000" y="31826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135290</xdr:rowOff>
    </xdr:from>
    <xdr:ext cx="762000" cy="259045"/>
    <xdr:sp macro="" textlink="">
      <xdr:nvSpPr>
        <xdr:cNvPr id="76" name="テキスト ボックス 75"/>
        <xdr:cNvSpPr txBox="1"/>
      </xdr:nvSpPr>
      <xdr:spPr>
        <a:xfrm>
          <a:off x="3225800" y="3269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92,331</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47503</xdr:rowOff>
    </xdr:from>
    <xdr:to>
      <xdr:col>2</xdr:col>
      <xdr:colOff>692150</xdr:colOff>
      <xdr:row>18</xdr:row>
      <xdr:rowOff>149103</xdr:rowOff>
    </xdr:to>
    <xdr:sp macro="" textlink="">
      <xdr:nvSpPr>
        <xdr:cNvPr id="77" name="円/楕円 76"/>
        <xdr:cNvSpPr/>
      </xdr:nvSpPr>
      <xdr:spPr bwMode="auto">
        <a:xfrm>
          <a:off x="2857500" y="31812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133880</xdr:rowOff>
    </xdr:from>
    <xdr:ext cx="762000" cy="259045"/>
    <xdr:sp macro="" textlink="">
      <xdr:nvSpPr>
        <xdr:cNvPr id="78" name="テキスト ボックス 77"/>
        <xdr:cNvSpPr txBox="1"/>
      </xdr:nvSpPr>
      <xdr:spPr>
        <a:xfrm>
          <a:off x="2527300" y="3267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92,516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4" name="テキスト ボックス 93"/>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12700</xdr:rowOff>
    </xdr:from>
    <xdr:to>
      <xdr:col>5</xdr:col>
      <xdr:colOff>733425</xdr:colOff>
      <xdr:row>38</xdr:row>
      <xdr:rowOff>12700</xdr:rowOff>
    </xdr:to>
    <xdr:cxnSp macro="">
      <xdr:nvCxnSpPr>
        <xdr:cNvPr id="95" name="直線コネクタ 94"/>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6" name="テキスト ボックス 95"/>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7" name="直線コネクタ 96"/>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8" name="テキスト ボックス 97"/>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9" name="直線コネクタ 98"/>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100" name="テキスト ボックス 99"/>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1" name="直線コネクタ 100"/>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2" name="テキスト ボックス 101"/>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105420</xdr:rowOff>
    </xdr:from>
    <xdr:to>
      <xdr:col>4</xdr:col>
      <xdr:colOff>1117600</xdr:colOff>
      <xdr:row>38</xdr:row>
      <xdr:rowOff>83749</xdr:rowOff>
    </xdr:to>
    <xdr:cxnSp macro="">
      <xdr:nvCxnSpPr>
        <xdr:cNvPr id="106" name="直線コネクタ 105"/>
        <xdr:cNvCxnSpPr/>
      </xdr:nvCxnSpPr>
      <xdr:spPr bwMode="auto">
        <a:xfrm flipV="1">
          <a:off x="5651500" y="6029970"/>
          <a:ext cx="0" cy="152137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55826</xdr:rowOff>
    </xdr:from>
    <xdr:ext cx="762000" cy="259045"/>
    <xdr:sp macro="" textlink="">
      <xdr:nvSpPr>
        <xdr:cNvPr id="107" name="人口1人当たり決算額の推移最小値テキスト445"/>
        <xdr:cNvSpPr txBox="1"/>
      </xdr:nvSpPr>
      <xdr:spPr>
        <a:xfrm>
          <a:off x="5740400" y="7523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8,446</a:t>
          </a:r>
          <a:endParaRPr kumimoji="1" lang="ja-JP" altLang="en-US" sz="1000" b="1">
            <a:latin typeface="ＭＳ Ｐゴシック"/>
          </a:endParaRPr>
        </a:p>
      </xdr:txBody>
    </xdr:sp>
    <xdr:clientData/>
  </xdr:oneCellAnchor>
  <xdr:twoCellAnchor>
    <xdr:from>
      <xdr:col>4</xdr:col>
      <xdr:colOff>1028700</xdr:colOff>
      <xdr:row>38</xdr:row>
      <xdr:rowOff>83749</xdr:rowOff>
    </xdr:from>
    <xdr:to>
      <xdr:col>5</xdr:col>
      <xdr:colOff>73025</xdr:colOff>
      <xdr:row>38</xdr:row>
      <xdr:rowOff>83749</xdr:rowOff>
    </xdr:to>
    <xdr:cxnSp macro="">
      <xdr:nvCxnSpPr>
        <xdr:cNvPr id="108" name="直線コネクタ 107"/>
        <xdr:cNvCxnSpPr/>
      </xdr:nvCxnSpPr>
      <xdr:spPr bwMode="auto">
        <a:xfrm>
          <a:off x="5562600" y="755134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20347</xdr:rowOff>
    </xdr:from>
    <xdr:ext cx="762000" cy="259045"/>
    <xdr:sp macro="" textlink="">
      <xdr:nvSpPr>
        <xdr:cNvPr id="109" name="人口1人当たり決算額の推移最大値テキスト445"/>
        <xdr:cNvSpPr txBox="1"/>
      </xdr:nvSpPr>
      <xdr:spPr>
        <a:xfrm>
          <a:off x="5740400" y="5773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41,722</a:t>
          </a:r>
          <a:endParaRPr kumimoji="1" lang="ja-JP" altLang="en-US" sz="1000" b="1">
            <a:latin typeface="ＭＳ Ｐゴシック"/>
          </a:endParaRPr>
        </a:p>
      </xdr:txBody>
    </xdr:sp>
    <xdr:clientData/>
  </xdr:oneCellAnchor>
  <xdr:twoCellAnchor>
    <xdr:from>
      <xdr:col>4</xdr:col>
      <xdr:colOff>1028700</xdr:colOff>
      <xdr:row>33</xdr:row>
      <xdr:rowOff>105420</xdr:rowOff>
    </xdr:from>
    <xdr:to>
      <xdr:col>5</xdr:col>
      <xdr:colOff>73025</xdr:colOff>
      <xdr:row>33</xdr:row>
      <xdr:rowOff>105420</xdr:rowOff>
    </xdr:to>
    <xdr:cxnSp macro="">
      <xdr:nvCxnSpPr>
        <xdr:cNvPr id="110" name="直線コネクタ 109"/>
        <xdr:cNvCxnSpPr/>
      </xdr:nvCxnSpPr>
      <xdr:spPr bwMode="auto">
        <a:xfrm>
          <a:off x="5562600" y="60299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259817</xdr:rowOff>
    </xdr:from>
    <xdr:to>
      <xdr:col>4</xdr:col>
      <xdr:colOff>1117600</xdr:colOff>
      <xdr:row>35</xdr:row>
      <xdr:rowOff>288163</xdr:rowOff>
    </xdr:to>
    <xdr:cxnSp macro="">
      <xdr:nvCxnSpPr>
        <xdr:cNvPr id="111" name="直線コネクタ 110"/>
        <xdr:cNvCxnSpPr/>
      </xdr:nvCxnSpPr>
      <xdr:spPr bwMode="auto">
        <a:xfrm>
          <a:off x="5003800" y="6870167"/>
          <a:ext cx="647700" cy="283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327362</xdr:rowOff>
    </xdr:from>
    <xdr:ext cx="762000" cy="259045"/>
    <xdr:sp macro="" textlink="">
      <xdr:nvSpPr>
        <xdr:cNvPr id="112" name="人口1人当たり決算額の推移平均値テキスト445"/>
        <xdr:cNvSpPr txBox="1"/>
      </xdr:nvSpPr>
      <xdr:spPr>
        <a:xfrm>
          <a:off x="5740400" y="65948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24,868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139385</xdr:rowOff>
    </xdr:from>
    <xdr:to>
      <xdr:col>5</xdr:col>
      <xdr:colOff>34925</xdr:colOff>
      <xdr:row>35</xdr:row>
      <xdr:rowOff>240985</xdr:rowOff>
    </xdr:to>
    <xdr:sp macro="" textlink="">
      <xdr:nvSpPr>
        <xdr:cNvPr id="113" name="フローチャート : 判断 112"/>
        <xdr:cNvSpPr/>
      </xdr:nvSpPr>
      <xdr:spPr bwMode="auto">
        <a:xfrm>
          <a:off x="5600700" y="67497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202026</xdr:rowOff>
    </xdr:from>
    <xdr:to>
      <xdr:col>4</xdr:col>
      <xdr:colOff>469900</xdr:colOff>
      <xdr:row>35</xdr:row>
      <xdr:rowOff>259817</xdr:rowOff>
    </xdr:to>
    <xdr:cxnSp macro="">
      <xdr:nvCxnSpPr>
        <xdr:cNvPr id="114" name="直線コネクタ 113"/>
        <xdr:cNvCxnSpPr/>
      </xdr:nvCxnSpPr>
      <xdr:spPr bwMode="auto">
        <a:xfrm>
          <a:off x="4305300" y="6812376"/>
          <a:ext cx="698500" cy="577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98146</xdr:rowOff>
    </xdr:from>
    <xdr:to>
      <xdr:col>4</xdr:col>
      <xdr:colOff>520700</xdr:colOff>
      <xdr:row>35</xdr:row>
      <xdr:rowOff>199746</xdr:rowOff>
    </xdr:to>
    <xdr:sp macro="" textlink="">
      <xdr:nvSpPr>
        <xdr:cNvPr id="115" name="フローチャート : 判断 114"/>
        <xdr:cNvSpPr/>
      </xdr:nvSpPr>
      <xdr:spPr bwMode="auto">
        <a:xfrm>
          <a:off x="4953000" y="67084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209923</xdr:rowOff>
    </xdr:from>
    <xdr:ext cx="736600" cy="259045"/>
    <xdr:sp macro="" textlink="">
      <xdr:nvSpPr>
        <xdr:cNvPr id="116" name="テキスト ボックス 115"/>
        <xdr:cNvSpPr txBox="1"/>
      </xdr:nvSpPr>
      <xdr:spPr>
        <a:xfrm>
          <a:off x="4622800" y="64773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25,770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11054</xdr:rowOff>
    </xdr:from>
    <xdr:to>
      <xdr:col>3</xdr:col>
      <xdr:colOff>904875</xdr:colOff>
      <xdr:row>35</xdr:row>
      <xdr:rowOff>202026</xdr:rowOff>
    </xdr:to>
    <xdr:cxnSp macro="">
      <xdr:nvCxnSpPr>
        <xdr:cNvPr id="117" name="直線コネクタ 116"/>
        <xdr:cNvCxnSpPr/>
      </xdr:nvCxnSpPr>
      <xdr:spPr bwMode="auto">
        <a:xfrm>
          <a:off x="3606800" y="6621404"/>
          <a:ext cx="698500" cy="1909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330174</xdr:rowOff>
    </xdr:from>
    <xdr:to>
      <xdr:col>3</xdr:col>
      <xdr:colOff>955675</xdr:colOff>
      <xdr:row>35</xdr:row>
      <xdr:rowOff>88874</xdr:rowOff>
    </xdr:to>
    <xdr:sp macro="" textlink="">
      <xdr:nvSpPr>
        <xdr:cNvPr id="118" name="フローチャート : 判断 117"/>
        <xdr:cNvSpPr/>
      </xdr:nvSpPr>
      <xdr:spPr bwMode="auto">
        <a:xfrm>
          <a:off x="4254500" y="6597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99051</xdr:rowOff>
    </xdr:from>
    <xdr:ext cx="762000" cy="259045"/>
    <xdr:sp macro="" textlink="">
      <xdr:nvSpPr>
        <xdr:cNvPr id="119" name="テキスト ボックス 118"/>
        <xdr:cNvSpPr txBox="1"/>
      </xdr:nvSpPr>
      <xdr:spPr>
        <a:xfrm>
          <a:off x="3924300" y="6366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28,195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81234</xdr:rowOff>
    </xdr:from>
    <xdr:to>
      <xdr:col>3</xdr:col>
      <xdr:colOff>206375</xdr:colOff>
      <xdr:row>35</xdr:row>
      <xdr:rowOff>11054</xdr:rowOff>
    </xdr:to>
    <xdr:cxnSp macro="">
      <xdr:nvCxnSpPr>
        <xdr:cNvPr id="120" name="直線コネクタ 119"/>
        <xdr:cNvCxnSpPr/>
      </xdr:nvCxnSpPr>
      <xdr:spPr bwMode="auto">
        <a:xfrm>
          <a:off x="2908300" y="6348684"/>
          <a:ext cx="698500" cy="2727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54894</xdr:rowOff>
    </xdr:from>
    <xdr:to>
      <xdr:col>3</xdr:col>
      <xdr:colOff>257175</xdr:colOff>
      <xdr:row>34</xdr:row>
      <xdr:rowOff>156494</xdr:rowOff>
    </xdr:to>
    <xdr:sp macro="" textlink="">
      <xdr:nvSpPr>
        <xdr:cNvPr id="121" name="フローチャート : 判断 120"/>
        <xdr:cNvSpPr/>
      </xdr:nvSpPr>
      <xdr:spPr bwMode="auto">
        <a:xfrm>
          <a:off x="3556000" y="6322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166671</xdr:rowOff>
    </xdr:from>
    <xdr:ext cx="762000" cy="259045"/>
    <xdr:sp macro="" textlink="">
      <xdr:nvSpPr>
        <xdr:cNvPr id="122" name="テキスト ボックス 121"/>
        <xdr:cNvSpPr txBox="1"/>
      </xdr:nvSpPr>
      <xdr:spPr>
        <a:xfrm>
          <a:off x="3225800" y="609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34,216</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75469</xdr:rowOff>
    </xdr:from>
    <xdr:to>
      <xdr:col>2</xdr:col>
      <xdr:colOff>692150</xdr:colOff>
      <xdr:row>34</xdr:row>
      <xdr:rowOff>177069</xdr:rowOff>
    </xdr:to>
    <xdr:sp macro="" textlink="">
      <xdr:nvSpPr>
        <xdr:cNvPr id="123" name="フローチャート : 判断 122"/>
        <xdr:cNvSpPr/>
      </xdr:nvSpPr>
      <xdr:spPr bwMode="auto">
        <a:xfrm>
          <a:off x="2857500" y="6342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161846</xdr:rowOff>
    </xdr:from>
    <xdr:ext cx="762000" cy="259045"/>
    <xdr:sp macro="" textlink="">
      <xdr:nvSpPr>
        <xdr:cNvPr id="124" name="テキスト ボックス 123"/>
        <xdr:cNvSpPr txBox="1"/>
      </xdr:nvSpPr>
      <xdr:spPr>
        <a:xfrm>
          <a:off x="2527300" y="6429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33,766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237363</xdr:rowOff>
    </xdr:from>
    <xdr:to>
      <xdr:col>5</xdr:col>
      <xdr:colOff>34925</xdr:colOff>
      <xdr:row>35</xdr:row>
      <xdr:rowOff>338963</xdr:rowOff>
    </xdr:to>
    <xdr:sp macro="" textlink="">
      <xdr:nvSpPr>
        <xdr:cNvPr id="130" name="円/楕円 129"/>
        <xdr:cNvSpPr/>
      </xdr:nvSpPr>
      <xdr:spPr bwMode="auto">
        <a:xfrm>
          <a:off x="5600700" y="68477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209440</xdr:rowOff>
    </xdr:from>
    <xdr:ext cx="762000" cy="259045"/>
    <xdr:sp macro="" textlink="">
      <xdr:nvSpPr>
        <xdr:cNvPr id="131" name="人口1人当たり決算額の推移該当値テキスト445"/>
        <xdr:cNvSpPr txBox="1"/>
      </xdr:nvSpPr>
      <xdr:spPr>
        <a:xfrm>
          <a:off x="5740400" y="6819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22,725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209017</xdr:rowOff>
    </xdr:from>
    <xdr:to>
      <xdr:col>4</xdr:col>
      <xdr:colOff>520700</xdr:colOff>
      <xdr:row>35</xdr:row>
      <xdr:rowOff>310617</xdr:rowOff>
    </xdr:to>
    <xdr:sp macro="" textlink="">
      <xdr:nvSpPr>
        <xdr:cNvPr id="132" name="円/楕円 131"/>
        <xdr:cNvSpPr/>
      </xdr:nvSpPr>
      <xdr:spPr bwMode="auto">
        <a:xfrm>
          <a:off x="4953000" y="68193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295394</xdr:rowOff>
    </xdr:from>
    <xdr:ext cx="736600" cy="259045"/>
    <xdr:sp macro="" textlink="">
      <xdr:nvSpPr>
        <xdr:cNvPr id="133" name="テキスト ボックス 132"/>
        <xdr:cNvSpPr txBox="1"/>
      </xdr:nvSpPr>
      <xdr:spPr>
        <a:xfrm>
          <a:off x="4622800" y="6905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23,345</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151226</xdr:rowOff>
    </xdr:from>
    <xdr:to>
      <xdr:col>3</xdr:col>
      <xdr:colOff>955675</xdr:colOff>
      <xdr:row>35</xdr:row>
      <xdr:rowOff>252826</xdr:rowOff>
    </xdr:to>
    <xdr:sp macro="" textlink="">
      <xdr:nvSpPr>
        <xdr:cNvPr id="134" name="円/楕円 133"/>
        <xdr:cNvSpPr/>
      </xdr:nvSpPr>
      <xdr:spPr bwMode="auto">
        <a:xfrm>
          <a:off x="4254500" y="67615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237603</xdr:rowOff>
    </xdr:from>
    <xdr:ext cx="762000" cy="259045"/>
    <xdr:sp macro="" textlink="">
      <xdr:nvSpPr>
        <xdr:cNvPr id="135" name="テキスト ボックス 134"/>
        <xdr:cNvSpPr txBox="1"/>
      </xdr:nvSpPr>
      <xdr:spPr>
        <a:xfrm>
          <a:off x="3924300" y="684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24,609</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303154</xdr:rowOff>
    </xdr:from>
    <xdr:to>
      <xdr:col>3</xdr:col>
      <xdr:colOff>257175</xdr:colOff>
      <xdr:row>35</xdr:row>
      <xdr:rowOff>61854</xdr:rowOff>
    </xdr:to>
    <xdr:sp macro="" textlink="">
      <xdr:nvSpPr>
        <xdr:cNvPr id="136" name="円/楕円 135"/>
        <xdr:cNvSpPr/>
      </xdr:nvSpPr>
      <xdr:spPr bwMode="auto">
        <a:xfrm>
          <a:off x="3556000" y="65706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46631</xdr:rowOff>
    </xdr:from>
    <xdr:ext cx="762000" cy="259045"/>
    <xdr:sp macro="" textlink="">
      <xdr:nvSpPr>
        <xdr:cNvPr id="137" name="テキスト ボックス 136"/>
        <xdr:cNvSpPr txBox="1"/>
      </xdr:nvSpPr>
      <xdr:spPr>
        <a:xfrm>
          <a:off x="3225800" y="6656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28,786</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30434</xdr:rowOff>
    </xdr:from>
    <xdr:to>
      <xdr:col>2</xdr:col>
      <xdr:colOff>692150</xdr:colOff>
      <xdr:row>34</xdr:row>
      <xdr:rowOff>132034</xdr:rowOff>
    </xdr:to>
    <xdr:sp macro="" textlink="">
      <xdr:nvSpPr>
        <xdr:cNvPr id="138" name="円/楕円 137"/>
        <xdr:cNvSpPr/>
      </xdr:nvSpPr>
      <xdr:spPr bwMode="auto">
        <a:xfrm>
          <a:off x="2857500" y="62978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142211</xdr:rowOff>
    </xdr:from>
    <xdr:ext cx="762000" cy="259045"/>
    <xdr:sp macro="" textlink="">
      <xdr:nvSpPr>
        <xdr:cNvPr id="139" name="テキスト ボックス 138"/>
        <xdr:cNvSpPr txBox="1"/>
      </xdr:nvSpPr>
      <xdr:spPr>
        <a:xfrm>
          <a:off x="2527300" y="6066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34,751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福島県小野町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財政調整基金の積立額の増加により、標準財政規模に対する割合が、前年度に引き続き、増加傾向である。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福島県小野町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連結実質赤字比率については、調査が開始された平成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年度以降、赤字になっていないが、今後も健全な財政運営を行う必要がある。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なお、水道事業会計については、右支夏井川河川改修事業や重要配水管取替事業等の普通建設事業を施工しており、引き続き適切な指導を行う必要がある。</a:t>
          </a:r>
          <a:endParaRPr kumimoji="1" lang="en-US" altLang="ja-JP"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福島県小野町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元利償還金については、補償金免除繰上償還を行うなどし、公債費負担比率の抑制を図ってきた。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今後、全国防災事業、緊急防災･減災事業、過疎対策事業等により、公債費の増加が見込まれる。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新たな町債発行は、真に適債性のある事業であり、交付税措置のある起債を活用するなどし、健全な財政運営を図る必要がある。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福島県小野町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将来負担比率については、平成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年度より将来負担比率の分子が、負の数値となっている。</a:t>
          </a:r>
          <a:endParaRPr kumimoji="1" lang="en-US" altLang="ja-JP" sz="1400">
            <a:latin typeface="ＭＳ ゴシック" pitchFamily="49" charset="-128"/>
            <a:ea typeface="ＭＳ ゴシック" pitchFamily="49" charset="-128"/>
          </a:endParaRPr>
        </a:p>
        <a:p>
          <a:r>
            <a:rPr kumimoji="1" lang="ja-JP" altLang="en-US" sz="1400">
              <a:solidFill>
                <a:schemeClr val="dk1"/>
              </a:solidFill>
              <a:latin typeface="ＭＳ ゴシック" pitchFamily="49" charset="-128"/>
              <a:ea typeface="ＭＳ ゴシック" pitchFamily="49" charset="-128"/>
              <a:cs typeface="+mn-cs"/>
            </a:rPr>
            <a:t>　今後、公共施設建設事業を見込んでおり、充当可能基金の減少が思慮されるため、中長期の施設整備ｽｹｼﾞｭｰﾙの策定も必要である。</a:t>
          </a:r>
          <a:endParaRPr kumimoji="1" lang="en-US" altLang="ja-JP" sz="1400">
            <a:solidFill>
              <a:schemeClr val="dk1"/>
            </a:solidFill>
            <a:latin typeface="ＭＳ ゴシック" pitchFamily="49" charset="-128"/>
            <a:ea typeface="ＭＳ ゴシック" pitchFamily="49" charset="-128"/>
            <a:cs typeface="+mn-cs"/>
          </a:endParaRPr>
        </a:p>
        <a:p>
          <a:r>
            <a:rPr kumimoji="1" lang="ja-JP" altLang="en-US" sz="1400">
              <a:solidFill>
                <a:schemeClr val="dk1"/>
              </a:solidFill>
              <a:latin typeface="ＭＳ ゴシック" pitchFamily="49" charset="-128"/>
              <a:ea typeface="ＭＳ ゴシック" pitchFamily="49" charset="-128"/>
              <a:cs typeface="+mn-cs"/>
            </a:rPr>
            <a:t>　また</a:t>
          </a:r>
          <a:r>
            <a:rPr kumimoji="1" lang="ja-JP" altLang="ja-JP" sz="1400">
              <a:solidFill>
                <a:schemeClr val="dk1"/>
              </a:solidFill>
              <a:latin typeface="ＭＳ ゴシック" pitchFamily="49" charset="-128"/>
              <a:ea typeface="ＭＳ ゴシック" pitchFamily="49" charset="-128"/>
              <a:cs typeface="+mn-cs"/>
            </a:rPr>
            <a:t>、全国防災事業、緊急防災･減災事業、過疎対策事業等により、公債費の増加</a:t>
          </a:r>
          <a:r>
            <a:rPr kumimoji="1" lang="ja-JP" altLang="en-US" sz="1400">
              <a:solidFill>
                <a:schemeClr val="dk1"/>
              </a:solidFill>
              <a:latin typeface="ＭＳ ゴシック" pitchFamily="49" charset="-128"/>
              <a:ea typeface="ＭＳ ゴシック" pitchFamily="49" charset="-128"/>
              <a:cs typeface="+mn-cs"/>
            </a:rPr>
            <a:t>も</a:t>
          </a:r>
          <a:r>
            <a:rPr kumimoji="1" lang="ja-JP" altLang="ja-JP" sz="1400">
              <a:solidFill>
                <a:schemeClr val="dk1"/>
              </a:solidFill>
              <a:latin typeface="ＭＳ ゴシック" pitchFamily="49" charset="-128"/>
              <a:ea typeface="ＭＳ ゴシック" pitchFamily="49" charset="-128"/>
              <a:cs typeface="+mn-cs"/>
            </a:rPr>
            <a:t>見込まれる。</a:t>
          </a:r>
          <a:endParaRPr kumimoji="1" lang="en-US" altLang="ja-JP" sz="1400">
            <a:solidFill>
              <a:schemeClr val="dk1"/>
            </a:solidFill>
            <a:latin typeface="ＭＳ ゴシック" pitchFamily="49" charset="-128"/>
            <a:ea typeface="ＭＳ ゴシック" pitchFamily="49" charset="-128"/>
            <a:cs typeface="+mn-cs"/>
          </a:endParaRPr>
        </a:p>
        <a:p>
          <a:r>
            <a:rPr kumimoji="1" lang="ja-JP" altLang="en-US" sz="1400">
              <a:solidFill>
                <a:schemeClr val="dk1"/>
              </a:solidFill>
              <a:latin typeface="ＭＳ ゴシック" pitchFamily="49" charset="-128"/>
              <a:ea typeface="ＭＳ ゴシック" pitchFamily="49" charset="-128"/>
              <a:cs typeface="+mn-cs"/>
            </a:rPr>
            <a:t>　</a:t>
          </a:r>
          <a:r>
            <a:rPr kumimoji="1" lang="ja-JP" altLang="ja-JP" sz="1400">
              <a:solidFill>
                <a:schemeClr val="dk1"/>
              </a:solidFill>
              <a:latin typeface="ＭＳ ゴシック" pitchFamily="49" charset="-128"/>
              <a:ea typeface="ＭＳ ゴシック" pitchFamily="49" charset="-128"/>
              <a:cs typeface="+mn-cs"/>
            </a:rPr>
            <a:t>新たな町債発行は、真に適債性のある事業であり、交付税措置のある起債を活用するなどし、健全な財政運営を図る必要がある。</a:t>
          </a:r>
          <a:endParaRPr lang="ja-JP" altLang="ja-JP"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N1" workbookViewId="0">
      <selection activeCell="AY12" sqref="AY12:BM12"/>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5302205</v>
      </c>
      <c r="BO4" s="349"/>
      <c r="BP4" s="349"/>
      <c r="BQ4" s="349"/>
      <c r="BR4" s="349"/>
      <c r="BS4" s="349"/>
      <c r="BT4" s="349"/>
      <c r="BU4" s="350"/>
      <c r="BV4" s="348">
        <v>5506316</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4.2</v>
      </c>
      <c r="CU4" s="355"/>
      <c r="CV4" s="355"/>
      <c r="CW4" s="355"/>
      <c r="CX4" s="355"/>
      <c r="CY4" s="355"/>
      <c r="CZ4" s="355"/>
      <c r="DA4" s="356"/>
      <c r="DB4" s="354">
        <v>7</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5029220</v>
      </c>
      <c r="BO5" s="386"/>
      <c r="BP5" s="386"/>
      <c r="BQ5" s="386"/>
      <c r="BR5" s="386"/>
      <c r="BS5" s="386"/>
      <c r="BT5" s="386"/>
      <c r="BU5" s="387"/>
      <c r="BV5" s="385">
        <v>5248165</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84.9</v>
      </c>
      <c r="CU5" s="383"/>
      <c r="CV5" s="383"/>
      <c r="CW5" s="383"/>
      <c r="CX5" s="383"/>
      <c r="CY5" s="383"/>
      <c r="CZ5" s="383"/>
      <c r="DA5" s="384"/>
      <c r="DB5" s="382">
        <v>79.5</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272985</v>
      </c>
      <c r="BO6" s="386"/>
      <c r="BP6" s="386"/>
      <c r="BQ6" s="386"/>
      <c r="BR6" s="386"/>
      <c r="BS6" s="386"/>
      <c r="BT6" s="386"/>
      <c r="BU6" s="387"/>
      <c r="BV6" s="385">
        <v>258151</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90.7</v>
      </c>
      <c r="CU6" s="423"/>
      <c r="CV6" s="423"/>
      <c r="CW6" s="423"/>
      <c r="CX6" s="423"/>
      <c r="CY6" s="423"/>
      <c r="CZ6" s="423"/>
      <c r="DA6" s="424"/>
      <c r="DB6" s="422">
        <v>85.3</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135026</v>
      </c>
      <c r="BO7" s="386"/>
      <c r="BP7" s="386"/>
      <c r="BQ7" s="386"/>
      <c r="BR7" s="386"/>
      <c r="BS7" s="386"/>
      <c r="BT7" s="386"/>
      <c r="BU7" s="387"/>
      <c r="BV7" s="385">
        <v>32111</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3261409</v>
      </c>
      <c r="CU7" s="386"/>
      <c r="CV7" s="386"/>
      <c r="CW7" s="386"/>
      <c r="CX7" s="386"/>
      <c r="CY7" s="386"/>
      <c r="CZ7" s="386"/>
      <c r="DA7" s="387"/>
      <c r="DB7" s="385">
        <v>3244123</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137959</v>
      </c>
      <c r="BO8" s="386"/>
      <c r="BP8" s="386"/>
      <c r="BQ8" s="386"/>
      <c r="BR8" s="386"/>
      <c r="BS8" s="386"/>
      <c r="BT8" s="386"/>
      <c r="BU8" s="387"/>
      <c r="BV8" s="385">
        <v>226040</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0.31</v>
      </c>
      <c r="CU8" s="426"/>
      <c r="CV8" s="426"/>
      <c r="CW8" s="426"/>
      <c r="CX8" s="426"/>
      <c r="CY8" s="426"/>
      <c r="CZ8" s="426"/>
      <c r="DA8" s="427"/>
      <c r="DB8" s="425">
        <v>0.32</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11202</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-88081</v>
      </c>
      <c r="BO9" s="386"/>
      <c r="BP9" s="386"/>
      <c r="BQ9" s="386"/>
      <c r="BR9" s="386"/>
      <c r="BS9" s="386"/>
      <c r="BT9" s="386"/>
      <c r="BU9" s="387"/>
      <c r="BV9" s="385">
        <v>46579</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11.1</v>
      </c>
      <c r="CU9" s="383"/>
      <c r="CV9" s="383"/>
      <c r="CW9" s="383"/>
      <c r="CX9" s="383"/>
      <c r="CY9" s="383"/>
      <c r="CZ9" s="383"/>
      <c r="DA9" s="384"/>
      <c r="DB9" s="382">
        <v>10.199999999999999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12105</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295000</v>
      </c>
      <c r="BO10" s="386"/>
      <c r="BP10" s="386"/>
      <c r="BQ10" s="386"/>
      <c r="BR10" s="386"/>
      <c r="BS10" s="386"/>
      <c r="BT10" s="386"/>
      <c r="BU10" s="387"/>
      <c r="BV10" s="385">
        <v>678000</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11084</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265000</v>
      </c>
      <c r="BO12" s="386"/>
      <c r="BP12" s="386"/>
      <c r="BQ12" s="386"/>
      <c r="BR12" s="386"/>
      <c r="BS12" s="386"/>
      <c r="BT12" s="386"/>
      <c r="BU12" s="387"/>
      <c r="BV12" s="385">
        <v>372000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11007</v>
      </c>
      <c r="S13" s="467"/>
      <c r="T13" s="467"/>
      <c r="U13" s="467"/>
      <c r="V13" s="468"/>
      <c r="W13" s="401" t="s">
        <v>124</v>
      </c>
      <c r="X13" s="402"/>
      <c r="Y13" s="402"/>
      <c r="Z13" s="402"/>
      <c r="AA13" s="402"/>
      <c r="AB13" s="392"/>
      <c r="AC13" s="436">
        <v>753</v>
      </c>
      <c r="AD13" s="437"/>
      <c r="AE13" s="437"/>
      <c r="AF13" s="437"/>
      <c r="AG13" s="476"/>
      <c r="AH13" s="436">
        <v>880</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-58081</v>
      </c>
      <c r="BO13" s="386"/>
      <c r="BP13" s="386"/>
      <c r="BQ13" s="386"/>
      <c r="BR13" s="386"/>
      <c r="BS13" s="386"/>
      <c r="BT13" s="386"/>
      <c r="BU13" s="387"/>
      <c r="BV13" s="385">
        <v>352579</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8.8000000000000007</v>
      </c>
      <c r="CU13" s="383"/>
      <c r="CV13" s="383"/>
      <c r="CW13" s="383"/>
      <c r="CX13" s="383"/>
      <c r="CY13" s="383"/>
      <c r="CZ13" s="383"/>
      <c r="DA13" s="384"/>
      <c r="DB13" s="382">
        <v>9.5</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11137</v>
      </c>
      <c r="S14" s="467"/>
      <c r="T14" s="467"/>
      <c r="U14" s="467"/>
      <c r="V14" s="468"/>
      <c r="W14" s="375"/>
      <c r="X14" s="376"/>
      <c r="Y14" s="376"/>
      <c r="Z14" s="376"/>
      <c r="AA14" s="376"/>
      <c r="AB14" s="365"/>
      <c r="AC14" s="469">
        <v>14.4</v>
      </c>
      <c r="AD14" s="470"/>
      <c r="AE14" s="470"/>
      <c r="AF14" s="470"/>
      <c r="AG14" s="471"/>
      <c r="AH14" s="469">
        <v>13.9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t="s">
        <v>122</v>
      </c>
      <c r="CU14" s="481"/>
      <c r="CV14" s="481"/>
      <c r="CW14" s="481"/>
      <c r="CX14" s="481"/>
      <c r="CY14" s="481"/>
      <c r="CZ14" s="481"/>
      <c r="DA14" s="482"/>
      <c r="DB14" s="480" t="s">
        <v>122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11031</v>
      </c>
      <c r="S15" s="467"/>
      <c r="T15" s="467"/>
      <c r="U15" s="467"/>
      <c r="V15" s="468"/>
      <c r="W15" s="401" t="s">
        <v>131</v>
      </c>
      <c r="X15" s="402"/>
      <c r="Y15" s="402"/>
      <c r="Z15" s="402"/>
      <c r="AA15" s="402"/>
      <c r="AB15" s="392"/>
      <c r="AC15" s="436">
        <v>2010</v>
      </c>
      <c r="AD15" s="437"/>
      <c r="AE15" s="437"/>
      <c r="AF15" s="437"/>
      <c r="AG15" s="476"/>
      <c r="AH15" s="436">
        <v>2657</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884588</v>
      </c>
      <c r="BO15" s="349"/>
      <c r="BP15" s="349"/>
      <c r="BQ15" s="349"/>
      <c r="BR15" s="349"/>
      <c r="BS15" s="349"/>
      <c r="BT15" s="349"/>
      <c r="BU15" s="350"/>
      <c r="BV15" s="348">
        <v>848813</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38.299999999999997</v>
      </c>
      <c r="AD16" s="470"/>
      <c r="AE16" s="470"/>
      <c r="AF16" s="470"/>
      <c r="AG16" s="471"/>
      <c r="AH16" s="469">
        <v>42</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2801548</v>
      </c>
      <c r="BO16" s="386"/>
      <c r="BP16" s="386"/>
      <c r="BQ16" s="386"/>
      <c r="BR16" s="386"/>
      <c r="BS16" s="386"/>
      <c r="BT16" s="386"/>
      <c r="BU16" s="387"/>
      <c r="BV16" s="385">
        <v>2786380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2484</v>
      </c>
      <c r="AD17" s="437"/>
      <c r="AE17" s="437"/>
      <c r="AF17" s="437"/>
      <c r="AG17" s="476"/>
      <c r="AH17" s="436">
        <v>2774</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1133185</v>
      </c>
      <c r="BO17" s="386"/>
      <c r="BP17" s="386"/>
      <c r="BQ17" s="386"/>
      <c r="BR17" s="386"/>
      <c r="BS17" s="386"/>
      <c r="BT17" s="386"/>
      <c r="BU17" s="387"/>
      <c r="BV17" s="385">
        <v>1080348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125.11</v>
      </c>
      <c r="M18" s="498"/>
      <c r="N18" s="498"/>
      <c r="O18" s="498"/>
      <c r="P18" s="498"/>
      <c r="Q18" s="498"/>
      <c r="R18" s="499"/>
      <c r="S18" s="499"/>
      <c r="T18" s="499"/>
      <c r="U18" s="499"/>
      <c r="V18" s="500"/>
      <c r="W18" s="403"/>
      <c r="X18" s="404"/>
      <c r="Y18" s="404"/>
      <c r="Z18" s="404"/>
      <c r="AA18" s="404"/>
      <c r="AB18" s="395"/>
      <c r="AC18" s="501">
        <v>47.3</v>
      </c>
      <c r="AD18" s="502"/>
      <c r="AE18" s="502"/>
      <c r="AF18" s="502"/>
      <c r="AG18" s="503"/>
      <c r="AH18" s="501">
        <v>43.9</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2795338</v>
      </c>
      <c r="BO18" s="386"/>
      <c r="BP18" s="386"/>
      <c r="BQ18" s="386"/>
      <c r="BR18" s="386"/>
      <c r="BS18" s="386"/>
      <c r="BT18" s="386"/>
      <c r="BU18" s="387"/>
      <c r="BV18" s="385">
        <v>2604750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90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4033806</v>
      </c>
      <c r="BO19" s="386"/>
      <c r="BP19" s="386"/>
      <c r="BQ19" s="386"/>
      <c r="BR19" s="386"/>
      <c r="BS19" s="386"/>
      <c r="BT19" s="386"/>
      <c r="BU19" s="387"/>
      <c r="BV19" s="385">
        <v>4425582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3495</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39" t="s">
        <v>151</v>
      </c>
      <c r="AI22" s="402"/>
      <c r="AJ22" s="402"/>
      <c r="AK22" s="402"/>
      <c r="AL22" s="392"/>
      <c r="AM22" s="539" t="s">
        <v>152</v>
      </c>
      <c r="AN22" s="540"/>
      <c r="AO22" s="540"/>
      <c r="AP22" s="540"/>
      <c r="AQ22" s="540"/>
      <c r="AR22" s="541"/>
      <c r="AS22" s="524" t="s">
        <v>149</v>
      </c>
      <c r="AT22" s="525"/>
      <c r="AU22" s="525"/>
      <c r="AV22" s="525"/>
      <c r="AW22" s="525"/>
      <c r="AX22" s="545"/>
      <c r="AY22" s="547"/>
      <c r="AZ22" s="548"/>
      <c r="BA22" s="548"/>
      <c r="BB22" s="548"/>
      <c r="BC22" s="548"/>
      <c r="BD22" s="548"/>
      <c r="BE22" s="548"/>
      <c r="BF22" s="548"/>
      <c r="BG22" s="548"/>
      <c r="BH22" s="548"/>
      <c r="BI22" s="548"/>
      <c r="BJ22" s="548"/>
      <c r="BK22" s="548"/>
      <c r="BL22" s="548"/>
      <c r="BM22" s="549"/>
      <c r="BN22" s="550"/>
      <c r="BO22" s="551"/>
      <c r="BP22" s="551"/>
      <c r="BQ22" s="551"/>
      <c r="BR22" s="551"/>
      <c r="BS22" s="551"/>
      <c r="BT22" s="551"/>
      <c r="BU22" s="552"/>
      <c r="BV22" s="550"/>
      <c r="BW22" s="551"/>
      <c r="BX22" s="551"/>
      <c r="BY22" s="551"/>
      <c r="BZ22" s="551"/>
      <c r="CA22" s="551"/>
      <c r="CB22" s="551"/>
      <c r="CC22" s="552"/>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2"/>
      <c r="AN23" s="543"/>
      <c r="AO23" s="543"/>
      <c r="AP23" s="543"/>
      <c r="AQ23" s="543"/>
      <c r="AR23" s="544"/>
      <c r="AS23" s="527"/>
      <c r="AT23" s="528"/>
      <c r="AU23" s="528"/>
      <c r="AV23" s="528"/>
      <c r="AW23" s="528"/>
      <c r="AX23" s="546"/>
      <c r="AY23" s="345" t="s">
        <v>153</v>
      </c>
      <c r="AZ23" s="346"/>
      <c r="BA23" s="346"/>
      <c r="BB23" s="346"/>
      <c r="BC23" s="346"/>
      <c r="BD23" s="346"/>
      <c r="BE23" s="346"/>
      <c r="BF23" s="346"/>
      <c r="BG23" s="346"/>
      <c r="BH23" s="346"/>
      <c r="BI23" s="346"/>
      <c r="BJ23" s="346"/>
      <c r="BK23" s="346"/>
      <c r="BL23" s="346"/>
      <c r="BM23" s="347"/>
      <c r="BN23" s="385">
        <v>4257800</v>
      </c>
      <c r="BO23" s="386"/>
      <c r="BP23" s="386"/>
      <c r="BQ23" s="386"/>
      <c r="BR23" s="386"/>
      <c r="BS23" s="386"/>
      <c r="BT23" s="386"/>
      <c r="BU23" s="387"/>
      <c r="BV23" s="385">
        <v>4413194</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7900</v>
      </c>
      <c r="R24" s="437"/>
      <c r="S24" s="437"/>
      <c r="T24" s="437"/>
      <c r="U24" s="437"/>
      <c r="V24" s="476"/>
      <c r="W24" s="531"/>
      <c r="X24" s="519"/>
      <c r="Y24" s="520"/>
      <c r="Z24" s="435" t="s">
        <v>155</v>
      </c>
      <c r="AA24" s="415"/>
      <c r="AB24" s="415"/>
      <c r="AC24" s="415"/>
      <c r="AD24" s="415"/>
      <c r="AE24" s="415"/>
      <c r="AF24" s="415"/>
      <c r="AG24" s="416"/>
      <c r="AH24" s="436">
        <v>98</v>
      </c>
      <c r="AI24" s="437"/>
      <c r="AJ24" s="437"/>
      <c r="AK24" s="437"/>
      <c r="AL24" s="476"/>
      <c r="AM24" s="436">
        <v>304094</v>
      </c>
      <c r="AN24" s="437"/>
      <c r="AO24" s="437"/>
      <c r="AP24" s="437"/>
      <c r="AQ24" s="437"/>
      <c r="AR24" s="476"/>
      <c r="AS24" s="436">
        <v>3103</v>
      </c>
      <c r="AT24" s="437"/>
      <c r="AU24" s="437"/>
      <c r="AV24" s="437"/>
      <c r="AW24" s="437"/>
      <c r="AX24" s="438"/>
      <c r="AY24" s="547" t="s">
        <v>156</v>
      </c>
      <c r="AZ24" s="548"/>
      <c r="BA24" s="548"/>
      <c r="BB24" s="548"/>
      <c r="BC24" s="548"/>
      <c r="BD24" s="548"/>
      <c r="BE24" s="548"/>
      <c r="BF24" s="548"/>
      <c r="BG24" s="548"/>
      <c r="BH24" s="548"/>
      <c r="BI24" s="548"/>
      <c r="BJ24" s="548"/>
      <c r="BK24" s="548"/>
      <c r="BL24" s="548"/>
      <c r="BM24" s="549"/>
      <c r="BN24" s="385">
        <v>3599863</v>
      </c>
      <c r="BO24" s="386"/>
      <c r="BP24" s="386"/>
      <c r="BQ24" s="386"/>
      <c r="BR24" s="386"/>
      <c r="BS24" s="386"/>
      <c r="BT24" s="386"/>
      <c r="BU24" s="387"/>
      <c r="BV24" s="385">
        <v>3697115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1</v>
      </c>
      <c r="M25" s="437"/>
      <c r="N25" s="437"/>
      <c r="O25" s="437"/>
      <c r="P25" s="476"/>
      <c r="Q25" s="436">
        <v>6320</v>
      </c>
      <c r="R25" s="437"/>
      <c r="S25" s="437"/>
      <c r="T25" s="437"/>
      <c r="U25" s="437"/>
      <c r="V25" s="476"/>
      <c r="W25" s="531"/>
      <c r="X25" s="519"/>
      <c r="Y25" s="520"/>
      <c r="Z25" s="435" t="s">
        <v>158</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8432</v>
      </c>
      <c r="BO25" s="349"/>
      <c r="BP25" s="349"/>
      <c r="BQ25" s="349"/>
      <c r="BR25" s="349"/>
      <c r="BS25" s="349"/>
      <c r="BT25" s="349"/>
      <c r="BU25" s="350"/>
      <c r="BV25" s="348">
        <v>31414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5960</v>
      </c>
      <c r="R26" s="437"/>
      <c r="S26" s="437"/>
      <c r="T26" s="437"/>
      <c r="U26" s="437"/>
      <c r="V26" s="476"/>
      <c r="W26" s="531"/>
      <c r="X26" s="519"/>
      <c r="Y26" s="520"/>
      <c r="Z26" s="435" t="s">
        <v>161</v>
      </c>
      <c r="AA26" s="553"/>
      <c r="AB26" s="553"/>
      <c r="AC26" s="553"/>
      <c r="AD26" s="553"/>
      <c r="AE26" s="553"/>
      <c r="AF26" s="553"/>
      <c r="AG26" s="554"/>
      <c r="AH26" s="436">
        <v>6</v>
      </c>
      <c r="AI26" s="437"/>
      <c r="AJ26" s="437"/>
      <c r="AK26" s="437"/>
      <c r="AL26" s="476"/>
      <c r="AM26" s="436">
        <v>18306</v>
      </c>
      <c r="AN26" s="437"/>
      <c r="AO26" s="437"/>
      <c r="AP26" s="437"/>
      <c r="AQ26" s="437"/>
      <c r="AR26" s="476"/>
      <c r="AS26" s="436">
        <v>3051</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3070</v>
      </c>
      <c r="R27" s="437"/>
      <c r="S27" s="437"/>
      <c r="T27" s="437"/>
      <c r="U27" s="437"/>
      <c r="V27" s="476"/>
      <c r="W27" s="531"/>
      <c r="X27" s="519"/>
      <c r="Y27" s="520"/>
      <c r="Z27" s="435" t="s">
        <v>164</v>
      </c>
      <c r="AA27" s="415"/>
      <c r="AB27" s="415"/>
      <c r="AC27" s="415"/>
      <c r="AD27" s="415"/>
      <c r="AE27" s="415"/>
      <c r="AF27" s="415"/>
      <c r="AG27" s="416"/>
      <c r="AH27" s="436">
        <v>5</v>
      </c>
      <c r="AI27" s="437"/>
      <c r="AJ27" s="437"/>
      <c r="AK27" s="437"/>
      <c r="AL27" s="476"/>
      <c r="AM27" s="436">
        <v>18735</v>
      </c>
      <c r="AN27" s="437"/>
      <c r="AO27" s="437"/>
      <c r="AP27" s="437"/>
      <c r="AQ27" s="437"/>
      <c r="AR27" s="476"/>
      <c r="AS27" s="436">
        <v>3747</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0">
        <v>25118</v>
      </c>
      <c r="BO27" s="551"/>
      <c r="BP27" s="551"/>
      <c r="BQ27" s="551"/>
      <c r="BR27" s="551"/>
      <c r="BS27" s="551"/>
      <c r="BT27" s="551"/>
      <c r="BU27" s="552"/>
      <c r="BV27" s="550">
        <v>25118</v>
      </c>
      <c r="BW27" s="551"/>
      <c r="BX27" s="551"/>
      <c r="BY27" s="551"/>
      <c r="BZ27" s="551"/>
      <c r="CA27" s="551"/>
      <c r="CB27" s="551"/>
      <c r="CC27" s="552"/>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2450</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168</v>
      </c>
      <c r="AZ28" s="556"/>
      <c r="BA28" s="556"/>
      <c r="BB28" s="557"/>
      <c r="BC28" s="345" t="s">
        <v>169</v>
      </c>
      <c r="BD28" s="346"/>
      <c r="BE28" s="346"/>
      <c r="BF28" s="346"/>
      <c r="BG28" s="346"/>
      <c r="BH28" s="346"/>
      <c r="BI28" s="346"/>
      <c r="BJ28" s="346"/>
      <c r="BK28" s="346"/>
      <c r="BL28" s="346"/>
      <c r="BM28" s="347"/>
      <c r="BN28" s="348">
        <v>1415661</v>
      </c>
      <c r="BO28" s="349"/>
      <c r="BP28" s="349"/>
      <c r="BQ28" s="349"/>
      <c r="BR28" s="349"/>
      <c r="BS28" s="349"/>
      <c r="BT28" s="349"/>
      <c r="BU28" s="350"/>
      <c r="BV28" s="348">
        <v>1385661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10</v>
      </c>
      <c r="M29" s="437"/>
      <c r="N29" s="437"/>
      <c r="O29" s="437"/>
      <c r="P29" s="476"/>
      <c r="Q29" s="436">
        <v>2250</v>
      </c>
      <c r="R29" s="437"/>
      <c r="S29" s="437"/>
      <c r="T29" s="437"/>
      <c r="U29" s="437"/>
      <c r="V29" s="476"/>
      <c r="W29" s="531"/>
      <c r="X29" s="519"/>
      <c r="Y29" s="520"/>
      <c r="Z29" s="435" t="s">
        <v>171</v>
      </c>
      <c r="AA29" s="415"/>
      <c r="AB29" s="415"/>
      <c r="AC29" s="415"/>
      <c r="AD29" s="415"/>
      <c r="AE29" s="415"/>
      <c r="AF29" s="415"/>
      <c r="AG29" s="416"/>
      <c r="AH29" s="436">
        <v>103</v>
      </c>
      <c r="AI29" s="437"/>
      <c r="AJ29" s="437"/>
      <c r="AK29" s="437"/>
      <c r="AL29" s="476"/>
      <c r="AM29" s="436">
        <v>322829</v>
      </c>
      <c r="AN29" s="437"/>
      <c r="AO29" s="437"/>
      <c r="AP29" s="437"/>
      <c r="AQ29" s="437"/>
      <c r="AR29" s="476"/>
      <c r="AS29" s="436">
        <v>3134</v>
      </c>
      <c r="AT29" s="437"/>
      <c r="AU29" s="437"/>
      <c r="AV29" s="437"/>
      <c r="AW29" s="437"/>
      <c r="AX29" s="438"/>
      <c r="AY29" s="558"/>
      <c r="AZ29" s="559"/>
      <c r="BA29" s="559"/>
      <c r="BB29" s="560"/>
      <c r="BC29" s="419" t="s">
        <v>172</v>
      </c>
      <c r="BD29" s="420"/>
      <c r="BE29" s="420"/>
      <c r="BF29" s="420"/>
      <c r="BG29" s="420"/>
      <c r="BH29" s="420"/>
      <c r="BI29" s="420"/>
      <c r="BJ29" s="420"/>
      <c r="BK29" s="420"/>
      <c r="BL29" s="420"/>
      <c r="BM29" s="421"/>
      <c r="BN29" s="385">
        <v>150865</v>
      </c>
      <c r="BO29" s="386"/>
      <c r="BP29" s="386"/>
      <c r="BQ29" s="386"/>
      <c r="BR29" s="386"/>
      <c r="BS29" s="386"/>
      <c r="BT29" s="386"/>
      <c r="BU29" s="387"/>
      <c r="BV29" s="385">
        <v>150842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173</v>
      </c>
      <c r="AA30" s="537"/>
      <c r="AB30" s="537"/>
      <c r="AC30" s="537"/>
      <c r="AD30" s="537"/>
      <c r="AE30" s="537"/>
      <c r="AF30" s="537"/>
      <c r="AG30" s="538"/>
      <c r="AH30" s="501">
        <v>97.1</v>
      </c>
      <c r="AI30" s="502"/>
      <c r="AJ30" s="502"/>
      <c r="AK30" s="502"/>
      <c r="AL30" s="502"/>
      <c r="AM30" s="502"/>
      <c r="AN30" s="502"/>
      <c r="AO30" s="502"/>
      <c r="AP30" s="502"/>
      <c r="AQ30" s="502"/>
      <c r="AR30" s="502"/>
      <c r="AS30" s="502"/>
      <c r="AT30" s="502"/>
      <c r="AU30" s="502"/>
      <c r="AV30" s="502"/>
      <c r="AW30" s="502"/>
      <c r="AX30" s="504"/>
      <c r="AY30" s="561"/>
      <c r="AZ30" s="562"/>
      <c r="BA30" s="562"/>
      <c r="BB30" s="563"/>
      <c r="BC30" s="547" t="s">
        <v>174</v>
      </c>
      <c r="BD30" s="548"/>
      <c r="BE30" s="548"/>
      <c r="BF30" s="548"/>
      <c r="BG30" s="548"/>
      <c r="BH30" s="548"/>
      <c r="BI30" s="548"/>
      <c r="BJ30" s="548"/>
      <c r="BK30" s="548"/>
      <c r="BL30" s="548"/>
      <c r="BM30" s="549"/>
      <c r="BN30" s="550">
        <v>2057842</v>
      </c>
      <c r="BO30" s="551"/>
      <c r="BP30" s="551"/>
      <c r="BQ30" s="551"/>
      <c r="BR30" s="551"/>
      <c r="BS30" s="551"/>
      <c r="BT30" s="551"/>
      <c r="BU30" s="552"/>
      <c r="BV30" s="550">
        <v>2029248</v>
      </c>
      <c r="BW30" s="551"/>
      <c r="BX30" s="551"/>
      <c r="BY30" s="551"/>
      <c r="BZ30" s="551"/>
      <c r="CA30" s="551"/>
      <c r="CB30" s="551"/>
      <c r="CC30" s="552"/>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8</v>
      </c>
      <c r="AN34" s="564"/>
      <c r="AO34" s="565" t="str">
        <f>IF('各会計、関係団体の財政状況及び健全化判断比率'!B32="","",'各会計、関係団体の財政状況及び健全化判断比率'!B32)</f>
        <v>水道事業特別会計</v>
      </c>
      <c r="AP34" s="565"/>
      <c r="AQ34" s="565"/>
      <c r="AR34" s="565"/>
      <c r="AS34" s="565"/>
      <c r="AT34" s="565"/>
      <c r="AU34" s="565"/>
      <c r="AV34" s="565"/>
      <c r="AW34" s="565"/>
      <c r="AX34" s="565"/>
      <c r="AY34" s="565"/>
      <c r="AZ34" s="565"/>
      <c r="BA34" s="565"/>
      <c r="BB34" s="565"/>
      <c r="BC34" s="565"/>
      <c r="BD34" s="165"/>
      <c r="BE34" s="564">
        <f>IF(BG34="","",MAX(C34:D43,U34:V43,AM34:AN43)+1)</f>
        <v>9</v>
      </c>
      <c r="BF34" s="564"/>
      <c r="BG34" s="565" t="str">
        <f>IF('各会計、関係団体の財政状況及び健全化判断比率'!B33="","",'各会計、関係団体の財政状況及び健全化判断比率'!B33)</f>
        <v>浄化槽整備推進事業特別会計</v>
      </c>
      <c r="BH34" s="565"/>
      <c r="BI34" s="565"/>
      <c r="BJ34" s="565"/>
      <c r="BK34" s="565"/>
      <c r="BL34" s="565"/>
      <c r="BM34" s="565"/>
      <c r="BN34" s="565"/>
      <c r="BO34" s="565"/>
      <c r="BP34" s="565"/>
      <c r="BQ34" s="565"/>
      <c r="BR34" s="565"/>
      <c r="BS34" s="565"/>
      <c r="BT34" s="565"/>
      <c r="BU34" s="565"/>
      <c r="BV34" s="165"/>
      <c r="BW34" s="564">
        <f>IF(BY34="","",MAX(C34:D43,U34:V43,AM34:AN43,BE34:BF43)+1)</f>
        <v>10</v>
      </c>
      <c r="BX34" s="564"/>
      <c r="BY34" s="565" t="str">
        <f>IF('各会計、関係団体の財政状況及び健全化判断比率'!B68="","",'各会計、関係団体の財政状況及び健全化判断比率'!B68)</f>
        <v>福島県後期高齢者医療広域連合一般会計</v>
      </c>
      <c r="BZ34" s="565"/>
      <c r="CA34" s="565"/>
      <c r="CB34" s="565"/>
      <c r="CC34" s="565"/>
      <c r="CD34" s="565"/>
      <c r="CE34" s="565"/>
      <c r="CF34" s="565"/>
      <c r="CG34" s="565"/>
      <c r="CH34" s="565"/>
      <c r="CI34" s="565"/>
      <c r="CJ34" s="565"/>
      <c r="CK34" s="565"/>
      <c r="CL34" s="565"/>
      <c r="CM34" s="565"/>
      <c r="CN34" s="165"/>
      <c r="CO34" s="564">
        <f>IF(CQ34="","",MAX(C34:D43,U34:V43,AM34:AN43,BE34:BF43,BW34:BX43)+1)</f>
        <v>20</v>
      </c>
      <c r="CP34" s="564"/>
      <c r="CQ34" s="565" t="str">
        <f>IF('各会計、関係団体の財政状況及び健全化判断比率'!BS7="","",'各会計、関係団体の財政状況及び健全化判断比率'!BS7)</f>
        <v>㈱まちづくり小野</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文化・体育振興基金特別会計</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後期高齢者医療特別会計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11</v>
      </c>
      <c r="BX35" s="564"/>
      <c r="BY35" s="565" t="str">
        <f>IF('各会計、関係団体の財政状況及び健全化判断比率'!B69="","",'各会計、関係団体の財政状況及び健全化判断比率'!B69)</f>
        <v>福島県後期高齢者医療広域連合後期高齢者医療特別会計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除染対策事業特別会計</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介護保険特別会計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12</v>
      </c>
      <c r="BX36" s="564"/>
      <c r="BY36" s="565" t="str">
        <f>IF('各会計、関係団体の財政状況及び健全化判断比率'!B70="","",'各会計、関係団体の財政状況及び健全化判断比率'!B70)</f>
        <v>郡山地方広域消防組合一般会計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7</v>
      </c>
      <c r="V37" s="564"/>
      <c r="W37" s="565" t="str">
        <f>IF('各会計、関係団体の財政状況及び健全化判断比率'!B31="","",'各会計、関係団体の財政状況及び健全化判断比率'!B31)</f>
        <v>介護保険ｻｰﾋﾞｽ事業特別会計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13</v>
      </c>
      <c r="BX37" s="564"/>
      <c r="BY37" s="565" t="str">
        <f>IF('各会計、関係団体の財政状況及び健全化判断比率'!B71="","",'各会計、関係団体の財政状況及び健全化判断比率'!B71)</f>
        <v>福島県市町村総合事務組合一般会計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14</v>
      </c>
      <c r="BX38" s="564"/>
      <c r="BY38" s="565" t="str">
        <f>IF('各会計、関係団体の財政状況及び健全化判断比率'!B72="","",'各会計、関係団体の財政状況及び健全化判断比率'!B72)</f>
        <v>福島県市町村総合事務組合消防補償等特別会計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15</v>
      </c>
      <c r="BX39" s="564"/>
      <c r="BY39" s="565" t="str">
        <f>IF('各会計、関係団体の財政状況及び健全化判断比率'!B73="","",'各会計、関係団体の財政状況及び健全化判断比率'!B73)</f>
        <v>福島県市町村総合事務組合消防賞じゅつ金特別会計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16</v>
      </c>
      <c r="BX40" s="564"/>
      <c r="BY40" s="565" t="str">
        <f>IF('各会計、関係団体の財政状況及び健全化判断比率'!B74="","",'各会計、関係団体の財政状況及び健全化判断比率'!B74)</f>
        <v>福島県市町村総合事務組合非常勤職員公務災害補償特別会計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17</v>
      </c>
      <c r="BX41" s="564"/>
      <c r="BY41" s="565" t="str">
        <f>IF('各会計、関係団体の財政状況及び健全化判断比率'!B75="","",'各会計、関係団体の財政状況及び健全化判断比率'!B75)</f>
        <v>福島県市町村総合事務組合自治会館管理特別会計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18</v>
      </c>
      <c r="BX42" s="564"/>
      <c r="BY42" s="565" t="str">
        <f>IF('各会計、関係団体の財政状況及び健全化判断比率'!B76="","",'各会計、関係団体の財政状況及び健全化判断比率'!B76)</f>
        <v>田村広域行政組合一般会計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19</v>
      </c>
      <c r="BX43" s="564"/>
      <c r="BY43" s="565" t="str">
        <f>IF('各会計、関係団体の財政状況及び健全化判断比率'!B77="","",'各会計、関係団体の財政状況及び健全化判断比率'!B77)</f>
        <v>田村広域行政組合田村東部環境ｾﾝﾀｰ特別会計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E37" zoomScale="75" zoomScaleNormal="75" zoomScaleSheetLayoutView="100" workbookViewId="0">
      <selection activeCell="J52" sqref="J52"/>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521</v>
      </c>
      <c r="J40" s="79" t="s">
        <v>522</v>
      </c>
      <c r="K40" s="79" t="s">
        <v>523</v>
      </c>
      <c r="L40" s="79" t="s">
        <v>524</v>
      </c>
      <c r="M40" s="80" t="s">
        <v>525</v>
      </c>
    </row>
    <row r="41" spans="2:13" ht="27.75" customHeight="1">
      <c r="B41" s="1167" t="s">
        <v>24</v>
      </c>
      <c r="C41" s="1168"/>
      <c r="D41" s="81"/>
      <c r="E41" s="1173" t="s">
        <v>25</v>
      </c>
      <c r="F41" s="1173"/>
      <c r="G41" s="1173"/>
      <c r="H41" s="1174"/>
      <c r="I41" s="82">
        <v>4452</v>
      </c>
      <c r="J41" s="83">
        <v>4474</v>
      </c>
      <c r="K41" s="83">
        <v>4545</v>
      </c>
      <c r="L41" s="83">
        <v>4431</v>
      </c>
      <c r="M41" s="84">
        <v>4258</v>
      </c>
    </row>
    <row r="42" spans="2:13" ht="27.75" customHeight="1">
      <c r="B42" s="1169"/>
      <c r="C42" s="1170"/>
      <c r="D42" s="85"/>
      <c r="E42" s="1175" t="s">
        <v>26</v>
      </c>
      <c r="F42" s="1175"/>
      <c r="G42" s="1175"/>
      <c r="H42" s="1176"/>
      <c r="I42" s="86">
        <v>92</v>
      </c>
      <c r="J42" s="87">
        <v>149</v>
      </c>
      <c r="K42" s="87">
        <v>46</v>
      </c>
      <c r="L42" s="87">
        <v>31</v>
      </c>
      <c r="M42" s="88">
        <v>8</v>
      </c>
    </row>
    <row r="43" spans="2:13" ht="27.75" customHeight="1">
      <c r="B43" s="1169"/>
      <c r="C43" s="1170"/>
      <c r="D43" s="85"/>
      <c r="E43" s="1175" t="s">
        <v>27</v>
      </c>
      <c r="F43" s="1175"/>
      <c r="G43" s="1175"/>
      <c r="H43" s="1176"/>
      <c r="I43" s="86">
        <v>183</v>
      </c>
      <c r="J43" s="87">
        <v>168</v>
      </c>
      <c r="K43" s="87">
        <v>170</v>
      </c>
      <c r="L43" s="87">
        <v>149</v>
      </c>
      <c r="M43" s="88">
        <v>169</v>
      </c>
    </row>
    <row r="44" spans="2:13" ht="27.75" customHeight="1">
      <c r="B44" s="1169"/>
      <c r="C44" s="1170"/>
      <c r="D44" s="85"/>
      <c r="E44" s="1175" t="s">
        <v>28</v>
      </c>
      <c r="F44" s="1175"/>
      <c r="G44" s="1175"/>
      <c r="H44" s="1176"/>
      <c r="I44" s="86">
        <v>645</v>
      </c>
      <c r="J44" s="87">
        <v>503</v>
      </c>
      <c r="K44" s="87">
        <v>438</v>
      </c>
      <c r="L44" s="87">
        <v>377</v>
      </c>
      <c r="M44" s="88">
        <v>330</v>
      </c>
    </row>
    <row r="45" spans="2:13" ht="27.75" customHeight="1">
      <c r="B45" s="1169"/>
      <c r="C45" s="1170"/>
      <c r="D45" s="85"/>
      <c r="E45" s="1175" t="s">
        <v>29</v>
      </c>
      <c r="F45" s="1175"/>
      <c r="G45" s="1175"/>
      <c r="H45" s="1176"/>
      <c r="I45" s="86">
        <v>1284</v>
      </c>
      <c r="J45" s="87">
        <v>1246</v>
      </c>
      <c r="K45" s="87">
        <v>1367</v>
      </c>
      <c r="L45" s="87">
        <v>1226</v>
      </c>
      <c r="M45" s="88">
        <v>1151</v>
      </c>
    </row>
    <row r="46" spans="2:13" ht="27.75" customHeight="1">
      <c r="B46" s="1169"/>
      <c r="C46" s="1170"/>
      <c r="D46" s="85"/>
      <c r="E46" s="1175" t="s">
        <v>30</v>
      </c>
      <c r="F46" s="1175"/>
      <c r="G46" s="1175"/>
      <c r="H46" s="1176"/>
      <c r="I46" s="86" t="s">
        <v>482</v>
      </c>
      <c r="J46" s="87" t="s">
        <v>482</v>
      </c>
      <c r="K46" s="87" t="s">
        <v>482</v>
      </c>
      <c r="L46" s="87" t="s">
        <v>482</v>
      </c>
      <c r="M46" s="88" t="s">
        <v>482</v>
      </c>
    </row>
    <row r="47" spans="2:13" ht="27.75" customHeight="1">
      <c r="B47" s="1169"/>
      <c r="C47" s="1170"/>
      <c r="D47" s="85"/>
      <c r="E47" s="1175" t="s">
        <v>31</v>
      </c>
      <c r="F47" s="1175"/>
      <c r="G47" s="1175"/>
      <c r="H47" s="1176"/>
      <c r="I47" s="86" t="s">
        <v>482</v>
      </c>
      <c r="J47" s="87" t="s">
        <v>482</v>
      </c>
      <c r="K47" s="87" t="s">
        <v>482</v>
      </c>
      <c r="L47" s="87" t="s">
        <v>482</v>
      </c>
      <c r="M47" s="88" t="s">
        <v>482</v>
      </c>
    </row>
    <row r="48" spans="2:13" ht="27.75" customHeight="1">
      <c r="B48" s="1171"/>
      <c r="C48" s="1172"/>
      <c r="D48" s="85"/>
      <c r="E48" s="1175" t="s">
        <v>32</v>
      </c>
      <c r="F48" s="1175"/>
      <c r="G48" s="1175"/>
      <c r="H48" s="1176"/>
      <c r="I48" s="86" t="s">
        <v>482</v>
      </c>
      <c r="J48" s="87" t="s">
        <v>482</v>
      </c>
      <c r="K48" s="87" t="s">
        <v>482</v>
      </c>
      <c r="L48" s="87" t="s">
        <v>482</v>
      </c>
      <c r="M48" s="88" t="s">
        <v>482</v>
      </c>
    </row>
    <row r="49" spans="2:13" ht="27.75" customHeight="1">
      <c r="B49" s="1177" t="s">
        <v>33</v>
      </c>
      <c r="C49" s="1178"/>
      <c r="D49" s="89"/>
      <c r="E49" s="1175" t="s">
        <v>34</v>
      </c>
      <c r="F49" s="1175"/>
      <c r="G49" s="1175"/>
      <c r="H49" s="1176"/>
      <c r="I49" s="86">
        <v>2701</v>
      </c>
      <c r="J49" s="87">
        <v>3003</v>
      </c>
      <c r="K49" s="87">
        <v>3424</v>
      </c>
      <c r="L49" s="87">
        <v>3648</v>
      </c>
      <c r="M49" s="88">
        <v>3716</v>
      </c>
    </row>
    <row r="50" spans="2:13" ht="27.75" customHeight="1">
      <c r="B50" s="1169"/>
      <c r="C50" s="1170"/>
      <c r="D50" s="85"/>
      <c r="E50" s="1175" t="s">
        <v>35</v>
      </c>
      <c r="F50" s="1175"/>
      <c r="G50" s="1175"/>
      <c r="H50" s="1176"/>
      <c r="I50" s="86">
        <v>127</v>
      </c>
      <c r="J50" s="87">
        <v>136</v>
      </c>
      <c r="K50" s="87">
        <v>121</v>
      </c>
      <c r="L50" s="87">
        <v>107</v>
      </c>
      <c r="M50" s="88">
        <v>91</v>
      </c>
    </row>
    <row r="51" spans="2:13" ht="27.75" customHeight="1">
      <c r="B51" s="1171"/>
      <c r="C51" s="1172"/>
      <c r="D51" s="85"/>
      <c r="E51" s="1175" t="s">
        <v>36</v>
      </c>
      <c r="F51" s="1175"/>
      <c r="G51" s="1175"/>
      <c r="H51" s="1176"/>
      <c r="I51" s="86">
        <v>3142</v>
      </c>
      <c r="J51" s="87">
        <v>3310</v>
      </c>
      <c r="K51" s="87">
        <v>3395</v>
      </c>
      <c r="L51" s="87">
        <v>3430</v>
      </c>
      <c r="M51" s="88">
        <v>3361</v>
      </c>
    </row>
    <row r="52" spans="2:13" ht="27.75" customHeight="1" thickBot="1">
      <c r="B52" s="1179" t="s">
        <v>37</v>
      </c>
      <c r="C52" s="1180"/>
      <c r="D52" s="90"/>
      <c r="E52" s="1181" t="s">
        <v>38</v>
      </c>
      <c r="F52" s="1181"/>
      <c r="G52" s="1181"/>
      <c r="H52" s="1182"/>
      <c r="I52" s="91">
        <v>686</v>
      </c>
      <c r="J52" s="92">
        <v>91</v>
      </c>
      <c r="K52" s="92">
        <v>-374</v>
      </c>
      <c r="L52" s="92">
        <v>-971</v>
      </c>
      <c r="M52" s="93">
        <v>-1253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520</v>
      </c>
      <c r="G2" s="111"/>
      <c r="H2" s="112"/>
    </row>
    <row r="3" spans="1:8">
      <c r="A3" s="108" t="s">
        <v>513</v>
      </c>
      <c r="B3" s="113"/>
      <c r="C3" s="114"/>
      <c r="D3" s="115">
        <v>88881</v>
      </c>
      <c r="E3" s="116"/>
      <c r="F3" s="117">
        <v>86910</v>
      </c>
      <c r="G3" s="118"/>
      <c r="H3" s="119"/>
    </row>
    <row r="4" spans="1:8">
      <c r="A4" s="120"/>
      <c r="B4" s="121"/>
      <c r="C4" s="122"/>
      <c r="D4" s="123">
        <v>44631</v>
      </c>
      <c r="E4" s="124"/>
      <c r="F4" s="125">
        <v>50891</v>
      </c>
      <c r="G4" s="126"/>
      <c r="H4" s="127"/>
    </row>
    <row r="5" spans="1:8">
      <c r="A5" s="108" t="s">
        <v>515</v>
      </c>
      <c r="B5" s="113"/>
      <c r="C5" s="114"/>
      <c r="D5" s="115">
        <v>100938</v>
      </c>
      <c r="E5" s="116"/>
      <c r="F5" s="117">
        <v>95443</v>
      </c>
      <c r="G5" s="118"/>
      <c r="H5" s="119"/>
    </row>
    <row r="6" spans="1:8">
      <c r="A6" s="120"/>
      <c r="B6" s="121"/>
      <c r="C6" s="122"/>
      <c r="D6" s="123">
        <v>14507</v>
      </c>
      <c r="E6" s="124"/>
      <c r="F6" s="125">
        <v>48538</v>
      </c>
      <c r="G6" s="126"/>
      <c r="H6" s="127"/>
    </row>
    <row r="7" spans="1:8">
      <c r="A7" s="108" t="s">
        <v>516</v>
      </c>
      <c r="B7" s="113"/>
      <c r="C7" s="114"/>
      <c r="D7" s="115">
        <v>94365</v>
      </c>
      <c r="E7" s="116"/>
      <c r="F7" s="117">
        <v>72729</v>
      </c>
      <c r="G7" s="118"/>
      <c r="H7" s="119"/>
    </row>
    <row r="8" spans="1:8">
      <c r="A8" s="120"/>
      <c r="B8" s="121"/>
      <c r="C8" s="122"/>
      <c r="D8" s="123">
        <v>4468</v>
      </c>
      <c r="E8" s="124"/>
      <c r="F8" s="125">
        <v>36291</v>
      </c>
      <c r="G8" s="126"/>
      <c r="H8" s="127"/>
    </row>
    <row r="9" spans="1:8">
      <c r="A9" s="108" t="s">
        <v>517</v>
      </c>
      <c r="B9" s="113"/>
      <c r="C9" s="114"/>
      <c r="D9" s="115">
        <v>32064</v>
      </c>
      <c r="E9" s="116"/>
      <c r="F9" s="117">
        <v>70317</v>
      </c>
      <c r="G9" s="118"/>
      <c r="H9" s="119"/>
    </row>
    <row r="10" spans="1:8">
      <c r="A10" s="120"/>
      <c r="B10" s="121"/>
      <c r="C10" s="122"/>
      <c r="D10" s="123">
        <v>13082</v>
      </c>
      <c r="E10" s="124"/>
      <c r="F10" s="125">
        <v>35725</v>
      </c>
      <c r="G10" s="126"/>
      <c r="H10" s="127"/>
    </row>
    <row r="11" spans="1:8">
      <c r="A11" s="108" t="s">
        <v>518</v>
      </c>
      <c r="B11" s="113"/>
      <c r="C11" s="114"/>
      <c r="D11" s="115">
        <v>47090</v>
      </c>
      <c r="E11" s="116"/>
      <c r="F11" s="117">
        <v>105751</v>
      </c>
      <c r="G11" s="118"/>
      <c r="H11" s="119"/>
    </row>
    <row r="12" spans="1:8">
      <c r="A12" s="120"/>
      <c r="B12" s="121"/>
      <c r="C12" s="128"/>
      <c r="D12" s="123">
        <v>20639</v>
      </c>
      <c r="E12" s="124"/>
      <c r="F12" s="125">
        <v>49969</v>
      </c>
      <c r="G12" s="126"/>
      <c r="H12" s="127"/>
    </row>
    <row r="13" spans="1:8">
      <c r="A13" s="108"/>
      <c r="B13" s="113"/>
      <c r="C13" s="129"/>
      <c r="D13" s="130">
        <v>72668</v>
      </c>
      <c r="E13" s="131"/>
      <c r="F13" s="132">
        <v>86230</v>
      </c>
      <c r="G13" s="133"/>
      <c r="H13" s="119"/>
    </row>
    <row r="14" spans="1:8">
      <c r="A14" s="120"/>
      <c r="B14" s="121"/>
      <c r="C14" s="122"/>
      <c r="D14" s="123">
        <v>19465</v>
      </c>
      <c r="E14" s="124"/>
      <c r="F14" s="125">
        <v>44283</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5.1100000000000003</v>
      </c>
      <c r="C19" s="134">
        <f>ROUND(VALUE(SUBSTITUTE(実質収支比率等に係る経年分析!G$48,"▲","-")),2)</f>
        <v>3.78</v>
      </c>
      <c r="D19" s="134">
        <f>ROUND(VALUE(SUBSTITUTE(実質収支比率等に係る経年分析!H$48,"▲","-")),2)</f>
        <v>5.41</v>
      </c>
      <c r="E19" s="134">
        <f>ROUND(VALUE(SUBSTITUTE(実質収支比率等に係る経年分析!I$48,"▲","-")),2)</f>
        <v>6.97</v>
      </c>
      <c r="F19" s="134">
        <f>ROUND(VALUE(SUBSTITUTE(実質収支比率等に係る経年分析!J$48,"▲","-")),2)</f>
        <v>4.2300000000000004</v>
      </c>
    </row>
    <row r="20" spans="1:11">
      <c r="A20" s="134" t="s">
        <v>43</v>
      </c>
      <c r="B20" s="134">
        <f>ROUND(VALUE(SUBSTITUTE(実質収支比率等に係る経年分析!F$47,"▲","-")),2)</f>
        <v>26.19</v>
      </c>
      <c r="C20" s="134">
        <f>ROUND(VALUE(SUBSTITUTE(実質収支比率等に係る経年分析!G$47,"▲","-")),2)</f>
        <v>31.61</v>
      </c>
      <c r="D20" s="134">
        <f>ROUND(VALUE(SUBSTITUTE(実質収支比率等に係る経年分析!H$47,"▲","-")),2)</f>
        <v>32.58</v>
      </c>
      <c r="E20" s="134">
        <f>ROUND(VALUE(SUBSTITUTE(実質収支比率等に係る経年分析!I$47,"▲","-")),2)</f>
        <v>42.71</v>
      </c>
      <c r="F20" s="134">
        <f>ROUND(VALUE(SUBSTITUTE(実質収支比率等に係る経年分析!J$47,"▲","-")),2)</f>
        <v>43.41</v>
      </c>
    </row>
    <row r="21" spans="1:11">
      <c r="A21" s="134" t="s">
        <v>44</v>
      </c>
      <c r="B21" s="134">
        <f>IF(ISNUMBER(VALUE(SUBSTITUTE(実質収支比率等に係る経年分析!F$49,"▲","-"))),ROUND(VALUE(SUBSTITUTE(実質収支比率等に係る経年分析!F$49,"▲","-")),2),NA())</f>
        <v>3.58</v>
      </c>
      <c r="C21" s="134">
        <f>IF(ISNUMBER(VALUE(SUBSTITUTE(実質収支比率等に係る経年分析!G$49,"▲","-"))),ROUND(VALUE(SUBSTITUTE(実質収支比率等に係る経年分析!G$49,"▲","-")),2),NA())</f>
        <v>5.12</v>
      </c>
      <c r="D21" s="134">
        <f>IF(ISNUMBER(VALUE(SUBSTITUTE(実質収支比率等に係る経年分析!H$49,"▲","-"))),ROUND(VALUE(SUBSTITUTE(実質収支比率等に係る経年分析!H$49,"▲","-")),2),NA())</f>
        <v>1.89</v>
      </c>
      <c r="E21" s="134">
        <f>IF(ISNUMBER(VALUE(SUBSTITUTE(実質収支比率等に係る経年分析!I$49,"▲","-"))),ROUND(VALUE(SUBSTITUTE(実質収支比率等に係る経年分析!I$49,"▲","-")),2),NA())</f>
        <v>10.87</v>
      </c>
      <c r="F21" s="134">
        <f>IF(ISNUMBER(VALUE(SUBSTITUTE(実質収支比率等に係る経年分析!J$49,"▲","-"))),ROUND(VALUE(SUBSTITUTE(実質収支比率等に係る経年分析!J$49,"▲","-")),2),NA())</f>
        <v>-1.78</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除染対策事業特別会計</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文化・体育振興基金特別会計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c r="A32" s="135" t="str">
        <f>IF(連結実質赤字比率に係る赤字・黒字の構成分析!C$38="",NA(),連結実質赤字比率に係る赤字・黒字の構成分析!C$38)</f>
        <v>浄化槽整備推進事業特別会計</v>
      </c>
      <c r="B32" s="135" t="e">
        <f>IF(ROUND(VALUE(SUBSTITUTE(連結実質赤字比率に係る赤字・黒字の構成分析!F$38,"▲", "-")), 2) &lt; 0, ABS(ROUND(VALUE(SUBSTITUTE(連結実質赤字比率に係る赤字・黒字の構成分析!F$38,"▲", "-")), 2)), NA())</f>
        <v>#VALUE!</v>
      </c>
      <c r="C32" s="135" t="e">
        <f>IF(ROUND(VALUE(SUBSTITUTE(連結実質赤字比率に係る赤字・黒字の構成分析!F$38,"▲", "-")), 2) &gt;= 0, ABS(ROUND(VALUE(SUBSTITUTE(連結実質赤字比率に係る赤字・黒字の構成分析!F$38,"▲", "-")), 2)), NA())</f>
        <v>#VALUE!</v>
      </c>
      <c r="D32" s="135" t="e">
        <f>IF(ROUND(VALUE(SUBSTITUTE(連結実質赤字比率に係る赤字・黒字の構成分析!G$38,"▲", "-")), 2) &lt; 0, ABS(ROUND(VALUE(SUBSTITUTE(連結実質赤字比率に係る赤字・黒字の構成分析!G$38,"▲", "-")), 2)), NA())</f>
        <v>#VALUE!</v>
      </c>
      <c r="E32" s="135" t="e">
        <f>IF(ROUND(VALUE(SUBSTITUTE(連結実質赤字比率に係る赤字・黒字の構成分析!G$38,"▲", "-")), 2) &gt;= 0, ABS(ROUND(VALUE(SUBSTITUTE(連結実質赤字比率に係る赤字・黒字の構成分析!G$38,"▲", "-")), 2)), NA())</f>
        <v>#VALUE!</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0.02</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1.07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0.83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0.99</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0.93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1.39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1.67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2.12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1.2</v>
      </c>
    </row>
    <row r="35" spans="1:16">
      <c r="A35" s="135" t="str">
        <f>IF(連結実質赤字比率に係る赤字・黒字の構成分析!C$35="",NA(),連結実質赤字比率に係る赤字・黒字の構成分析!C$35)</f>
        <v>水道事業特別会計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3.26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3.38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3.18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3.03</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5.0999999999999996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4.53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13.2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6.96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4.22</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282</v>
      </c>
      <c r="E42" s="136"/>
      <c r="F42" s="136"/>
      <c r="G42" s="136">
        <f>'実質公債費比率（分子）の構造'!L$52</f>
        <v>292</v>
      </c>
      <c r="H42" s="136"/>
      <c r="I42" s="136"/>
      <c r="J42" s="136">
        <f>'実質公債費比率（分子）の構造'!M$52</f>
        <v>303</v>
      </c>
      <c r="K42" s="136"/>
      <c r="L42" s="136"/>
      <c r="M42" s="136">
        <f>'実質公債費比率（分子）の構造'!N$52</f>
        <v>306</v>
      </c>
      <c r="N42" s="136"/>
      <c r="O42" s="136"/>
      <c r="P42" s="136">
        <f>'実質公債費比率（分子）の構造'!O$52</f>
        <v>310</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6</v>
      </c>
      <c r="C44" s="136"/>
      <c r="D44" s="136"/>
      <c r="E44" s="136">
        <f>'実質公債費比率（分子）の構造'!L$50</f>
        <v>6</v>
      </c>
      <c r="F44" s="136"/>
      <c r="G44" s="136"/>
      <c r="H44" s="136">
        <f>'実質公債費比率（分子）の構造'!M$50</f>
        <v>6</v>
      </c>
      <c r="I44" s="136"/>
      <c r="J44" s="136"/>
      <c r="K44" s="136">
        <f>'実質公債費比率（分子）の構造'!N$50</f>
        <v>6</v>
      </c>
      <c r="L44" s="136"/>
      <c r="M44" s="136"/>
      <c r="N44" s="136">
        <f>'実質公債費比率（分子）の構造'!O$50</f>
        <v>4</v>
      </c>
      <c r="O44" s="136"/>
      <c r="P44" s="136"/>
    </row>
    <row r="45" spans="1:16">
      <c r="A45" s="136" t="s">
        <v>54</v>
      </c>
      <c r="B45" s="136">
        <f>'実質公債費比率（分子）の構造'!K$49</f>
        <v>145</v>
      </c>
      <c r="C45" s="136"/>
      <c r="D45" s="136"/>
      <c r="E45" s="136">
        <f>'実質公債費比率（分子）の構造'!L$49</f>
        <v>119</v>
      </c>
      <c r="F45" s="136"/>
      <c r="G45" s="136"/>
      <c r="H45" s="136">
        <f>'実質公債費比率（分子）の構造'!M$49</f>
        <v>70</v>
      </c>
      <c r="I45" s="136"/>
      <c r="J45" s="136"/>
      <c r="K45" s="136">
        <f>'実質公債費比率（分子）の構造'!N$49</f>
        <v>72</v>
      </c>
      <c r="L45" s="136"/>
      <c r="M45" s="136"/>
      <c r="N45" s="136">
        <f>'実質公債費比率（分子）の構造'!O$49</f>
        <v>61</v>
      </c>
      <c r="O45" s="136"/>
      <c r="P45" s="136"/>
    </row>
    <row r="46" spans="1:16">
      <c r="A46" s="136" t="s">
        <v>55</v>
      </c>
      <c r="B46" s="136">
        <f>'実質公債費比率（分子）の構造'!K$48</f>
        <v>18</v>
      </c>
      <c r="C46" s="136"/>
      <c r="D46" s="136"/>
      <c r="E46" s="136">
        <f>'実質公債費比率（分子）の構造'!L$48</f>
        <v>15</v>
      </c>
      <c r="F46" s="136"/>
      <c r="G46" s="136"/>
      <c r="H46" s="136">
        <f>'実質公債費比率（分子）の構造'!M$48</f>
        <v>28</v>
      </c>
      <c r="I46" s="136"/>
      <c r="J46" s="136"/>
      <c r="K46" s="136">
        <f>'実質公債費比率（分子）の構造'!N$48</f>
        <v>16</v>
      </c>
      <c r="L46" s="136"/>
      <c r="M46" s="136"/>
      <c r="N46" s="136">
        <f>'実質公債費比率（分子）の構造'!O$48</f>
        <v>32</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520</v>
      </c>
      <c r="C49" s="136"/>
      <c r="D49" s="136"/>
      <c r="E49" s="136">
        <f>'実質公債費比率（分子）の構造'!L$45</f>
        <v>482</v>
      </c>
      <c r="F49" s="136"/>
      <c r="G49" s="136"/>
      <c r="H49" s="136">
        <f>'実質公債費比率（分子）の構造'!M$45</f>
        <v>476</v>
      </c>
      <c r="I49" s="136"/>
      <c r="J49" s="136"/>
      <c r="K49" s="136">
        <f>'実質公債費比率（分子）の構造'!N$45</f>
        <v>472</v>
      </c>
      <c r="L49" s="136"/>
      <c r="M49" s="136"/>
      <c r="N49" s="136">
        <f>'実質公債費比率（分子）の構造'!O$45</f>
        <v>464</v>
      </c>
      <c r="O49" s="136"/>
      <c r="P49" s="136"/>
    </row>
    <row r="50" spans="1:16">
      <c r="A50" s="136" t="s">
        <v>59</v>
      </c>
      <c r="B50" s="136" t="e">
        <f>NA()</f>
        <v>#N/A</v>
      </c>
      <c r="C50" s="136">
        <f>IF(ISNUMBER('実質公債費比率（分子）の構造'!K$53),'実質公債費比率（分子）の構造'!K$53,NA())</f>
        <v>407</v>
      </c>
      <c r="D50" s="136" t="e">
        <f>NA()</f>
        <v>#N/A</v>
      </c>
      <c r="E50" s="136" t="e">
        <f>NA()</f>
        <v>#N/A</v>
      </c>
      <c r="F50" s="136">
        <f>IF(ISNUMBER('実質公債費比率（分子）の構造'!L$53),'実質公債費比率（分子）の構造'!L$53,NA())</f>
        <v>330</v>
      </c>
      <c r="G50" s="136" t="e">
        <f>NA()</f>
        <v>#N/A</v>
      </c>
      <c r="H50" s="136" t="e">
        <f>NA()</f>
        <v>#N/A</v>
      </c>
      <c r="I50" s="136">
        <f>IF(ISNUMBER('実質公債費比率（分子）の構造'!M$53),'実質公債費比率（分子）の構造'!M$53,NA())</f>
        <v>277</v>
      </c>
      <c r="J50" s="136" t="e">
        <f>NA()</f>
        <v>#N/A</v>
      </c>
      <c r="K50" s="136" t="e">
        <f>NA()</f>
        <v>#N/A</v>
      </c>
      <c r="L50" s="136">
        <f>IF(ISNUMBER('実質公債費比率（分子）の構造'!N$53),'実質公債費比率（分子）の構造'!N$53,NA())</f>
        <v>260</v>
      </c>
      <c r="M50" s="136" t="e">
        <f>NA()</f>
        <v>#N/A</v>
      </c>
      <c r="N50" s="136" t="e">
        <f>NA()</f>
        <v>#N/A</v>
      </c>
      <c r="O50" s="136">
        <f>IF(ISNUMBER('実質公債費比率（分子）の構造'!O$53),'実質公債費比率（分子）の構造'!O$53,NA())</f>
        <v>251</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3142</v>
      </c>
      <c r="E56" s="135"/>
      <c r="F56" s="135"/>
      <c r="G56" s="135">
        <f>'将来負担比率（分子）の構造'!J$51</f>
        <v>3310</v>
      </c>
      <c r="H56" s="135"/>
      <c r="I56" s="135"/>
      <c r="J56" s="135">
        <f>'将来負担比率（分子）の構造'!K$51</f>
        <v>3395</v>
      </c>
      <c r="K56" s="135"/>
      <c r="L56" s="135"/>
      <c r="M56" s="135">
        <f>'将来負担比率（分子）の構造'!L$51</f>
        <v>3430</v>
      </c>
      <c r="N56" s="135"/>
      <c r="O56" s="135"/>
      <c r="P56" s="135">
        <f>'将来負担比率（分子）の構造'!M$51</f>
        <v>3361</v>
      </c>
    </row>
    <row r="57" spans="1:16">
      <c r="A57" s="135" t="s">
        <v>35</v>
      </c>
      <c r="B57" s="135"/>
      <c r="C57" s="135"/>
      <c r="D57" s="135">
        <f>'将来負担比率（分子）の構造'!I$50</f>
        <v>127</v>
      </c>
      <c r="E57" s="135"/>
      <c r="F57" s="135"/>
      <c r="G57" s="135">
        <f>'将来負担比率（分子）の構造'!J$50</f>
        <v>136</v>
      </c>
      <c r="H57" s="135"/>
      <c r="I57" s="135"/>
      <c r="J57" s="135">
        <f>'将来負担比率（分子）の構造'!K$50</f>
        <v>121</v>
      </c>
      <c r="K57" s="135"/>
      <c r="L57" s="135"/>
      <c r="M57" s="135">
        <f>'将来負担比率（分子）の構造'!L$50</f>
        <v>107</v>
      </c>
      <c r="N57" s="135"/>
      <c r="O57" s="135"/>
      <c r="P57" s="135">
        <f>'将来負担比率（分子）の構造'!M$50</f>
        <v>91</v>
      </c>
    </row>
    <row r="58" spans="1:16">
      <c r="A58" s="135" t="s">
        <v>34</v>
      </c>
      <c r="B58" s="135"/>
      <c r="C58" s="135"/>
      <c r="D58" s="135">
        <f>'将来負担比率（分子）の構造'!I$49</f>
        <v>2701</v>
      </c>
      <c r="E58" s="135"/>
      <c r="F58" s="135"/>
      <c r="G58" s="135">
        <f>'将来負担比率（分子）の構造'!J$49</f>
        <v>3003</v>
      </c>
      <c r="H58" s="135"/>
      <c r="I58" s="135"/>
      <c r="J58" s="135">
        <f>'将来負担比率（分子）の構造'!K$49</f>
        <v>3424</v>
      </c>
      <c r="K58" s="135"/>
      <c r="L58" s="135"/>
      <c r="M58" s="135">
        <f>'将来負担比率（分子）の構造'!L$49</f>
        <v>3648</v>
      </c>
      <c r="N58" s="135"/>
      <c r="O58" s="135"/>
      <c r="P58" s="135">
        <f>'将来負担比率（分子）の構造'!M$49</f>
        <v>3716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1284</v>
      </c>
      <c r="C62" s="135"/>
      <c r="D62" s="135"/>
      <c r="E62" s="135">
        <f>'将来負担比率（分子）の構造'!J$45</f>
        <v>1246</v>
      </c>
      <c r="F62" s="135"/>
      <c r="G62" s="135"/>
      <c r="H62" s="135">
        <f>'将来負担比率（分子）の構造'!K$45</f>
        <v>1367</v>
      </c>
      <c r="I62" s="135"/>
      <c r="J62" s="135"/>
      <c r="K62" s="135">
        <f>'将来負担比率（分子）の構造'!L$45</f>
        <v>1226</v>
      </c>
      <c r="L62" s="135"/>
      <c r="M62" s="135"/>
      <c r="N62" s="135">
        <f>'将来負担比率（分子）の構造'!M$45</f>
        <v>1151</v>
      </c>
      <c r="O62" s="135"/>
      <c r="P62" s="135"/>
    </row>
    <row r="63" spans="1:16">
      <c r="A63" s="135" t="s">
        <v>28</v>
      </c>
      <c r="B63" s="135">
        <f>'将来負担比率（分子）の構造'!I$44</f>
        <v>645</v>
      </c>
      <c r="C63" s="135"/>
      <c r="D63" s="135"/>
      <c r="E63" s="135">
        <f>'将来負担比率（分子）の構造'!J$44</f>
        <v>503</v>
      </c>
      <c r="F63" s="135"/>
      <c r="G63" s="135"/>
      <c r="H63" s="135">
        <f>'将来負担比率（分子）の構造'!K$44</f>
        <v>438</v>
      </c>
      <c r="I63" s="135"/>
      <c r="J63" s="135"/>
      <c r="K63" s="135">
        <f>'将来負担比率（分子）の構造'!L$44</f>
        <v>377</v>
      </c>
      <c r="L63" s="135"/>
      <c r="M63" s="135"/>
      <c r="N63" s="135">
        <f>'将来負担比率（分子）の構造'!M$44</f>
        <v>330</v>
      </c>
      <c r="O63" s="135"/>
      <c r="P63" s="135"/>
    </row>
    <row r="64" spans="1:16">
      <c r="A64" s="135" t="s">
        <v>27</v>
      </c>
      <c r="B64" s="135">
        <f>'将来負担比率（分子）の構造'!I$43</f>
        <v>183</v>
      </c>
      <c r="C64" s="135"/>
      <c r="D64" s="135"/>
      <c r="E64" s="135">
        <f>'将来負担比率（分子）の構造'!J$43</f>
        <v>168</v>
      </c>
      <c r="F64" s="135"/>
      <c r="G64" s="135"/>
      <c r="H64" s="135">
        <f>'将来負担比率（分子）の構造'!K$43</f>
        <v>170</v>
      </c>
      <c r="I64" s="135"/>
      <c r="J64" s="135"/>
      <c r="K64" s="135">
        <f>'将来負担比率（分子）の構造'!L$43</f>
        <v>149</v>
      </c>
      <c r="L64" s="135"/>
      <c r="M64" s="135"/>
      <c r="N64" s="135">
        <f>'将来負担比率（分子）の構造'!M$43</f>
        <v>169</v>
      </c>
      <c r="O64" s="135"/>
      <c r="P64" s="135"/>
    </row>
    <row r="65" spans="1:16">
      <c r="A65" s="135" t="s">
        <v>26</v>
      </c>
      <c r="B65" s="135">
        <f>'将来負担比率（分子）の構造'!I$42</f>
        <v>92</v>
      </c>
      <c r="C65" s="135"/>
      <c r="D65" s="135"/>
      <c r="E65" s="135">
        <f>'将来負担比率（分子）の構造'!J$42</f>
        <v>149</v>
      </c>
      <c r="F65" s="135"/>
      <c r="G65" s="135"/>
      <c r="H65" s="135">
        <f>'将来負担比率（分子）の構造'!K$42</f>
        <v>46</v>
      </c>
      <c r="I65" s="135"/>
      <c r="J65" s="135"/>
      <c r="K65" s="135">
        <f>'将来負担比率（分子）の構造'!L$42</f>
        <v>31</v>
      </c>
      <c r="L65" s="135"/>
      <c r="M65" s="135"/>
      <c r="N65" s="135">
        <f>'将来負担比率（分子）の構造'!M$42</f>
        <v>8</v>
      </c>
      <c r="O65" s="135"/>
      <c r="P65" s="135"/>
    </row>
    <row r="66" spans="1:16">
      <c r="A66" s="135" t="s">
        <v>25</v>
      </c>
      <c r="B66" s="135">
        <f>'将来負担比率（分子）の構造'!I$41</f>
        <v>4452</v>
      </c>
      <c r="C66" s="135"/>
      <c r="D66" s="135"/>
      <c r="E66" s="135">
        <f>'将来負担比率（分子）の構造'!J$41</f>
        <v>4474</v>
      </c>
      <c r="F66" s="135"/>
      <c r="G66" s="135"/>
      <c r="H66" s="135">
        <f>'将来負担比率（分子）の構造'!K$41</f>
        <v>4545</v>
      </c>
      <c r="I66" s="135"/>
      <c r="J66" s="135"/>
      <c r="K66" s="135">
        <f>'将来負担比率（分子）の構造'!L$41</f>
        <v>4431</v>
      </c>
      <c r="L66" s="135"/>
      <c r="M66" s="135"/>
      <c r="N66" s="135">
        <f>'将来負担比率（分子）の構造'!M$41</f>
        <v>4258</v>
      </c>
      <c r="O66" s="135"/>
      <c r="P66" s="135"/>
    </row>
    <row r="67" spans="1:16">
      <c r="A67" s="135" t="s">
        <v>63</v>
      </c>
      <c r="B67" s="135" t="e">
        <f>NA()</f>
        <v>#N/A</v>
      </c>
      <c r="C67" s="135">
        <f>IF(ISNUMBER('将来負担比率（分子）の構造'!I$52), IF('将来負担比率（分子）の構造'!I$52 &lt; 0, 0, '将来負担比率（分子）の構造'!I$52), NA())</f>
        <v>686</v>
      </c>
      <c r="D67" s="135" t="e">
        <f>NA()</f>
        <v>#N/A</v>
      </c>
      <c r="E67" s="135" t="e">
        <f>NA()</f>
        <v>#N/A</v>
      </c>
      <c r="F67" s="135">
        <f>IF(ISNUMBER('将来負担比率（分子）の構造'!J$52), IF('将来負担比率（分子）の構造'!J$52 &lt; 0, 0, '将来負担比率（分子）の構造'!J$52), NA())</f>
        <v>91</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16" workbookViewId="0">
      <selection activeCell="DW40" sqref="DW40:EC40"/>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195</v>
      </c>
      <c r="DI1" s="568"/>
      <c r="DJ1" s="568"/>
      <c r="DK1" s="568"/>
      <c r="DL1" s="568"/>
      <c r="DM1" s="568"/>
      <c r="DN1" s="569"/>
      <c r="DP1" s="567" t="s">
        <v>196</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198</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199</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200</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201</v>
      </c>
      <c r="S4" s="571"/>
      <c r="T4" s="571"/>
      <c r="U4" s="571"/>
      <c r="V4" s="571"/>
      <c r="W4" s="571"/>
      <c r="X4" s="571"/>
      <c r="Y4" s="572"/>
      <c r="Z4" s="570" t="s">
        <v>202</v>
      </c>
      <c r="AA4" s="571"/>
      <c r="AB4" s="571"/>
      <c r="AC4" s="572"/>
      <c r="AD4" s="570" t="s">
        <v>203</v>
      </c>
      <c r="AE4" s="571"/>
      <c r="AF4" s="571"/>
      <c r="AG4" s="571"/>
      <c r="AH4" s="571"/>
      <c r="AI4" s="571"/>
      <c r="AJ4" s="571"/>
      <c r="AK4" s="572"/>
      <c r="AL4" s="570" t="s">
        <v>202</v>
      </c>
      <c r="AM4" s="571"/>
      <c r="AN4" s="571"/>
      <c r="AO4" s="572"/>
      <c r="AP4" s="576" t="s">
        <v>204</v>
      </c>
      <c r="AQ4" s="576"/>
      <c r="AR4" s="576"/>
      <c r="AS4" s="576"/>
      <c r="AT4" s="576"/>
      <c r="AU4" s="576"/>
      <c r="AV4" s="576"/>
      <c r="AW4" s="576"/>
      <c r="AX4" s="576"/>
      <c r="AY4" s="576"/>
      <c r="AZ4" s="576"/>
      <c r="BA4" s="576"/>
      <c r="BB4" s="576"/>
      <c r="BC4" s="576"/>
      <c r="BD4" s="576"/>
      <c r="BE4" s="576"/>
      <c r="BF4" s="576"/>
      <c r="BG4" s="576" t="s">
        <v>205</v>
      </c>
      <c r="BH4" s="576"/>
      <c r="BI4" s="576"/>
      <c r="BJ4" s="576"/>
      <c r="BK4" s="576"/>
      <c r="BL4" s="576"/>
      <c r="BM4" s="576"/>
      <c r="BN4" s="576"/>
      <c r="BO4" s="576" t="s">
        <v>202</v>
      </c>
      <c r="BP4" s="576"/>
      <c r="BQ4" s="576"/>
      <c r="BR4" s="576"/>
      <c r="BS4" s="576" t="s">
        <v>206</v>
      </c>
      <c r="BT4" s="576"/>
      <c r="BU4" s="576"/>
      <c r="BV4" s="576"/>
      <c r="BW4" s="576"/>
      <c r="BX4" s="576"/>
      <c r="BY4" s="576"/>
      <c r="BZ4" s="576"/>
      <c r="CA4" s="576"/>
      <c r="CB4" s="576"/>
      <c r="CD4" s="573" t="s">
        <v>207</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208</v>
      </c>
      <c r="C5" s="578"/>
      <c r="D5" s="578"/>
      <c r="E5" s="578"/>
      <c r="F5" s="578"/>
      <c r="G5" s="578"/>
      <c r="H5" s="578"/>
      <c r="I5" s="578"/>
      <c r="J5" s="578"/>
      <c r="K5" s="578"/>
      <c r="L5" s="578"/>
      <c r="M5" s="578"/>
      <c r="N5" s="578"/>
      <c r="O5" s="578"/>
      <c r="P5" s="578"/>
      <c r="Q5" s="579"/>
      <c r="R5" s="580">
        <v>962355</v>
      </c>
      <c r="S5" s="581"/>
      <c r="T5" s="581"/>
      <c r="U5" s="581"/>
      <c r="V5" s="581"/>
      <c r="W5" s="581"/>
      <c r="X5" s="581"/>
      <c r="Y5" s="582"/>
      <c r="Z5" s="583">
        <v>18.2</v>
      </c>
      <c r="AA5" s="583"/>
      <c r="AB5" s="583"/>
      <c r="AC5" s="583"/>
      <c r="AD5" s="584">
        <v>962355</v>
      </c>
      <c r="AE5" s="584"/>
      <c r="AF5" s="584"/>
      <c r="AG5" s="584"/>
      <c r="AH5" s="584"/>
      <c r="AI5" s="584"/>
      <c r="AJ5" s="584"/>
      <c r="AK5" s="584"/>
      <c r="AL5" s="585">
        <v>31.2</v>
      </c>
      <c r="AM5" s="586"/>
      <c r="AN5" s="586"/>
      <c r="AO5" s="587"/>
      <c r="AP5" s="577" t="s">
        <v>209</v>
      </c>
      <c r="AQ5" s="578"/>
      <c r="AR5" s="578"/>
      <c r="AS5" s="578"/>
      <c r="AT5" s="578"/>
      <c r="AU5" s="578"/>
      <c r="AV5" s="578"/>
      <c r="AW5" s="578"/>
      <c r="AX5" s="578"/>
      <c r="AY5" s="578"/>
      <c r="AZ5" s="578"/>
      <c r="BA5" s="578"/>
      <c r="BB5" s="578"/>
      <c r="BC5" s="578"/>
      <c r="BD5" s="578"/>
      <c r="BE5" s="578"/>
      <c r="BF5" s="579"/>
      <c r="BG5" s="591">
        <v>962318</v>
      </c>
      <c r="BH5" s="592"/>
      <c r="BI5" s="592"/>
      <c r="BJ5" s="592"/>
      <c r="BK5" s="592"/>
      <c r="BL5" s="592"/>
      <c r="BM5" s="592"/>
      <c r="BN5" s="593"/>
      <c r="BO5" s="594">
        <v>100</v>
      </c>
      <c r="BP5" s="594"/>
      <c r="BQ5" s="594"/>
      <c r="BR5" s="594"/>
      <c r="BS5" s="595" t="s">
        <v>210</v>
      </c>
      <c r="BT5" s="595"/>
      <c r="BU5" s="595"/>
      <c r="BV5" s="595"/>
      <c r="BW5" s="595"/>
      <c r="BX5" s="595"/>
      <c r="BY5" s="595"/>
      <c r="BZ5" s="595"/>
      <c r="CA5" s="595"/>
      <c r="CB5" s="599"/>
      <c r="CD5" s="573" t="s">
        <v>204</v>
      </c>
      <c r="CE5" s="574"/>
      <c r="CF5" s="574"/>
      <c r="CG5" s="574"/>
      <c r="CH5" s="574"/>
      <c r="CI5" s="574"/>
      <c r="CJ5" s="574"/>
      <c r="CK5" s="574"/>
      <c r="CL5" s="574"/>
      <c r="CM5" s="574"/>
      <c r="CN5" s="574"/>
      <c r="CO5" s="574"/>
      <c r="CP5" s="574"/>
      <c r="CQ5" s="575"/>
      <c r="CR5" s="573" t="s">
        <v>211</v>
      </c>
      <c r="CS5" s="574"/>
      <c r="CT5" s="574"/>
      <c r="CU5" s="574"/>
      <c r="CV5" s="574"/>
      <c r="CW5" s="574"/>
      <c r="CX5" s="574"/>
      <c r="CY5" s="575"/>
      <c r="CZ5" s="573" t="s">
        <v>202</v>
      </c>
      <c r="DA5" s="574"/>
      <c r="DB5" s="574"/>
      <c r="DC5" s="575"/>
      <c r="DD5" s="573" t="s">
        <v>212</v>
      </c>
      <c r="DE5" s="574"/>
      <c r="DF5" s="574"/>
      <c r="DG5" s="574"/>
      <c r="DH5" s="574"/>
      <c r="DI5" s="574"/>
      <c r="DJ5" s="574"/>
      <c r="DK5" s="574"/>
      <c r="DL5" s="574"/>
      <c r="DM5" s="574"/>
      <c r="DN5" s="574"/>
      <c r="DO5" s="574"/>
      <c r="DP5" s="575"/>
      <c r="DQ5" s="573" t="s">
        <v>213</v>
      </c>
      <c r="DR5" s="574"/>
      <c r="DS5" s="574"/>
      <c r="DT5" s="574"/>
      <c r="DU5" s="574"/>
      <c r="DV5" s="574"/>
      <c r="DW5" s="574"/>
      <c r="DX5" s="574"/>
      <c r="DY5" s="574"/>
      <c r="DZ5" s="574"/>
      <c r="EA5" s="574"/>
      <c r="EB5" s="574"/>
      <c r="EC5" s="575"/>
    </row>
    <row r="6" spans="2:143" ht="11.25" customHeight="1">
      <c r="B6" s="588" t="s">
        <v>214</v>
      </c>
      <c r="C6" s="589"/>
      <c r="D6" s="589"/>
      <c r="E6" s="589"/>
      <c r="F6" s="589"/>
      <c r="G6" s="589"/>
      <c r="H6" s="589"/>
      <c r="I6" s="589"/>
      <c r="J6" s="589"/>
      <c r="K6" s="589"/>
      <c r="L6" s="589"/>
      <c r="M6" s="589"/>
      <c r="N6" s="589"/>
      <c r="O6" s="589"/>
      <c r="P6" s="589"/>
      <c r="Q6" s="590"/>
      <c r="R6" s="591">
        <v>66800</v>
      </c>
      <c r="S6" s="592"/>
      <c r="T6" s="592"/>
      <c r="U6" s="592"/>
      <c r="V6" s="592"/>
      <c r="W6" s="592"/>
      <c r="X6" s="592"/>
      <c r="Y6" s="593"/>
      <c r="Z6" s="594">
        <v>1.3</v>
      </c>
      <c r="AA6" s="594"/>
      <c r="AB6" s="594"/>
      <c r="AC6" s="594"/>
      <c r="AD6" s="595">
        <v>66800</v>
      </c>
      <c r="AE6" s="595"/>
      <c r="AF6" s="595"/>
      <c r="AG6" s="595"/>
      <c r="AH6" s="595"/>
      <c r="AI6" s="595"/>
      <c r="AJ6" s="595"/>
      <c r="AK6" s="595"/>
      <c r="AL6" s="596">
        <v>2.2000000000000002</v>
      </c>
      <c r="AM6" s="597"/>
      <c r="AN6" s="597"/>
      <c r="AO6" s="598"/>
      <c r="AP6" s="588" t="s">
        <v>215</v>
      </c>
      <c r="AQ6" s="589"/>
      <c r="AR6" s="589"/>
      <c r="AS6" s="589"/>
      <c r="AT6" s="589"/>
      <c r="AU6" s="589"/>
      <c r="AV6" s="589"/>
      <c r="AW6" s="589"/>
      <c r="AX6" s="589"/>
      <c r="AY6" s="589"/>
      <c r="AZ6" s="589"/>
      <c r="BA6" s="589"/>
      <c r="BB6" s="589"/>
      <c r="BC6" s="589"/>
      <c r="BD6" s="589"/>
      <c r="BE6" s="589"/>
      <c r="BF6" s="590"/>
      <c r="BG6" s="591">
        <v>962318</v>
      </c>
      <c r="BH6" s="592"/>
      <c r="BI6" s="592"/>
      <c r="BJ6" s="592"/>
      <c r="BK6" s="592"/>
      <c r="BL6" s="592"/>
      <c r="BM6" s="592"/>
      <c r="BN6" s="593"/>
      <c r="BO6" s="594">
        <v>100</v>
      </c>
      <c r="BP6" s="594"/>
      <c r="BQ6" s="594"/>
      <c r="BR6" s="594"/>
      <c r="BS6" s="595" t="s">
        <v>210</v>
      </c>
      <c r="BT6" s="595"/>
      <c r="BU6" s="595"/>
      <c r="BV6" s="595"/>
      <c r="BW6" s="595"/>
      <c r="BX6" s="595"/>
      <c r="BY6" s="595"/>
      <c r="BZ6" s="595"/>
      <c r="CA6" s="595"/>
      <c r="CB6" s="599"/>
      <c r="CD6" s="602" t="s">
        <v>216</v>
      </c>
      <c r="CE6" s="603"/>
      <c r="CF6" s="603"/>
      <c r="CG6" s="603"/>
      <c r="CH6" s="603"/>
      <c r="CI6" s="603"/>
      <c r="CJ6" s="603"/>
      <c r="CK6" s="603"/>
      <c r="CL6" s="603"/>
      <c r="CM6" s="603"/>
      <c r="CN6" s="603"/>
      <c r="CO6" s="603"/>
      <c r="CP6" s="603"/>
      <c r="CQ6" s="604"/>
      <c r="CR6" s="591">
        <v>83140</v>
      </c>
      <c r="CS6" s="592"/>
      <c r="CT6" s="592"/>
      <c r="CU6" s="592"/>
      <c r="CV6" s="592"/>
      <c r="CW6" s="592"/>
      <c r="CX6" s="592"/>
      <c r="CY6" s="593"/>
      <c r="CZ6" s="594">
        <v>1.7</v>
      </c>
      <c r="DA6" s="594"/>
      <c r="DB6" s="594"/>
      <c r="DC6" s="594"/>
      <c r="DD6" s="600" t="s">
        <v>210</v>
      </c>
      <c r="DE6" s="592"/>
      <c r="DF6" s="592"/>
      <c r="DG6" s="592"/>
      <c r="DH6" s="592"/>
      <c r="DI6" s="592"/>
      <c r="DJ6" s="592"/>
      <c r="DK6" s="592"/>
      <c r="DL6" s="592"/>
      <c r="DM6" s="592"/>
      <c r="DN6" s="592"/>
      <c r="DO6" s="592"/>
      <c r="DP6" s="593"/>
      <c r="DQ6" s="600">
        <v>83140</v>
      </c>
      <c r="DR6" s="592"/>
      <c r="DS6" s="592"/>
      <c r="DT6" s="592"/>
      <c r="DU6" s="592"/>
      <c r="DV6" s="592"/>
      <c r="DW6" s="592"/>
      <c r="DX6" s="592"/>
      <c r="DY6" s="592"/>
      <c r="DZ6" s="592"/>
      <c r="EA6" s="592"/>
      <c r="EB6" s="592"/>
      <c r="EC6" s="601"/>
    </row>
    <row r="7" spans="2:143" ht="11.25" customHeight="1">
      <c r="B7" s="588" t="s">
        <v>217</v>
      </c>
      <c r="C7" s="589"/>
      <c r="D7" s="589"/>
      <c r="E7" s="589"/>
      <c r="F7" s="589"/>
      <c r="G7" s="589"/>
      <c r="H7" s="589"/>
      <c r="I7" s="589"/>
      <c r="J7" s="589"/>
      <c r="K7" s="589"/>
      <c r="L7" s="589"/>
      <c r="M7" s="589"/>
      <c r="N7" s="589"/>
      <c r="O7" s="589"/>
      <c r="P7" s="589"/>
      <c r="Q7" s="590"/>
      <c r="R7" s="591">
        <v>1940</v>
      </c>
      <c r="S7" s="592"/>
      <c r="T7" s="592"/>
      <c r="U7" s="592"/>
      <c r="V7" s="592"/>
      <c r="W7" s="592"/>
      <c r="X7" s="592"/>
      <c r="Y7" s="593"/>
      <c r="Z7" s="594">
        <v>0</v>
      </c>
      <c r="AA7" s="594"/>
      <c r="AB7" s="594"/>
      <c r="AC7" s="594"/>
      <c r="AD7" s="595">
        <v>1940</v>
      </c>
      <c r="AE7" s="595"/>
      <c r="AF7" s="595"/>
      <c r="AG7" s="595"/>
      <c r="AH7" s="595"/>
      <c r="AI7" s="595"/>
      <c r="AJ7" s="595"/>
      <c r="AK7" s="595"/>
      <c r="AL7" s="596">
        <v>0.1</v>
      </c>
      <c r="AM7" s="597"/>
      <c r="AN7" s="597"/>
      <c r="AO7" s="598"/>
      <c r="AP7" s="588" t="s">
        <v>218</v>
      </c>
      <c r="AQ7" s="589"/>
      <c r="AR7" s="589"/>
      <c r="AS7" s="589"/>
      <c r="AT7" s="589"/>
      <c r="AU7" s="589"/>
      <c r="AV7" s="589"/>
      <c r="AW7" s="589"/>
      <c r="AX7" s="589"/>
      <c r="AY7" s="589"/>
      <c r="AZ7" s="589"/>
      <c r="BA7" s="589"/>
      <c r="BB7" s="589"/>
      <c r="BC7" s="589"/>
      <c r="BD7" s="589"/>
      <c r="BE7" s="589"/>
      <c r="BF7" s="590"/>
      <c r="BG7" s="591">
        <v>423682</v>
      </c>
      <c r="BH7" s="592"/>
      <c r="BI7" s="592"/>
      <c r="BJ7" s="592"/>
      <c r="BK7" s="592"/>
      <c r="BL7" s="592"/>
      <c r="BM7" s="592"/>
      <c r="BN7" s="593"/>
      <c r="BO7" s="594">
        <v>44</v>
      </c>
      <c r="BP7" s="594"/>
      <c r="BQ7" s="594"/>
      <c r="BR7" s="594"/>
      <c r="BS7" s="595" t="s">
        <v>210</v>
      </c>
      <c r="BT7" s="595"/>
      <c r="BU7" s="595"/>
      <c r="BV7" s="595"/>
      <c r="BW7" s="595"/>
      <c r="BX7" s="595"/>
      <c r="BY7" s="595"/>
      <c r="BZ7" s="595"/>
      <c r="CA7" s="595"/>
      <c r="CB7" s="599"/>
      <c r="CD7" s="605" t="s">
        <v>219</v>
      </c>
      <c r="CE7" s="606"/>
      <c r="CF7" s="606"/>
      <c r="CG7" s="606"/>
      <c r="CH7" s="606"/>
      <c r="CI7" s="606"/>
      <c r="CJ7" s="606"/>
      <c r="CK7" s="606"/>
      <c r="CL7" s="606"/>
      <c r="CM7" s="606"/>
      <c r="CN7" s="606"/>
      <c r="CO7" s="606"/>
      <c r="CP7" s="606"/>
      <c r="CQ7" s="607"/>
      <c r="CR7" s="591">
        <v>892148</v>
      </c>
      <c r="CS7" s="592"/>
      <c r="CT7" s="592"/>
      <c r="CU7" s="592"/>
      <c r="CV7" s="592"/>
      <c r="CW7" s="592"/>
      <c r="CX7" s="592"/>
      <c r="CY7" s="593"/>
      <c r="CZ7" s="594">
        <v>17.7</v>
      </c>
      <c r="DA7" s="594"/>
      <c r="DB7" s="594"/>
      <c r="DC7" s="594"/>
      <c r="DD7" s="600">
        <v>9468</v>
      </c>
      <c r="DE7" s="592"/>
      <c r="DF7" s="592"/>
      <c r="DG7" s="592"/>
      <c r="DH7" s="592"/>
      <c r="DI7" s="592"/>
      <c r="DJ7" s="592"/>
      <c r="DK7" s="592"/>
      <c r="DL7" s="592"/>
      <c r="DM7" s="592"/>
      <c r="DN7" s="592"/>
      <c r="DO7" s="592"/>
      <c r="DP7" s="593"/>
      <c r="DQ7" s="600">
        <v>828864</v>
      </c>
      <c r="DR7" s="592"/>
      <c r="DS7" s="592"/>
      <c r="DT7" s="592"/>
      <c r="DU7" s="592"/>
      <c r="DV7" s="592"/>
      <c r="DW7" s="592"/>
      <c r="DX7" s="592"/>
      <c r="DY7" s="592"/>
      <c r="DZ7" s="592"/>
      <c r="EA7" s="592"/>
      <c r="EB7" s="592"/>
      <c r="EC7" s="601"/>
    </row>
    <row r="8" spans="2:143" ht="11.25" customHeight="1">
      <c r="B8" s="588" t="s">
        <v>220</v>
      </c>
      <c r="C8" s="589"/>
      <c r="D8" s="589"/>
      <c r="E8" s="589"/>
      <c r="F8" s="589"/>
      <c r="G8" s="589"/>
      <c r="H8" s="589"/>
      <c r="I8" s="589"/>
      <c r="J8" s="589"/>
      <c r="K8" s="589"/>
      <c r="L8" s="589"/>
      <c r="M8" s="589"/>
      <c r="N8" s="589"/>
      <c r="O8" s="589"/>
      <c r="P8" s="589"/>
      <c r="Q8" s="590"/>
      <c r="R8" s="591">
        <v>2536</v>
      </c>
      <c r="S8" s="592"/>
      <c r="T8" s="592"/>
      <c r="U8" s="592"/>
      <c r="V8" s="592"/>
      <c r="W8" s="592"/>
      <c r="X8" s="592"/>
      <c r="Y8" s="593"/>
      <c r="Z8" s="594">
        <v>0</v>
      </c>
      <c r="AA8" s="594"/>
      <c r="AB8" s="594"/>
      <c r="AC8" s="594"/>
      <c r="AD8" s="595">
        <v>2536</v>
      </c>
      <c r="AE8" s="595"/>
      <c r="AF8" s="595"/>
      <c r="AG8" s="595"/>
      <c r="AH8" s="595"/>
      <c r="AI8" s="595"/>
      <c r="AJ8" s="595"/>
      <c r="AK8" s="595"/>
      <c r="AL8" s="596">
        <v>0.1</v>
      </c>
      <c r="AM8" s="597"/>
      <c r="AN8" s="597"/>
      <c r="AO8" s="598"/>
      <c r="AP8" s="588" t="s">
        <v>221</v>
      </c>
      <c r="AQ8" s="589"/>
      <c r="AR8" s="589"/>
      <c r="AS8" s="589"/>
      <c r="AT8" s="589"/>
      <c r="AU8" s="589"/>
      <c r="AV8" s="589"/>
      <c r="AW8" s="589"/>
      <c r="AX8" s="589"/>
      <c r="AY8" s="589"/>
      <c r="AZ8" s="589"/>
      <c r="BA8" s="589"/>
      <c r="BB8" s="589"/>
      <c r="BC8" s="589"/>
      <c r="BD8" s="589"/>
      <c r="BE8" s="589"/>
      <c r="BF8" s="590"/>
      <c r="BG8" s="591">
        <v>14572</v>
      </c>
      <c r="BH8" s="592"/>
      <c r="BI8" s="592"/>
      <c r="BJ8" s="592"/>
      <c r="BK8" s="592"/>
      <c r="BL8" s="592"/>
      <c r="BM8" s="592"/>
      <c r="BN8" s="593"/>
      <c r="BO8" s="594">
        <v>1.5</v>
      </c>
      <c r="BP8" s="594"/>
      <c r="BQ8" s="594"/>
      <c r="BR8" s="594"/>
      <c r="BS8" s="600" t="s">
        <v>112</v>
      </c>
      <c r="BT8" s="592"/>
      <c r="BU8" s="592"/>
      <c r="BV8" s="592"/>
      <c r="BW8" s="592"/>
      <c r="BX8" s="592"/>
      <c r="BY8" s="592"/>
      <c r="BZ8" s="592"/>
      <c r="CA8" s="592"/>
      <c r="CB8" s="601"/>
      <c r="CD8" s="605" t="s">
        <v>222</v>
      </c>
      <c r="CE8" s="606"/>
      <c r="CF8" s="606"/>
      <c r="CG8" s="606"/>
      <c r="CH8" s="606"/>
      <c r="CI8" s="606"/>
      <c r="CJ8" s="606"/>
      <c r="CK8" s="606"/>
      <c r="CL8" s="606"/>
      <c r="CM8" s="606"/>
      <c r="CN8" s="606"/>
      <c r="CO8" s="606"/>
      <c r="CP8" s="606"/>
      <c r="CQ8" s="607"/>
      <c r="CR8" s="591">
        <v>1282388</v>
      </c>
      <c r="CS8" s="592"/>
      <c r="CT8" s="592"/>
      <c r="CU8" s="592"/>
      <c r="CV8" s="592"/>
      <c r="CW8" s="592"/>
      <c r="CX8" s="592"/>
      <c r="CY8" s="593"/>
      <c r="CZ8" s="594">
        <v>25.5</v>
      </c>
      <c r="DA8" s="594"/>
      <c r="DB8" s="594"/>
      <c r="DC8" s="594"/>
      <c r="DD8" s="600">
        <v>8893</v>
      </c>
      <c r="DE8" s="592"/>
      <c r="DF8" s="592"/>
      <c r="DG8" s="592"/>
      <c r="DH8" s="592"/>
      <c r="DI8" s="592"/>
      <c r="DJ8" s="592"/>
      <c r="DK8" s="592"/>
      <c r="DL8" s="592"/>
      <c r="DM8" s="592"/>
      <c r="DN8" s="592"/>
      <c r="DO8" s="592"/>
      <c r="DP8" s="593"/>
      <c r="DQ8" s="600">
        <v>800629</v>
      </c>
      <c r="DR8" s="592"/>
      <c r="DS8" s="592"/>
      <c r="DT8" s="592"/>
      <c r="DU8" s="592"/>
      <c r="DV8" s="592"/>
      <c r="DW8" s="592"/>
      <c r="DX8" s="592"/>
      <c r="DY8" s="592"/>
      <c r="DZ8" s="592"/>
      <c r="EA8" s="592"/>
      <c r="EB8" s="592"/>
      <c r="EC8" s="601"/>
    </row>
    <row r="9" spans="2:143" ht="11.25" customHeight="1">
      <c r="B9" s="588" t="s">
        <v>223</v>
      </c>
      <c r="C9" s="589"/>
      <c r="D9" s="589"/>
      <c r="E9" s="589"/>
      <c r="F9" s="589"/>
      <c r="G9" s="589"/>
      <c r="H9" s="589"/>
      <c r="I9" s="589"/>
      <c r="J9" s="589"/>
      <c r="K9" s="589"/>
      <c r="L9" s="589"/>
      <c r="M9" s="589"/>
      <c r="N9" s="589"/>
      <c r="O9" s="589"/>
      <c r="P9" s="589"/>
      <c r="Q9" s="590"/>
      <c r="R9" s="591">
        <v>3426</v>
      </c>
      <c r="S9" s="592"/>
      <c r="T9" s="592"/>
      <c r="U9" s="592"/>
      <c r="V9" s="592"/>
      <c r="W9" s="592"/>
      <c r="X9" s="592"/>
      <c r="Y9" s="593"/>
      <c r="Z9" s="594">
        <v>0.1</v>
      </c>
      <c r="AA9" s="594"/>
      <c r="AB9" s="594"/>
      <c r="AC9" s="594"/>
      <c r="AD9" s="595">
        <v>3426</v>
      </c>
      <c r="AE9" s="595"/>
      <c r="AF9" s="595"/>
      <c r="AG9" s="595"/>
      <c r="AH9" s="595"/>
      <c r="AI9" s="595"/>
      <c r="AJ9" s="595"/>
      <c r="AK9" s="595"/>
      <c r="AL9" s="596">
        <v>0.1</v>
      </c>
      <c r="AM9" s="597"/>
      <c r="AN9" s="597"/>
      <c r="AO9" s="598"/>
      <c r="AP9" s="588" t="s">
        <v>224</v>
      </c>
      <c r="AQ9" s="589"/>
      <c r="AR9" s="589"/>
      <c r="AS9" s="589"/>
      <c r="AT9" s="589"/>
      <c r="AU9" s="589"/>
      <c r="AV9" s="589"/>
      <c r="AW9" s="589"/>
      <c r="AX9" s="589"/>
      <c r="AY9" s="589"/>
      <c r="AZ9" s="589"/>
      <c r="BA9" s="589"/>
      <c r="BB9" s="589"/>
      <c r="BC9" s="589"/>
      <c r="BD9" s="589"/>
      <c r="BE9" s="589"/>
      <c r="BF9" s="590"/>
      <c r="BG9" s="591">
        <v>347037</v>
      </c>
      <c r="BH9" s="592"/>
      <c r="BI9" s="592"/>
      <c r="BJ9" s="592"/>
      <c r="BK9" s="592"/>
      <c r="BL9" s="592"/>
      <c r="BM9" s="592"/>
      <c r="BN9" s="593"/>
      <c r="BO9" s="594">
        <v>36.1</v>
      </c>
      <c r="BP9" s="594"/>
      <c r="BQ9" s="594"/>
      <c r="BR9" s="594"/>
      <c r="BS9" s="600" t="s">
        <v>112</v>
      </c>
      <c r="BT9" s="592"/>
      <c r="BU9" s="592"/>
      <c r="BV9" s="592"/>
      <c r="BW9" s="592"/>
      <c r="BX9" s="592"/>
      <c r="BY9" s="592"/>
      <c r="BZ9" s="592"/>
      <c r="CA9" s="592"/>
      <c r="CB9" s="601"/>
      <c r="CD9" s="605" t="s">
        <v>225</v>
      </c>
      <c r="CE9" s="606"/>
      <c r="CF9" s="606"/>
      <c r="CG9" s="606"/>
      <c r="CH9" s="606"/>
      <c r="CI9" s="606"/>
      <c r="CJ9" s="606"/>
      <c r="CK9" s="606"/>
      <c r="CL9" s="606"/>
      <c r="CM9" s="606"/>
      <c r="CN9" s="606"/>
      <c r="CO9" s="606"/>
      <c r="CP9" s="606"/>
      <c r="CQ9" s="607"/>
      <c r="CR9" s="591">
        <v>559359</v>
      </c>
      <c r="CS9" s="592"/>
      <c r="CT9" s="592"/>
      <c r="CU9" s="592"/>
      <c r="CV9" s="592"/>
      <c r="CW9" s="592"/>
      <c r="CX9" s="592"/>
      <c r="CY9" s="593"/>
      <c r="CZ9" s="594">
        <v>11.1</v>
      </c>
      <c r="DA9" s="594"/>
      <c r="DB9" s="594"/>
      <c r="DC9" s="594"/>
      <c r="DD9" s="600">
        <v>8359</v>
      </c>
      <c r="DE9" s="592"/>
      <c r="DF9" s="592"/>
      <c r="DG9" s="592"/>
      <c r="DH9" s="592"/>
      <c r="DI9" s="592"/>
      <c r="DJ9" s="592"/>
      <c r="DK9" s="592"/>
      <c r="DL9" s="592"/>
      <c r="DM9" s="592"/>
      <c r="DN9" s="592"/>
      <c r="DO9" s="592"/>
      <c r="DP9" s="593"/>
      <c r="DQ9" s="600">
        <v>513503</v>
      </c>
      <c r="DR9" s="592"/>
      <c r="DS9" s="592"/>
      <c r="DT9" s="592"/>
      <c r="DU9" s="592"/>
      <c r="DV9" s="592"/>
      <c r="DW9" s="592"/>
      <c r="DX9" s="592"/>
      <c r="DY9" s="592"/>
      <c r="DZ9" s="592"/>
      <c r="EA9" s="592"/>
      <c r="EB9" s="592"/>
      <c r="EC9" s="601"/>
    </row>
    <row r="10" spans="2:143" ht="11.25" customHeight="1">
      <c r="B10" s="588" t="s">
        <v>226</v>
      </c>
      <c r="C10" s="589"/>
      <c r="D10" s="589"/>
      <c r="E10" s="589"/>
      <c r="F10" s="589"/>
      <c r="G10" s="589"/>
      <c r="H10" s="589"/>
      <c r="I10" s="589"/>
      <c r="J10" s="589"/>
      <c r="K10" s="589"/>
      <c r="L10" s="589"/>
      <c r="M10" s="589"/>
      <c r="N10" s="589"/>
      <c r="O10" s="589"/>
      <c r="P10" s="589"/>
      <c r="Q10" s="590"/>
      <c r="R10" s="591">
        <v>96535</v>
      </c>
      <c r="S10" s="592"/>
      <c r="T10" s="592"/>
      <c r="U10" s="592"/>
      <c r="V10" s="592"/>
      <c r="W10" s="592"/>
      <c r="X10" s="592"/>
      <c r="Y10" s="593"/>
      <c r="Z10" s="594">
        <v>1.8</v>
      </c>
      <c r="AA10" s="594"/>
      <c r="AB10" s="594"/>
      <c r="AC10" s="594"/>
      <c r="AD10" s="595">
        <v>96535</v>
      </c>
      <c r="AE10" s="595"/>
      <c r="AF10" s="595"/>
      <c r="AG10" s="595"/>
      <c r="AH10" s="595"/>
      <c r="AI10" s="595"/>
      <c r="AJ10" s="595"/>
      <c r="AK10" s="595"/>
      <c r="AL10" s="596">
        <v>3.1</v>
      </c>
      <c r="AM10" s="597"/>
      <c r="AN10" s="597"/>
      <c r="AO10" s="598"/>
      <c r="AP10" s="588" t="s">
        <v>227</v>
      </c>
      <c r="AQ10" s="589"/>
      <c r="AR10" s="589"/>
      <c r="AS10" s="589"/>
      <c r="AT10" s="589"/>
      <c r="AU10" s="589"/>
      <c r="AV10" s="589"/>
      <c r="AW10" s="589"/>
      <c r="AX10" s="589"/>
      <c r="AY10" s="589"/>
      <c r="AZ10" s="589"/>
      <c r="BA10" s="589"/>
      <c r="BB10" s="589"/>
      <c r="BC10" s="589"/>
      <c r="BD10" s="589"/>
      <c r="BE10" s="589"/>
      <c r="BF10" s="590"/>
      <c r="BG10" s="591">
        <v>27440</v>
      </c>
      <c r="BH10" s="592"/>
      <c r="BI10" s="592"/>
      <c r="BJ10" s="592"/>
      <c r="BK10" s="592"/>
      <c r="BL10" s="592"/>
      <c r="BM10" s="592"/>
      <c r="BN10" s="593"/>
      <c r="BO10" s="594">
        <v>2.9</v>
      </c>
      <c r="BP10" s="594"/>
      <c r="BQ10" s="594"/>
      <c r="BR10" s="594"/>
      <c r="BS10" s="600" t="s">
        <v>112</v>
      </c>
      <c r="BT10" s="592"/>
      <c r="BU10" s="592"/>
      <c r="BV10" s="592"/>
      <c r="BW10" s="592"/>
      <c r="BX10" s="592"/>
      <c r="BY10" s="592"/>
      <c r="BZ10" s="592"/>
      <c r="CA10" s="592"/>
      <c r="CB10" s="601"/>
      <c r="CD10" s="605" t="s">
        <v>228</v>
      </c>
      <c r="CE10" s="606"/>
      <c r="CF10" s="606"/>
      <c r="CG10" s="606"/>
      <c r="CH10" s="606"/>
      <c r="CI10" s="606"/>
      <c r="CJ10" s="606"/>
      <c r="CK10" s="606"/>
      <c r="CL10" s="606"/>
      <c r="CM10" s="606"/>
      <c r="CN10" s="606"/>
      <c r="CO10" s="606"/>
      <c r="CP10" s="606"/>
      <c r="CQ10" s="607"/>
      <c r="CR10" s="591">
        <v>2582</v>
      </c>
      <c r="CS10" s="592"/>
      <c r="CT10" s="592"/>
      <c r="CU10" s="592"/>
      <c r="CV10" s="592"/>
      <c r="CW10" s="592"/>
      <c r="CX10" s="592"/>
      <c r="CY10" s="593"/>
      <c r="CZ10" s="594">
        <v>0.1</v>
      </c>
      <c r="DA10" s="594"/>
      <c r="DB10" s="594"/>
      <c r="DC10" s="594"/>
      <c r="DD10" s="600">
        <v>851</v>
      </c>
      <c r="DE10" s="592"/>
      <c r="DF10" s="592"/>
      <c r="DG10" s="592"/>
      <c r="DH10" s="592"/>
      <c r="DI10" s="592"/>
      <c r="DJ10" s="592"/>
      <c r="DK10" s="592"/>
      <c r="DL10" s="592"/>
      <c r="DM10" s="592"/>
      <c r="DN10" s="592"/>
      <c r="DO10" s="592"/>
      <c r="DP10" s="593"/>
      <c r="DQ10" s="600">
        <v>2217</v>
      </c>
      <c r="DR10" s="592"/>
      <c r="DS10" s="592"/>
      <c r="DT10" s="592"/>
      <c r="DU10" s="592"/>
      <c r="DV10" s="592"/>
      <c r="DW10" s="592"/>
      <c r="DX10" s="592"/>
      <c r="DY10" s="592"/>
      <c r="DZ10" s="592"/>
      <c r="EA10" s="592"/>
      <c r="EB10" s="592"/>
      <c r="EC10" s="601"/>
    </row>
    <row r="11" spans="2:143" ht="11.25" customHeight="1">
      <c r="B11" s="588" t="s">
        <v>229</v>
      </c>
      <c r="C11" s="589"/>
      <c r="D11" s="589"/>
      <c r="E11" s="589"/>
      <c r="F11" s="589"/>
      <c r="G11" s="589"/>
      <c r="H11" s="589"/>
      <c r="I11" s="589"/>
      <c r="J11" s="589"/>
      <c r="K11" s="589"/>
      <c r="L11" s="589"/>
      <c r="M11" s="589"/>
      <c r="N11" s="589"/>
      <c r="O11" s="589"/>
      <c r="P11" s="589"/>
      <c r="Q11" s="590"/>
      <c r="R11" s="591">
        <v>3785</v>
      </c>
      <c r="S11" s="592"/>
      <c r="T11" s="592"/>
      <c r="U11" s="592"/>
      <c r="V11" s="592"/>
      <c r="W11" s="592"/>
      <c r="X11" s="592"/>
      <c r="Y11" s="593"/>
      <c r="Z11" s="594">
        <v>0.1</v>
      </c>
      <c r="AA11" s="594"/>
      <c r="AB11" s="594"/>
      <c r="AC11" s="594"/>
      <c r="AD11" s="595">
        <v>3785</v>
      </c>
      <c r="AE11" s="595"/>
      <c r="AF11" s="595"/>
      <c r="AG11" s="595"/>
      <c r="AH11" s="595"/>
      <c r="AI11" s="595"/>
      <c r="AJ11" s="595"/>
      <c r="AK11" s="595"/>
      <c r="AL11" s="596">
        <v>0.1</v>
      </c>
      <c r="AM11" s="597"/>
      <c r="AN11" s="597"/>
      <c r="AO11" s="598"/>
      <c r="AP11" s="588" t="s">
        <v>230</v>
      </c>
      <c r="AQ11" s="589"/>
      <c r="AR11" s="589"/>
      <c r="AS11" s="589"/>
      <c r="AT11" s="589"/>
      <c r="AU11" s="589"/>
      <c r="AV11" s="589"/>
      <c r="AW11" s="589"/>
      <c r="AX11" s="589"/>
      <c r="AY11" s="589"/>
      <c r="AZ11" s="589"/>
      <c r="BA11" s="589"/>
      <c r="BB11" s="589"/>
      <c r="BC11" s="589"/>
      <c r="BD11" s="589"/>
      <c r="BE11" s="589"/>
      <c r="BF11" s="590"/>
      <c r="BG11" s="591">
        <v>34633</v>
      </c>
      <c r="BH11" s="592"/>
      <c r="BI11" s="592"/>
      <c r="BJ11" s="592"/>
      <c r="BK11" s="592"/>
      <c r="BL11" s="592"/>
      <c r="BM11" s="592"/>
      <c r="BN11" s="593"/>
      <c r="BO11" s="594">
        <v>3.6</v>
      </c>
      <c r="BP11" s="594"/>
      <c r="BQ11" s="594"/>
      <c r="BR11" s="594"/>
      <c r="BS11" s="600" t="s">
        <v>112</v>
      </c>
      <c r="BT11" s="592"/>
      <c r="BU11" s="592"/>
      <c r="BV11" s="592"/>
      <c r="BW11" s="592"/>
      <c r="BX11" s="592"/>
      <c r="BY11" s="592"/>
      <c r="BZ11" s="592"/>
      <c r="CA11" s="592"/>
      <c r="CB11" s="601"/>
      <c r="CD11" s="605" t="s">
        <v>231</v>
      </c>
      <c r="CE11" s="606"/>
      <c r="CF11" s="606"/>
      <c r="CG11" s="606"/>
      <c r="CH11" s="606"/>
      <c r="CI11" s="606"/>
      <c r="CJ11" s="606"/>
      <c r="CK11" s="606"/>
      <c r="CL11" s="606"/>
      <c r="CM11" s="606"/>
      <c r="CN11" s="606"/>
      <c r="CO11" s="606"/>
      <c r="CP11" s="606"/>
      <c r="CQ11" s="607"/>
      <c r="CR11" s="591">
        <v>188526</v>
      </c>
      <c r="CS11" s="592"/>
      <c r="CT11" s="592"/>
      <c r="CU11" s="592"/>
      <c r="CV11" s="592"/>
      <c r="CW11" s="592"/>
      <c r="CX11" s="592"/>
      <c r="CY11" s="593"/>
      <c r="CZ11" s="594">
        <v>3.7</v>
      </c>
      <c r="DA11" s="594"/>
      <c r="DB11" s="594"/>
      <c r="DC11" s="594"/>
      <c r="DD11" s="600">
        <v>66852</v>
      </c>
      <c r="DE11" s="592"/>
      <c r="DF11" s="592"/>
      <c r="DG11" s="592"/>
      <c r="DH11" s="592"/>
      <c r="DI11" s="592"/>
      <c r="DJ11" s="592"/>
      <c r="DK11" s="592"/>
      <c r="DL11" s="592"/>
      <c r="DM11" s="592"/>
      <c r="DN11" s="592"/>
      <c r="DO11" s="592"/>
      <c r="DP11" s="593"/>
      <c r="DQ11" s="600">
        <v>111825</v>
      </c>
      <c r="DR11" s="592"/>
      <c r="DS11" s="592"/>
      <c r="DT11" s="592"/>
      <c r="DU11" s="592"/>
      <c r="DV11" s="592"/>
      <c r="DW11" s="592"/>
      <c r="DX11" s="592"/>
      <c r="DY11" s="592"/>
      <c r="DZ11" s="592"/>
      <c r="EA11" s="592"/>
      <c r="EB11" s="592"/>
      <c r="EC11" s="601"/>
    </row>
    <row r="12" spans="2:143" ht="11.25" customHeight="1">
      <c r="B12" s="588" t="s">
        <v>232</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233</v>
      </c>
      <c r="AQ12" s="589"/>
      <c r="AR12" s="589"/>
      <c r="AS12" s="589"/>
      <c r="AT12" s="589"/>
      <c r="AU12" s="589"/>
      <c r="AV12" s="589"/>
      <c r="AW12" s="589"/>
      <c r="AX12" s="589"/>
      <c r="AY12" s="589"/>
      <c r="AZ12" s="589"/>
      <c r="BA12" s="589"/>
      <c r="BB12" s="589"/>
      <c r="BC12" s="589"/>
      <c r="BD12" s="589"/>
      <c r="BE12" s="589"/>
      <c r="BF12" s="590"/>
      <c r="BG12" s="591">
        <v>410557</v>
      </c>
      <c r="BH12" s="592"/>
      <c r="BI12" s="592"/>
      <c r="BJ12" s="592"/>
      <c r="BK12" s="592"/>
      <c r="BL12" s="592"/>
      <c r="BM12" s="592"/>
      <c r="BN12" s="593"/>
      <c r="BO12" s="594">
        <v>42.7</v>
      </c>
      <c r="BP12" s="594"/>
      <c r="BQ12" s="594"/>
      <c r="BR12" s="594"/>
      <c r="BS12" s="600" t="s">
        <v>112</v>
      </c>
      <c r="BT12" s="592"/>
      <c r="BU12" s="592"/>
      <c r="BV12" s="592"/>
      <c r="BW12" s="592"/>
      <c r="BX12" s="592"/>
      <c r="BY12" s="592"/>
      <c r="BZ12" s="592"/>
      <c r="CA12" s="592"/>
      <c r="CB12" s="601"/>
      <c r="CD12" s="605" t="s">
        <v>234</v>
      </c>
      <c r="CE12" s="606"/>
      <c r="CF12" s="606"/>
      <c r="CG12" s="606"/>
      <c r="CH12" s="606"/>
      <c r="CI12" s="606"/>
      <c r="CJ12" s="606"/>
      <c r="CK12" s="606"/>
      <c r="CL12" s="606"/>
      <c r="CM12" s="606"/>
      <c r="CN12" s="606"/>
      <c r="CO12" s="606"/>
      <c r="CP12" s="606"/>
      <c r="CQ12" s="607"/>
      <c r="CR12" s="591">
        <v>54953</v>
      </c>
      <c r="CS12" s="592"/>
      <c r="CT12" s="592"/>
      <c r="CU12" s="592"/>
      <c r="CV12" s="592"/>
      <c r="CW12" s="592"/>
      <c r="CX12" s="592"/>
      <c r="CY12" s="593"/>
      <c r="CZ12" s="594">
        <v>1.1000000000000001</v>
      </c>
      <c r="DA12" s="594"/>
      <c r="DB12" s="594"/>
      <c r="DC12" s="594"/>
      <c r="DD12" s="600" t="s">
        <v>112</v>
      </c>
      <c r="DE12" s="592"/>
      <c r="DF12" s="592"/>
      <c r="DG12" s="592"/>
      <c r="DH12" s="592"/>
      <c r="DI12" s="592"/>
      <c r="DJ12" s="592"/>
      <c r="DK12" s="592"/>
      <c r="DL12" s="592"/>
      <c r="DM12" s="592"/>
      <c r="DN12" s="592"/>
      <c r="DO12" s="592"/>
      <c r="DP12" s="593"/>
      <c r="DQ12" s="600">
        <v>33559</v>
      </c>
      <c r="DR12" s="592"/>
      <c r="DS12" s="592"/>
      <c r="DT12" s="592"/>
      <c r="DU12" s="592"/>
      <c r="DV12" s="592"/>
      <c r="DW12" s="592"/>
      <c r="DX12" s="592"/>
      <c r="DY12" s="592"/>
      <c r="DZ12" s="592"/>
      <c r="EA12" s="592"/>
      <c r="EB12" s="592"/>
      <c r="EC12" s="601"/>
    </row>
    <row r="13" spans="2:143" ht="11.25" customHeight="1">
      <c r="B13" s="588" t="s">
        <v>235</v>
      </c>
      <c r="C13" s="589"/>
      <c r="D13" s="589"/>
      <c r="E13" s="589"/>
      <c r="F13" s="589"/>
      <c r="G13" s="589"/>
      <c r="H13" s="589"/>
      <c r="I13" s="589"/>
      <c r="J13" s="589"/>
      <c r="K13" s="589"/>
      <c r="L13" s="589"/>
      <c r="M13" s="589"/>
      <c r="N13" s="589"/>
      <c r="O13" s="589"/>
      <c r="P13" s="589"/>
      <c r="Q13" s="590"/>
      <c r="R13" s="591">
        <v>18277</v>
      </c>
      <c r="S13" s="592"/>
      <c r="T13" s="592"/>
      <c r="U13" s="592"/>
      <c r="V13" s="592"/>
      <c r="W13" s="592"/>
      <c r="X13" s="592"/>
      <c r="Y13" s="593"/>
      <c r="Z13" s="594">
        <v>0.3</v>
      </c>
      <c r="AA13" s="594"/>
      <c r="AB13" s="594"/>
      <c r="AC13" s="594"/>
      <c r="AD13" s="595">
        <v>18277</v>
      </c>
      <c r="AE13" s="595"/>
      <c r="AF13" s="595"/>
      <c r="AG13" s="595"/>
      <c r="AH13" s="595"/>
      <c r="AI13" s="595"/>
      <c r="AJ13" s="595"/>
      <c r="AK13" s="595"/>
      <c r="AL13" s="596">
        <v>0.6</v>
      </c>
      <c r="AM13" s="597"/>
      <c r="AN13" s="597"/>
      <c r="AO13" s="598"/>
      <c r="AP13" s="588" t="s">
        <v>236</v>
      </c>
      <c r="AQ13" s="589"/>
      <c r="AR13" s="589"/>
      <c r="AS13" s="589"/>
      <c r="AT13" s="589"/>
      <c r="AU13" s="589"/>
      <c r="AV13" s="589"/>
      <c r="AW13" s="589"/>
      <c r="AX13" s="589"/>
      <c r="AY13" s="589"/>
      <c r="AZ13" s="589"/>
      <c r="BA13" s="589"/>
      <c r="BB13" s="589"/>
      <c r="BC13" s="589"/>
      <c r="BD13" s="589"/>
      <c r="BE13" s="589"/>
      <c r="BF13" s="590"/>
      <c r="BG13" s="591">
        <v>408643</v>
      </c>
      <c r="BH13" s="592"/>
      <c r="BI13" s="592"/>
      <c r="BJ13" s="592"/>
      <c r="BK13" s="592"/>
      <c r="BL13" s="592"/>
      <c r="BM13" s="592"/>
      <c r="BN13" s="593"/>
      <c r="BO13" s="594">
        <v>42.5</v>
      </c>
      <c r="BP13" s="594"/>
      <c r="BQ13" s="594"/>
      <c r="BR13" s="594"/>
      <c r="BS13" s="600" t="s">
        <v>112</v>
      </c>
      <c r="BT13" s="592"/>
      <c r="BU13" s="592"/>
      <c r="BV13" s="592"/>
      <c r="BW13" s="592"/>
      <c r="BX13" s="592"/>
      <c r="BY13" s="592"/>
      <c r="BZ13" s="592"/>
      <c r="CA13" s="592"/>
      <c r="CB13" s="601"/>
      <c r="CD13" s="605" t="s">
        <v>237</v>
      </c>
      <c r="CE13" s="606"/>
      <c r="CF13" s="606"/>
      <c r="CG13" s="606"/>
      <c r="CH13" s="606"/>
      <c r="CI13" s="606"/>
      <c r="CJ13" s="606"/>
      <c r="CK13" s="606"/>
      <c r="CL13" s="606"/>
      <c r="CM13" s="606"/>
      <c r="CN13" s="606"/>
      <c r="CO13" s="606"/>
      <c r="CP13" s="606"/>
      <c r="CQ13" s="607"/>
      <c r="CR13" s="591">
        <v>309874</v>
      </c>
      <c r="CS13" s="592"/>
      <c r="CT13" s="592"/>
      <c r="CU13" s="592"/>
      <c r="CV13" s="592"/>
      <c r="CW13" s="592"/>
      <c r="CX13" s="592"/>
      <c r="CY13" s="593"/>
      <c r="CZ13" s="594">
        <v>6.2</v>
      </c>
      <c r="DA13" s="594"/>
      <c r="DB13" s="594"/>
      <c r="DC13" s="594"/>
      <c r="DD13" s="600">
        <v>202608</v>
      </c>
      <c r="DE13" s="592"/>
      <c r="DF13" s="592"/>
      <c r="DG13" s="592"/>
      <c r="DH13" s="592"/>
      <c r="DI13" s="592"/>
      <c r="DJ13" s="592"/>
      <c r="DK13" s="592"/>
      <c r="DL13" s="592"/>
      <c r="DM13" s="592"/>
      <c r="DN13" s="592"/>
      <c r="DO13" s="592"/>
      <c r="DP13" s="593"/>
      <c r="DQ13" s="600">
        <v>200911</v>
      </c>
      <c r="DR13" s="592"/>
      <c r="DS13" s="592"/>
      <c r="DT13" s="592"/>
      <c r="DU13" s="592"/>
      <c r="DV13" s="592"/>
      <c r="DW13" s="592"/>
      <c r="DX13" s="592"/>
      <c r="DY13" s="592"/>
      <c r="DZ13" s="592"/>
      <c r="EA13" s="592"/>
      <c r="EB13" s="592"/>
      <c r="EC13" s="601"/>
    </row>
    <row r="14" spans="2:143" ht="11.25" customHeight="1">
      <c r="B14" s="588" t="s">
        <v>238</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239</v>
      </c>
      <c r="AQ14" s="589"/>
      <c r="AR14" s="589"/>
      <c r="AS14" s="589"/>
      <c r="AT14" s="589"/>
      <c r="AU14" s="589"/>
      <c r="AV14" s="589"/>
      <c r="AW14" s="589"/>
      <c r="AX14" s="589"/>
      <c r="AY14" s="589"/>
      <c r="AZ14" s="589"/>
      <c r="BA14" s="589"/>
      <c r="BB14" s="589"/>
      <c r="BC14" s="589"/>
      <c r="BD14" s="589"/>
      <c r="BE14" s="589"/>
      <c r="BF14" s="590"/>
      <c r="BG14" s="591">
        <v>27189</v>
      </c>
      <c r="BH14" s="592"/>
      <c r="BI14" s="592"/>
      <c r="BJ14" s="592"/>
      <c r="BK14" s="592"/>
      <c r="BL14" s="592"/>
      <c r="BM14" s="592"/>
      <c r="BN14" s="593"/>
      <c r="BO14" s="594">
        <v>2.8</v>
      </c>
      <c r="BP14" s="594"/>
      <c r="BQ14" s="594"/>
      <c r="BR14" s="594"/>
      <c r="BS14" s="600" t="s">
        <v>112</v>
      </c>
      <c r="BT14" s="592"/>
      <c r="BU14" s="592"/>
      <c r="BV14" s="592"/>
      <c r="BW14" s="592"/>
      <c r="BX14" s="592"/>
      <c r="BY14" s="592"/>
      <c r="BZ14" s="592"/>
      <c r="CA14" s="592"/>
      <c r="CB14" s="601"/>
      <c r="CD14" s="605" t="s">
        <v>240</v>
      </c>
      <c r="CE14" s="606"/>
      <c r="CF14" s="606"/>
      <c r="CG14" s="606"/>
      <c r="CH14" s="606"/>
      <c r="CI14" s="606"/>
      <c r="CJ14" s="606"/>
      <c r="CK14" s="606"/>
      <c r="CL14" s="606"/>
      <c r="CM14" s="606"/>
      <c r="CN14" s="606"/>
      <c r="CO14" s="606"/>
      <c r="CP14" s="606"/>
      <c r="CQ14" s="607"/>
      <c r="CR14" s="591">
        <v>312601</v>
      </c>
      <c r="CS14" s="592"/>
      <c r="CT14" s="592"/>
      <c r="CU14" s="592"/>
      <c r="CV14" s="592"/>
      <c r="CW14" s="592"/>
      <c r="CX14" s="592"/>
      <c r="CY14" s="593"/>
      <c r="CZ14" s="594">
        <v>6.2</v>
      </c>
      <c r="DA14" s="594"/>
      <c r="DB14" s="594"/>
      <c r="DC14" s="594"/>
      <c r="DD14" s="600">
        <v>25916</v>
      </c>
      <c r="DE14" s="592"/>
      <c r="DF14" s="592"/>
      <c r="DG14" s="592"/>
      <c r="DH14" s="592"/>
      <c r="DI14" s="592"/>
      <c r="DJ14" s="592"/>
      <c r="DK14" s="592"/>
      <c r="DL14" s="592"/>
      <c r="DM14" s="592"/>
      <c r="DN14" s="592"/>
      <c r="DO14" s="592"/>
      <c r="DP14" s="593"/>
      <c r="DQ14" s="600">
        <v>256499</v>
      </c>
      <c r="DR14" s="592"/>
      <c r="DS14" s="592"/>
      <c r="DT14" s="592"/>
      <c r="DU14" s="592"/>
      <c r="DV14" s="592"/>
      <c r="DW14" s="592"/>
      <c r="DX14" s="592"/>
      <c r="DY14" s="592"/>
      <c r="DZ14" s="592"/>
      <c r="EA14" s="592"/>
      <c r="EB14" s="592"/>
      <c r="EC14" s="601"/>
    </row>
    <row r="15" spans="2:143" ht="11.25" customHeight="1">
      <c r="B15" s="588" t="s">
        <v>241</v>
      </c>
      <c r="C15" s="589"/>
      <c r="D15" s="589"/>
      <c r="E15" s="589"/>
      <c r="F15" s="589"/>
      <c r="G15" s="589"/>
      <c r="H15" s="589"/>
      <c r="I15" s="589"/>
      <c r="J15" s="589"/>
      <c r="K15" s="589"/>
      <c r="L15" s="589"/>
      <c r="M15" s="589"/>
      <c r="N15" s="589"/>
      <c r="O15" s="589"/>
      <c r="P15" s="589"/>
      <c r="Q15" s="590"/>
      <c r="R15" s="591">
        <v>1570</v>
      </c>
      <c r="S15" s="592"/>
      <c r="T15" s="592"/>
      <c r="U15" s="592"/>
      <c r="V15" s="592"/>
      <c r="W15" s="592"/>
      <c r="X15" s="592"/>
      <c r="Y15" s="593"/>
      <c r="Z15" s="594">
        <v>0</v>
      </c>
      <c r="AA15" s="594"/>
      <c r="AB15" s="594"/>
      <c r="AC15" s="594"/>
      <c r="AD15" s="595">
        <v>1570</v>
      </c>
      <c r="AE15" s="595"/>
      <c r="AF15" s="595"/>
      <c r="AG15" s="595"/>
      <c r="AH15" s="595"/>
      <c r="AI15" s="595"/>
      <c r="AJ15" s="595"/>
      <c r="AK15" s="595"/>
      <c r="AL15" s="596">
        <v>0.1</v>
      </c>
      <c r="AM15" s="597"/>
      <c r="AN15" s="597"/>
      <c r="AO15" s="598"/>
      <c r="AP15" s="588" t="s">
        <v>242</v>
      </c>
      <c r="AQ15" s="589"/>
      <c r="AR15" s="589"/>
      <c r="AS15" s="589"/>
      <c r="AT15" s="589"/>
      <c r="AU15" s="589"/>
      <c r="AV15" s="589"/>
      <c r="AW15" s="589"/>
      <c r="AX15" s="589"/>
      <c r="AY15" s="589"/>
      <c r="AZ15" s="589"/>
      <c r="BA15" s="589"/>
      <c r="BB15" s="589"/>
      <c r="BC15" s="589"/>
      <c r="BD15" s="589"/>
      <c r="BE15" s="589"/>
      <c r="BF15" s="590"/>
      <c r="BG15" s="591">
        <v>100890</v>
      </c>
      <c r="BH15" s="592"/>
      <c r="BI15" s="592"/>
      <c r="BJ15" s="592"/>
      <c r="BK15" s="592"/>
      <c r="BL15" s="592"/>
      <c r="BM15" s="592"/>
      <c r="BN15" s="593"/>
      <c r="BO15" s="594">
        <v>10.5</v>
      </c>
      <c r="BP15" s="594"/>
      <c r="BQ15" s="594"/>
      <c r="BR15" s="594"/>
      <c r="BS15" s="600" t="s">
        <v>112</v>
      </c>
      <c r="BT15" s="592"/>
      <c r="BU15" s="592"/>
      <c r="BV15" s="592"/>
      <c r="BW15" s="592"/>
      <c r="BX15" s="592"/>
      <c r="BY15" s="592"/>
      <c r="BZ15" s="592"/>
      <c r="CA15" s="592"/>
      <c r="CB15" s="601"/>
      <c r="CD15" s="605" t="s">
        <v>243</v>
      </c>
      <c r="CE15" s="606"/>
      <c r="CF15" s="606"/>
      <c r="CG15" s="606"/>
      <c r="CH15" s="606"/>
      <c r="CI15" s="606"/>
      <c r="CJ15" s="606"/>
      <c r="CK15" s="606"/>
      <c r="CL15" s="606"/>
      <c r="CM15" s="606"/>
      <c r="CN15" s="606"/>
      <c r="CO15" s="606"/>
      <c r="CP15" s="606"/>
      <c r="CQ15" s="607"/>
      <c r="CR15" s="591">
        <v>639047</v>
      </c>
      <c r="CS15" s="592"/>
      <c r="CT15" s="592"/>
      <c r="CU15" s="592"/>
      <c r="CV15" s="592"/>
      <c r="CW15" s="592"/>
      <c r="CX15" s="592"/>
      <c r="CY15" s="593"/>
      <c r="CZ15" s="594">
        <v>12.7</v>
      </c>
      <c r="DA15" s="594"/>
      <c r="DB15" s="594"/>
      <c r="DC15" s="594"/>
      <c r="DD15" s="600">
        <v>198997</v>
      </c>
      <c r="DE15" s="592"/>
      <c r="DF15" s="592"/>
      <c r="DG15" s="592"/>
      <c r="DH15" s="592"/>
      <c r="DI15" s="592"/>
      <c r="DJ15" s="592"/>
      <c r="DK15" s="592"/>
      <c r="DL15" s="592"/>
      <c r="DM15" s="592"/>
      <c r="DN15" s="592"/>
      <c r="DO15" s="592"/>
      <c r="DP15" s="593"/>
      <c r="DQ15" s="600">
        <v>435270</v>
      </c>
      <c r="DR15" s="592"/>
      <c r="DS15" s="592"/>
      <c r="DT15" s="592"/>
      <c r="DU15" s="592"/>
      <c r="DV15" s="592"/>
      <c r="DW15" s="592"/>
      <c r="DX15" s="592"/>
      <c r="DY15" s="592"/>
      <c r="DZ15" s="592"/>
      <c r="EA15" s="592"/>
      <c r="EB15" s="592"/>
      <c r="EC15" s="601"/>
    </row>
    <row r="16" spans="2:143" ht="11.25" customHeight="1">
      <c r="B16" s="588" t="s">
        <v>244</v>
      </c>
      <c r="C16" s="589"/>
      <c r="D16" s="589"/>
      <c r="E16" s="589"/>
      <c r="F16" s="589"/>
      <c r="G16" s="589"/>
      <c r="H16" s="589"/>
      <c r="I16" s="589"/>
      <c r="J16" s="589"/>
      <c r="K16" s="589"/>
      <c r="L16" s="589"/>
      <c r="M16" s="589"/>
      <c r="N16" s="589"/>
      <c r="O16" s="589"/>
      <c r="P16" s="589"/>
      <c r="Q16" s="590"/>
      <c r="R16" s="591">
        <v>2110473</v>
      </c>
      <c r="S16" s="592"/>
      <c r="T16" s="592"/>
      <c r="U16" s="592"/>
      <c r="V16" s="592"/>
      <c r="W16" s="592"/>
      <c r="X16" s="592"/>
      <c r="Y16" s="593"/>
      <c r="Z16" s="594">
        <v>39.799999999999997</v>
      </c>
      <c r="AA16" s="594"/>
      <c r="AB16" s="594"/>
      <c r="AC16" s="594"/>
      <c r="AD16" s="595">
        <v>1916960</v>
      </c>
      <c r="AE16" s="595"/>
      <c r="AF16" s="595"/>
      <c r="AG16" s="595"/>
      <c r="AH16" s="595"/>
      <c r="AI16" s="595"/>
      <c r="AJ16" s="595"/>
      <c r="AK16" s="595"/>
      <c r="AL16" s="596">
        <v>62.2</v>
      </c>
      <c r="AM16" s="597"/>
      <c r="AN16" s="597"/>
      <c r="AO16" s="598"/>
      <c r="AP16" s="588" t="s">
        <v>245</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246</v>
      </c>
      <c r="CE16" s="606"/>
      <c r="CF16" s="606"/>
      <c r="CG16" s="606"/>
      <c r="CH16" s="606"/>
      <c r="CI16" s="606"/>
      <c r="CJ16" s="606"/>
      <c r="CK16" s="606"/>
      <c r="CL16" s="606"/>
      <c r="CM16" s="606"/>
      <c r="CN16" s="606"/>
      <c r="CO16" s="606"/>
      <c r="CP16" s="606"/>
      <c r="CQ16" s="607"/>
      <c r="CR16" s="591">
        <v>241076</v>
      </c>
      <c r="CS16" s="592"/>
      <c r="CT16" s="592"/>
      <c r="CU16" s="592"/>
      <c r="CV16" s="592"/>
      <c r="CW16" s="592"/>
      <c r="CX16" s="592"/>
      <c r="CY16" s="593"/>
      <c r="CZ16" s="594">
        <v>4.8</v>
      </c>
      <c r="DA16" s="594"/>
      <c r="DB16" s="594"/>
      <c r="DC16" s="594"/>
      <c r="DD16" s="600" t="s">
        <v>112</v>
      </c>
      <c r="DE16" s="592"/>
      <c r="DF16" s="592"/>
      <c r="DG16" s="592"/>
      <c r="DH16" s="592"/>
      <c r="DI16" s="592"/>
      <c r="DJ16" s="592"/>
      <c r="DK16" s="592"/>
      <c r="DL16" s="592"/>
      <c r="DM16" s="592"/>
      <c r="DN16" s="592"/>
      <c r="DO16" s="592"/>
      <c r="DP16" s="593"/>
      <c r="DQ16" s="600">
        <v>48212</v>
      </c>
      <c r="DR16" s="592"/>
      <c r="DS16" s="592"/>
      <c r="DT16" s="592"/>
      <c r="DU16" s="592"/>
      <c r="DV16" s="592"/>
      <c r="DW16" s="592"/>
      <c r="DX16" s="592"/>
      <c r="DY16" s="592"/>
      <c r="DZ16" s="592"/>
      <c r="EA16" s="592"/>
      <c r="EB16" s="592"/>
      <c r="EC16" s="601"/>
    </row>
    <row r="17" spans="2:133" ht="11.25" customHeight="1">
      <c r="B17" s="588" t="s">
        <v>247</v>
      </c>
      <c r="C17" s="589"/>
      <c r="D17" s="589"/>
      <c r="E17" s="589"/>
      <c r="F17" s="589"/>
      <c r="G17" s="589"/>
      <c r="H17" s="589"/>
      <c r="I17" s="589"/>
      <c r="J17" s="589"/>
      <c r="K17" s="589"/>
      <c r="L17" s="589"/>
      <c r="M17" s="589"/>
      <c r="N17" s="589"/>
      <c r="O17" s="589"/>
      <c r="P17" s="589"/>
      <c r="Q17" s="590"/>
      <c r="R17" s="591">
        <v>1916960</v>
      </c>
      <c r="S17" s="592"/>
      <c r="T17" s="592"/>
      <c r="U17" s="592"/>
      <c r="V17" s="592"/>
      <c r="W17" s="592"/>
      <c r="X17" s="592"/>
      <c r="Y17" s="593"/>
      <c r="Z17" s="594">
        <v>36.200000000000003</v>
      </c>
      <c r="AA17" s="594"/>
      <c r="AB17" s="594"/>
      <c r="AC17" s="594"/>
      <c r="AD17" s="595">
        <v>1916960</v>
      </c>
      <c r="AE17" s="595"/>
      <c r="AF17" s="595"/>
      <c r="AG17" s="595"/>
      <c r="AH17" s="595"/>
      <c r="AI17" s="595"/>
      <c r="AJ17" s="595"/>
      <c r="AK17" s="595"/>
      <c r="AL17" s="596">
        <v>62.2</v>
      </c>
      <c r="AM17" s="597"/>
      <c r="AN17" s="597"/>
      <c r="AO17" s="598"/>
      <c r="AP17" s="588" t="s">
        <v>248</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249</v>
      </c>
      <c r="CE17" s="606"/>
      <c r="CF17" s="606"/>
      <c r="CG17" s="606"/>
      <c r="CH17" s="606"/>
      <c r="CI17" s="606"/>
      <c r="CJ17" s="606"/>
      <c r="CK17" s="606"/>
      <c r="CL17" s="606"/>
      <c r="CM17" s="606"/>
      <c r="CN17" s="606"/>
      <c r="CO17" s="606"/>
      <c r="CP17" s="606"/>
      <c r="CQ17" s="607"/>
      <c r="CR17" s="591">
        <v>463526</v>
      </c>
      <c r="CS17" s="592"/>
      <c r="CT17" s="592"/>
      <c r="CU17" s="592"/>
      <c r="CV17" s="592"/>
      <c r="CW17" s="592"/>
      <c r="CX17" s="592"/>
      <c r="CY17" s="593"/>
      <c r="CZ17" s="594">
        <v>9.1999999999999993</v>
      </c>
      <c r="DA17" s="594"/>
      <c r="DB17" s="594"/>
      <c r="DC17" s="594"/>
      <c r="DD17" s="600" t="s">
        <v>112</v>
      </c>
      <c r="DE17" s="592"/>
      <c r="DF17" s="592"/>
      <c r="DG17" s="592"/>
      <c r="DH17" s="592"/>
      <c r="DI17" s="592"/>
      <c r="DJ17" s="592"/>
      <c r="DK17" s="592"/>
      <c r="DL17" s="592"/>
      <c r="DM17" s="592"/>
      <c r="DN17" s="592"/>
      <c r="DO17" s="592"/>
      <c r="DP17" s="593"/>
      <c r="DQ17" s="600">
        <v>446192</v>
      </c>
      <c r="DR17" s="592"/>
      <c r="DS17" s="592"/>
      <c r="DT17" s="592"/>
      <c r="DU17" s="592"/>
      <c r="DV17" s="592"/>
      <c r="DW17" s="592"/>
      <c r="DX17" s="592"/>
      <c r="DY17" s="592"/>
      <c r="DZ17" s="592"/>
      <c r="EA17" s="592"/>
      <c r="EB17" s="592"/>
      <c r="EC17" s="601"/>
    </row>
    <row r="18" spans="2:133" ht="11.25" customHeight="1">
      <c r="B18" s="588" t="s">
        <v>250</v>
      </c>
      <c r="C18" s="589"/>
      <c r="D18" s="589"/>
      <c r="E18" s="589"/>
      <c r="F18" s="589"/>
      <c r="G18" s="589"/>
      <c r="H18" s="589"/>
      <c r="I18" s="589"/>
      <c r="J18" s="589"/>
      <c r="K18" s="589"/>
      <c r="L18" s="589"/>
      <c r="M18" s="589"/>
      <c r="N18" s="589"/>
      <c r="O18" s="589"/>
      <c r="P18" s="589"/>
      <c r="Q18" s="590"/>
      <c r="R18" s="591">
        <v>193513</v>
      </c>
      <c r="S18" s="592"/>
      <c r="T18" s="592"/>
      <c r="U18" s="592"/>
      <c r="V18" s="592"/>
      <c r="W18" s="592"/>
      <c r="X18" s="592"/>
      <c r="Y18" s="593"/>
      <c r="Z18" s="594">
        <v>3.6</v>
      </c>
      <c r="AA18" s="594"/>
      <c r="AB18" s="594"/>
      <c r="AC18" s="594"/>
      <c r="AD18" s="595" t="s">
        <v>112</v>
      </c>
      <c r="AE18" s="595"/>
      <c r="AF18" s="595"/>
      <c r="AG18" s="595"/>
      <c r="AH18" s="595"/>
      <c r="AI18" s="595"/>
      <c r="AJ18" s="595"/>
      <c r="AK18" s="595"/>
      <c r="AL18" s="596" t="s">
        <v>112</v>
      </c>
      <c r="AM18" s="597"/>
      <c r="AN18" s="597"/>
      <c r="AO18" s="598"/>
      <c r="AP18" s="588" t="s">
        <v>251</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252</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253</v>
      </c>
      <c r="C19" s="589"/>
      <c r="D19" s="589"/>
      <c r="E19" s="589"/>
      <c r="F19" s="589"/>
      <c r="G19" s="589"/>
      <c r="H19" s="589"/>
      <c r="I19" s="589"/>
      <c r="J19" s="589"/>
      <c r="K19" s="589"/>
      <c r="L19" s="589"/>
      <c r="M19" s="589"/>
      <c r="N19" s="589"/>
      <c r="O19" s="589"/>
      <c r="P19" s="589"/>
      <c r="Q19" s="590"/>
      <c r="R19" s="591" t="s">
        <v>112</v>
      </c>
      <c r="S19" s="592"/>
      <c r="T19" s="592"/>
      <c r="U19" s="592"/>
      <c r="V19" s="592"/>
      <c r="W19" s="592"/>
      <c r="X19" s="592"/>
      <c r="Y19" s="593"/>
      <c r="Z19" s="594" t="s">
        <v>112</v>
      </c>
      <c r="AA19" s="594"/>
      <c r="AB19" s="594"/>
      <c r="AC19" s="594"/>
      <c r="AD19" s="595" t="s">
        <v>112</v>
      </c>
      <c r="AE19" s="595"/>
      <c r="AF19" s="595"/>
      <c r="AG19" s="595"/>
      <c r="AH19" s="595"/>
      <c r="AI19" s="595"/>
      <c r="AJ19" s="595"/>
      <c r="AK19" s="595"/>
      <c r="AL19" s="596" t="s">
        <v>112</v>
      </c>
      <c r="AM19" s="597"/>
      <c r="AN19" s="597"/>
      <c r="AO19" s="598"/>
      <c r="AP19" s="588" t="s">
        <v>254</v>
      </c>
      <c r="AQ19" s="589"/>
      <c r="AR19" s="589"/>
      <c r="AS19" s="589"/>
      <c r="AT19" s="589"/>
      <c r="AU19" s="589"/>
      <c r="AV19" s="589"/>
      <c r="AW19" s="589"/>
      <c r="AX19" s="589"/>
      <c r="AY19" s="589"/>
      <c r="AZ19" s="589"/>
      <c r="BA19" s="589"/>
      <c r="BB19" s="589"/>
      <c r="BC19" s="589"/>
      <c r="BD19" s="589"/>
      <c r="BE19" s="589"/>
      <c r="BF19" s="590"/>
      <c r="BG19" s="591">
        <v>37</v>
      </c>
      <c r="BH19" s="592"/>
      <c r="BI19" s="592"/>
      <c r="BJ19" s="592"/>
      <c r="BK19" s="592"/>
      <c r="BL19" s="592"/>
      <c r="BM19" s="592"/>
      <c r="BN19" s="593"/>
      <c r="BO19" s="594">
        <v>0</v>
      </c>
      <c r="BP19" s="594"/>
      <c r="BQ19" s="594"/>
      <c r="BR19" s="594"/>
      <c r="BS19" s="600" t="s">
        <v>112</v>
      </c>
      <c r="BT19" s="592"/>
      <c r="BU19" s="592"/>
      <c r="BV19" s="592"/>
      <c r="BW19" s="592"/>
      <c r="BX19" s="592"/>
      <c r="BY19" s="592"/>
      <c r="BZ19" s="592"/>
      <c r="CA19" s="592"/>
      <c r="CB19" s="601"/>
      <c r="CD19" s="605" t="s">
        <v>255</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256</v>
      </c>
      <c r="C20" s="589"/>
      <c r="D20" s="589"/>
      <c r="E20" s="589"/>
      <c r="F20" s="589"/>
      <c r="G20" s="589"/>
      <c r="H20" s="589"/>
      <c r="I20" s="589"/>
      <c r="J20" s="589"/>
      <c r="K20" s="589"/>
      <c r="L20" s="589"/>
      <c r="M20" s="589"/>
      <c r="N20" s="589"/>
      <c r="O20" s="589"/>
      <c r="P20" s="589"/>
      <c r="Q20" s="590"/>
      <c r="R20" s="591">
        <v>3267697</v>
      </c>
      <c r="S20" s="592"/>
      <c r="T20" s="592"/>
      <c r="U20" s="592"/>
      <c r="V20" s="592"/>
      <c r="W20" s="592"/>
      <c r="X20" s="592"/>
      <c r="Y20" s="593"/>
      <c r="Z20" s="594">
        <v>61.6</v>
      </c>
      <c r="AA20" s="594"/>
      <c r="AB20" s="594"/>
      <c r="AC20" s="594"/>
      <c r="AD20" s="595">
        <v>3074184</v>
      </c>
      <c r="AE20" s="595"/>
      <c r="AF20" s="595"/>
      <c r="AG20" s="595"/>
      <c r="AH20" s="595"/>
      <c r="AI20" s="595"/>
      <c r="AJ20" s="595"/>
      <c r="AK20" s="595"/>
      <c r="AL20" s="596">
        <v>99.8</v>
      </c>
      <c r="AM20" s="597"/>
      <c r="AN20" s="597"/>
      <c r="AO20" s="598"/>
      <c r="AP20" s="588" t="s">
        <v>257</v>
      </c>
      <c r="AQ20" s="589"/>
      <c r="AR20" s="589"/>
      <c r="AS20" s="589"/>
      <c r="AT20" s="589"/>
      <c r="AU20" s="589"/>
      <c r="AV20" s="589"/>
      <c r="AW20" s="589"/>
      <c r="AX20" s="589"/>
      <c r="AY20" s="589"/>
      <c r="AZ20" s="589"/>
      <c r="BA20" s="589"/>
      <c r="BB20" s="589"/>
      <c r="BC20" s="589"/>
      <c r="BD20" s="589"/>
      <c r="BE20" s="589"/>
      <c r="BF20" s="590"/>
      <c r="BG20" s="591">
        <v>37</v>
      </c>
      <c r="BH20" s="592"/>
      <c r="BI20" s="592"/>
      <c r="BJ20" s="592"/>
      <c r="BK20" s="592"/>
      <c r="BL20" s="592"/>
      <c r="BM20" s="592"/>
      <c r="BN20" s="593"/>
      <c r="BO20" s="594">
        <v>0</v>
      </c>
      <c r="BP20" s="594"/>
      <c r="BQ20" s="594"/>
      <c r="BR20" s="594"/>
      <c r="BS20" s="600" t="s">
        <v>112</v>
      </c>
      <c r="BT20" s="592"/>
      <c r="BU20" s="592"/>
      <c r="BV20" s="592"/>
      <c r="BW20" s="592"/>
      <c r="BX20" s="592"/>
      <c r="BY20" s="592"/>
      <c r="BZ20" s="592"/>
      <c r="CA20" s="592"/>
      <c r="CB20" s="601"/>
      <c r="CD20" s="605" t="s">
        <v>258</v>
      </c>
      <c r="CE20" s="606"/>
      <c r="CF20" s="606"/>
      <c r="CG20" s="606"/>
      <c r="CH20" s="606"/>
      <c r="CI20" s="606"/>
      <c r="CJ20" s="606"/>
      <c r="CK20" s="606"/>
      <c r="CL20" s="606"/>
      <c r="CM20" s="606"/>
      <c r="CN20" s="606"/>
      <c r="CO20" s="606"/>
      <c r="CP20" s="606"/>
      <c r="CQ20" s="607"/>
      <c r="CR20" s="591">
        <v>5029220</v>
      </c>
      <c r="CS20" s="592"/>
      <c r="CT20" s="592"/>
      <c r="CU20" s="592"/>
      <c r="CV20" s="592"/>
      <c r="CW20" s="592"/>
      <c r="CX20" s="592"/>
      <c r="CY20" s="593"/>
      <c r="CZ20" s="594">
        <v>100</v>
      </c>
      <c r="DA20" s="594"/>
      <c r="DB20" s="594"/>
      <c r="DC20" s="594"/>
      <c r="DD20" s="600">
        <v>521944</v>
      </c>
      <c r="DE20" s="592"/>
      <c r="DF20" s="592"/>
      <c r="DG20" s="592"/>
      <c r="DH20" s="592"/>
      <c r="DI20" s="592"/>
      <c r="DJ20" s="592"/>
      <c r="DK20" s="592"/>
      <c r="DL20" s="592"/>
      <c r="DM20" s="592"/>
      <c r="DN20" s="592"/>
      <c r="DO20" s="592"/>
      <c r="DP20" s="593"/>
      <c r="DQ20" s="600">
        <v>3760821</v>
      </c>
      <c r="DR20" s="592"/>
      <c r="DS20" s="592"/>
      <c r="DT20" s="592"/>
      <c r="DU20" s="592"/>
      <c r="DV20" s="592"/>
      <c r="DW20" s="592"/>
      <c r="DX20" s="592"/>
      <c r="DY20" s="592"/>
      <c r="DZ20" s="592"/>
      <c r="EA20" s="592"/>
      <c r="EB20" s="592"/>
      <c r="EC20" s="601"/>
    </row>
    <row r="21" spans="2:133" ht="11.25" customHeight="1">
      <c r="B21" s="588" t="s">
        <v>259</v>
      </c>
      <c r="C21" s="589"/>
      <c r="D21" s="589"/>
      <c r="E21" s="589"/>
      <c r="F21" s="589"/>
      <c r="G21" s="589"/>
      <c r="H21" s="589"/>
      <c r="I21" s="589"/>
      <c r="J21" s="589"/>
      <c r="K21" s="589"/>
      <c r="L21" s="589"/>
      <c r="M21" s="589"/>
      <c r="N21" s="589"/>
      <c r="O21" s="589"/>
      <c r="P21" s="589"/>
      <c r="Q21" s="590"/>
      <c r="R21" s="591">
        <v>1210</v>
      </c>
      <c r="S21" s="592"/>
      <c r="T21" s="592"/>
      <c r="U21" s="592"/>
      <c r="V21" s="592"/>
      <c r="W21" s="592"/>
      <c r="X21" s="592"/>
      <c r="Y21" s="593"/>
      <c r="Z21" s="594">
        <v>0</v>
      </c>
      <c r="AA21" s="594"/>
      <c r="AB21" s="594"/>
      <c r="AC21" s="594"/>
      <c r="AD21" s="595">
        <v>1210</v>
      </c>
      <c r="AE21" s="595"/>
      <c r="AF21" s="595"/>
      <c r="AG21" s="595"/>
      <c r="AH21" s="595"/>
      <c r="AI21" s="595"/>
      <c r="AJ21" s="595"/>
      <c r="AK21" s="595"/>
      <c r="AL21" s="596">
        <v>0</v>
      </c>
      <c r="AM21" s="597"/>
      <c r="AN21" s="597"/>
      <c r="AO21" s="598"/>
      <c r="AP21" s="608" t="s">
        <v>260</v>
      </c>
      <c r="AQ21" s="609"/>
      <c r="AR21" s="609"/>
      <c r="AS21" s="609"/>
      <c r="AT21" s="609"/>
      <c r="AU21" s="609"/>
      <c r="AV21" s="609"/>
      <c r="AW21" s="609"/>
      <c r="AX21" s="609"/>
      <c r="AY21" s="609"/>
      <c r="AZ21" s="609"/>
      <c r="BA21" s="609"/>
      <c r="BB21" s="609"/>
      <c r="BC21" s="609"/>
      <c r="BD21" s="609"/>
      <c r="BE21" s="609"/>
      <c r="BF21" s="610"/>
      <c r="BG21" s="591">
        <v>37</v>
      </c>
      <c r="BH21" s="592"/>
      <c r="BI21" s="592"/>
      <c r="BJ21" s="592"/>
      <c r="BK21" s="592"/>
      <c r="BL21" s="592"/>
      <c r="BM21" s="592"/>
      <c r="BN21" s="593"/>
      <c r="BO21" s="594">
        <v>0</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261</v>
      </c>
      <c r="C22" s="589"/>
      <c r="D22" s="589"/>
      <c r="E22" s="589"/>
      <c r="F22" s="589"/>
      <c r="G22" s="589"/>
      <c r="H22" s="589"/>
      <c r="I22" s="589"/>
      <c r="J22" s="589"/>
      <c r="K22" s="589"/>
      <c r="L22" s="589"/>
      <c r="M22" s="589"/>
      <c r="N22" s="589"/>
      <c r="O22" s="589"/>
      <c r="P22" s="589"/>
      <c r="Q22" s="590"/>
      <c r="R22" s="591">
        <v>803</v>
      </c>
      <c r="S22" s="592"/>
      <c r="T22" s="592"/>
      <c r="U22" s="592"/>
      <c r="V22" s="592"/>
      <c r="W22" s="592"/>
      <c r="X22" s="592"/>
      <c r="Y22" s="593"/>
      <c r="Z22" s="594">
        <v>0</v>
      </c>
      <c r="AA22" s="594"/>
      <c r="AB22" s="594"/>
      <c r="AC22" s="594"/>
      <c r="AD22" s="595" t="s">
        <v>112</v>
      </c>
      <c r="AE22" s="595"/>
      <c r="AF22" s="595"/>
      <c r="AG22" s="595"/>
      <c r="AH22" s="595"/>
      <c r="AI22" s="595"/>
      <c r="AJ22" s="595"/>
      <c r="AK22" s="595"/>
      <c r="AL22" s="596" t="s">
        <v>112</v>
      </c>
      <c r="AM22" s="597"/>
      <c r="AN22" s="597"/>
      <c r="AO22" s="598"/>
      <c r="AP22" s="608" t="s">
        <v>262</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263</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264</v>
      </c>
      <c r="C23" s="589"/>
      <c r="D23" s="589"/>
      <c r="E23" s="589"/>
      <c r="F23" s="589"/>
      <c r="G23" s="589"/>
      <c r="H23" s="589"/>
      <c r="I23" s="589"/>
      <c r="J23" s="589"/>
      <c r="K23" s="589"/>
      <c r="L23" s="589"/>
      <c r="M23" s="589"/>
      <c r="N23" s="589"/>
      <c r="O23" s="589"/>
      <c r="P23" s="589"/>
      <c r="Q23" s="590"/>
      <c r="R23" s="591">
        <v>86682</v>
      </c>
      <c r="S23" s="592"/>
      <c r="T23" s="592"/>
      <c r="U23" s="592"/>
      <c r="V23" s="592"/>
      <c r="W23" s="592"/>
      <c r="X23" s="592"/>
      <c r="Y23" s="593"/>
      <c r="Z23" s="594">
        <v>1.6</v>
      </c>
      <c r="AA23" s="594"/>
      <c r="AB23" s="594"/>
      <c r="AC23" s="594"/>
      <c r="AD23" s="595">
        <v>3643</v>
      </c>
      <c r="AE23" s="595"/>
      <c r="AF23" s="595"/>
      <c r="AG23" s="595"/>
      <c r="AH23" s="595"/>
      <c r="AI23" s="595"/>
      <c r="AJ23" s="595"/>
      <c r="AK23" s="595"/>
      <c r="AL23" s="596">
        <v>0.1</v>
      </c>
      <c r="AM23" s="597"/>
      <c r="AN23" s="597"/>
      <c r="AO23" s="598"/>
      <c r="AP23" s="608" t="s">
        <v>265</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204</v>
      </c>
      <c r="CE23" s="574"/>
      <c r="CF23" s="574"/>
      <c r="CG23" s="574"/>
      <c r="CH23" s="574"/>
      <c r="CI23" s="574"/>
      <c r="CJ23" s="574"/>
      <c r="CK23" s="574"/>
      <c r="CL23" s="574"/>
      <c r="CM23" s="574"/>
      <c r="CN23" s="574"/>
      <c r="CO23" s="574"/>
      <c r="CP23" s="574"/>
      <c r="CQ23" s="575"/>
      <c r="CR23" s="573" t="s">
        <v>266</v>
      </c>
      <c r="CS23" s="574"/>
      <c r="CT23" s="574"/>
      <c r="CU23" s="574"/>
      <c r="CV23" s="574"/>
      <c r="CW23" s="574"/>
      <c r="CX23" s="574"/>
      <c r="CY23" s="575"/>
      <c r="CZ23" s="573" t="s">
        <v>267</v>
      </c>
      <c r="DA23" s="574"/>
      <c r="DB23" s="574"/>
      <c r="DC23" s="575"/>
      <c r="DD23" s="573" t="s">
        <v>268</v>
      </c>
      <c r="DE23" s="574"/>
      <c r="DF23" s="574"/>
      <c r="DG23" s="574"/>
      <c r="DH23" s="574"/>
      <c r="DI23" s="574"/>
      <c r="DJ23" s="574"/>
      <c r="DK23" s="575"/>
      <c r="DL23" s="614" t="s">
        <v>269</v>
      </c>
      <c r="DM23" s="615"/>
      <c r="DN23" s="615"/>
      <c r="DO23" s="615"/>
      <c r="DP23" s="615"/>
      <c r="DQ23" s="615"/>
      <c r="DR23" s="615"/>
      <c r="DS23" s="615"/>
      <c r="DT23" s="615"/>
      <c r="DU23" s="615"/>
      <c r="DV23" s="616"/>
      <c r="DW23" s="573" t="s">
        <v>270</v>
      </c>
      <c r="DX23" s="574"/>
      <c r="DY23" s="574"/>
      <c r="DZ23" s="574"/>
      <c r="EA23" s="574"/>
      <c r="EB23" s="574"/>
      <c r="EC23" s="575"/>
    </row>
    <row r="24" spans="2:133" ht="11.25" customHeight="1">
      <c r="B24" s="588" t="s">
        <v>271</v>
      </c>
      <c r="C24" s="589"/>
      <c r="D24" s="589"/>
      <c r="E24" s="589"/>
      <c r="F24" s="589"/>
      <c r="G24" s="589"/>
      <c r="H24" s="589"/>
      <c r="I24" s="589"/>
      <c r="J24" s="589"/>
      <c r="K24" s="589"/>
      <c r="L24" s="589"/>
      <c r="M24" s="589"/>
      <c r="N24" s="589"/>
      <c r="O24" s="589"/>
      <c r="P24" s="589"/>
      <c r="Q24" s="590"/>
      <c r="R24" s="591">
        <v>6167</v>
      </c>
      <c r="S24" s="592"/>
      <c r="T24" s="592"/>
      <c r="U24" s="592"/>
      <c r="V24" s="592"/>
      <c r="W24" s="592"/>
      <c r="X24" s="592"/>
      <c r="Y24" s="593"/>
      <c r="Z24" s="594">
        <v>0.1</v>
      </c>
      <c r="AA24" s="594"/>
      <c r="AB24" s="594"/>
      <c r="AC24" s="594"/>
      <c r="AD24" s="595" t="s">
        <v>112</v>
      </c>
      <c r="AE24" s="595"/>
      <c r="AF24" s="595"/>
      <c r="AG24" s="595"/>
      <c r="AH24" s="595"/>
      <c r="AI24" s="595"/>
      <c r="AJ24" s="595"/>
      <c r="AK24" s="595"/>
      <c r="AL24" s="596" t="s">
        <v>112</v>
      </c>
      <c r="AM24" s="597"/>
      <c r="AN24" s="597"/>
      <c r="AO24" s="598"/>
      <c r="AP24" s="608" t="s">
        <v>272</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273</v>
      </c>
      <c r="CE24" s="603"/>
      <c r="CF24" s="603"/>
      <c r="CG24" s="603"/>
      <c r="CH24" s="603"/>
      <c r="CI24" s="603"/>
      <c r="CJ24" s="603"/>
      <c r="CK24" s="603"/>
      <c r="CL24" s="603"/>
      <c r="CM24" s="603"/>
      <c r="CN24" s="603"/>
      <c r="CO24" s="603"/>
      <c r="CP24" s="603"/>
      <c r="CQ24" s="604"/>
      <c r="CR24" s="580">
        <v>1747350</v>
      </c>
      <c r="CS24" s="581"/>
      <c r="CT24" s="581"/>
      <c r="CU24" s="581"/>
      <c r="CV24" s="581"/>
      <c r="CW24" s="581"/>
      <c r="CX24" s="581"/>
      <c r="CY24" s="582"/>
      <c r="CZ24" s="622">
        <v>34.700000000000003</v>
      </c>
      <c r="DA24" s="623"/>
      <c r="DB24" s="623"/>
      <c r="DC24" s="624"/>
      <c r="DD24" s="621">
        <v>1393151</v>
      </c>
      <c r="DE24" s="581"/>
      <c r="DF24" s="581"/>
      <c r="DG24" s="581"/>
      <c r="DH24" s="581"/>
      <c r="DI24" s="581"/>
      <c r="DJ24" s="581"/>
      <c r="DK24" s="582"/>
      <c r="DL24" s="621">
        <v>1369573</v>
      </c>
      <c r="DM24" s="581"/>
      <c r="DN24" s="581"/>
      <c r="DO24" s="581"/>
      <c r="DP24" s="581"/>
      <c r="DQ24" s="581"/>
      <c r="DR24" s="581"/>
      <c r="DS24" s="581"/>
      <c r="DT24" s="581"/>
      <c r="DU24" s="581"/>
      <c r="DV24" s="582"/>
      <c r="DW24" s="585">
        <v>41.6</v>
      </c>
      <c r="DX24" s="586"/>
      <c r="DY24" s="586"/>
      <c r="DZ24" s="586"/>
      <c r="EA24" s="586"/>
      <c r="EB24" s="586"/>
      <c r="EC24" s="587"/>
    </row>
    <row r="25" spans="2:133" ht="11.25" customHeight="1">
      <c r="B25" s="588" t="s">
        <v>274</v>
      </c>
      <c r="C25" s="589"/>
      <c r="D25" s="589"/>
      <c r="E25" s="589"/>
      <c r="F25" s="589"/>
      <c r="G25" s="589"/>
      <c r="H25" s="589"/>
      <c r="I25" s="589"/>
      <c r="J25" s="589"/>
      <c r="K25" s="589"/>
      <c r="L25" s="589"/>
      <c r="M25" s="589"/>
      <c r="N25" s="589"/>
      <c r="O25" s="589"/>
      <c r="P25" s="589"/>
      <c r="Q25" s="590"/>
      <c r="R25" s="591">
        <v>374962</v>
      </c>
      <c r="S25" s="592"/>
      <c r="T25" s="592"/>
      <c r="U25" s="592"/>
      <c r="V25" s="592"/>
      <c r="W25" s="592"/>
      <c r="X25" s="592"/>
      <c r="Y25" s="593"/>
      <c r="Z25" s="594">
        <v>7.1</v>
      </c>
      <c r="AA25" s="594"/>
      <c r="AB25" s="594"/>
      <c r="AC25" s="594"/>
      <c r="AD25" s="595" t="s">
        <v>112</v>
      </c>
      <c r="AE25" s="595"/>
      <c r="AF25" s="595"/>
      <c r="AG25" s="595"/>
      <c r="AH25" s="595"/>
      <c r="AI25" s="595"/>
      <c r="AJ25" s="595"/>
      <c r="AK25" s="595"/>
      <c r="AL25" s="596" t="s">
        <v>112</v>
      </c>
      <c r="AM25" s="597"/>
      <c r="AN25" s="597"/>
      <c r="AO25" s="598"/>
      <c r="AP25" s="608" t="s">
        <v>275</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276</v>
      </c>
      <c r="CE25" s="606"/>
      <c r="CF25" s="606"/>
      <c r="CG25" s="606"/>
      <c r="CH25" s="606"/>
      <c r="CI25" s="606"/>
      <c r="CJ25" s="606"/>
      <c r="CK25" s="606"/>
      <c r="CL25" s="606"/>
      <c r="CM25" s="606"/>
      <c r="CN25" s="606"/>
      <c r="CO25" s="606"/>
      <c r="CP25" s="606"/>
      <c r="CQ25" s="607"/>
      <c r="CR25" s="591">
        <v>879980</v>
      </c>
      <c r="CS25" s="617"/>
      <c r="CT25" s="617"/>
      <c r="CU25" s="617"/>
      <c r="CV25" s="617"/>
      <c r="CW25" s="617"/>
      <c r="CX25" s="617"/>
      <c r="CY25" s="618"/>
      <c r="CZ25" s="625">
        <v>17.5</v>
      </c>
      <c r="DA25" s="626"/>
      <c r="DB25" s="626"/>
      <c r="DC25" s="627"/>
      <c r="DD25" s="600">
        <v>831703</v>
      </c>
      <c r="DE25" s="617"/>
      <c r="DF25" s="617"/>
      <c r="DG25" s="617"/>
      <c r="DH25" s="617"/>
      <c r="DI25" s="617"/>
      <c r="DJ25" s="617"/>
      <c r="DK25" s="618"/>
      <c r="DL25" s="600">
        <v>825953</v>
      </c>
      <c r="DM25" s="617"/>
      <c r="DN25" s="617"/>
      <c r="DO25" s="617"/>
      <c r="DP25" s="617"/>
      <c r="DQ25" s="617"/>
      <c r="DR25" s="617"/>
      <c r="DS25" s="617"/>
      <c r="DT25" s="617"/>
      <c r="DU25" s="617"/>
      <c r="DV25" s="618"/>
      <c r="DW25" s="596">
        <v>25.1</v>
      </c>
      <c r="DX25" s="619"/>
      <c r="DY25" s="619"/>
      <c r="DZ25" s="619"/>
      <c r="EA25" s="619"/>
      <c r="EB25" s="619"/>
      <c r="EC25" s="620"/>
    </row>
    <row r="26" spans="2:133" ht="11.25" customHeight="1">
      <c r="B26" s="628" t="s">
        <v>277</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278</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279</v>
      </c>
      <c r="CE26" s="606"/>
      <c r="CF26" s="606"/>
      <c r="CG26" s="606"/>
      <c r="CH26" s="606"/>
      <c r="CI26" s="606"/>
      <c r="CJ26" s="606"/>
      <c r="CK26" s="606"/>
      <c r="CL26" s="606"/>
      <c r="CM26" s="606"/>
      <c r="CN26" s="606"/>
      <c r="CO26" s="606"/>
      <c r="CP26" s="606"/>
      <c r="CQ26" s="607"/>
      <c r="CR26" s="591">
        <v>539524</v>
      </c>
      <c r="CS26" s="592"/>
      <c r="CT26" s="592"/>
      <c r="CU26" s="592"/>
      <c r="CV26" s="592"/>
      <c r="CW26" s="592"/>
      <c r="CX26" s="592"/>
      <c r="CY26" s="593"/>
      <c r="CZ26" s="625">
        <v>10.7</v>
      </c>
      <c r="DA26" s="626"/>
      <c r="DB26" s="626"/>
      <c r="DC26" s="627"/>
      <c r="DD26" s="600">
        <v>492696</v>
      </c>
      <c r="DE26" s="592"/>
      <c r="DF26" s="592"/>
      <c r="DG26" s="592"/>
      <c r="DH26" s="592"/>
      <c r="DI26" s="592"/>
      <c r="DJ26" s="592"/>
      <c r="DK26" s="593"/>
      <c r="DL26" s="600" t="s">
        <v>210</v>
      </c>
      <c r="DM26" s="592"/>
      <c r="DN26" s="592"/>
      <c r="DO26" s="592"/>
      <c r="DP26" s="592"/>
      <c r="DQ26" s="592"/>
      <c r="DR26" s="592"/>
      <c r="DS26" s="592"/>
      <c r="DT26" s="592"/>
      <c r="DU26" s="592"/>
      <c r="DV26" s="593"/>
      <c r="DW26" s="596" t="s">
        <v>210</v>
      </c>
      <c r="DX26" s="619"/>
      <c r="DY26" s="619"/>
      <c r="DZ26" s="619"/>
      <c r="EA26" s="619"/>
      <c r="EB26" s="619"/>
      <c r="EC26" s="620"/>
    </row>
    <row r="27" spans="2:133" ht="11.25" customHeight="1">
      <c r="B27" s="588" t="s">
        <v>280</v>
      </c>
      <c r="C27" s="589"/>
      <c r="D27" s="589"/>
      <c r="E27" s="589"/>
      <c r="F27" s="589"/>
      <c r="G27" s="589"/>
      <c r="H27" s="589"/>
      <c r="I27" s="589"/>
      <c r="J27" s="589"/>
      <c r="K27" s="589"/>
      <c r="L27" s="589"/>
      <c r="M27" s="589"/>
      <c r="N27" s="589"/>
      <c r="O27" s="589"/>
      <c r="P27" s="589"/>
      <c r="Q27" s="590"/>
      <c r="R27" s="591">
        <v>654585</v>
      </c>
      <c r="S27" s="592"/>
      <c r="T27" s="592"/>
      <c r="U27" s="592"/>
      <c r="V27" s="592"/>
      <c r="W27" s="592"/>
      <c r="X27" s="592"/>
      <c r="Y27" s="593"/>
      <c r="Z27" s="594">
        <v>12.3</v>
      </c>
      <c r="AA27" s="594"/>
      <c r="AB27" s="594"/>
      <c r="AC27" s="594"/>
      <c r="AD27" s="595" t="s">
        <v>112</v>
      </c>
      <c r="AE27" s="595"/>
      <c r="AF27" s="595"/>
      <c r="AG27" s="595"/>
      <c r="AH27" s="595"/>
      <c r="AI27" s="595"/>
      <c r="AJ27" s="595"/>
      <c r="AK27" s="595"/>
      <c r="AL27" s="596" t="s">
        <v>112</v>
      </c>
      <c r="AM27" s="597"/>
      <c r="AN27" s="597"/>
      <c r="AO27" s="598"/>
      <c r="AP27" s="588" t="s">
        <v>281</v>
      </c>
      <c r="AQ27" s="589"/>
      <c r="AR27" s="589"/>
      <c r="AS27" s="589"/>
      <c r="AT27" s="589"/>
      <c r="AU27" s="589"/>
      <c r="AV27" s="589"/>
      <c r="AW27" s="589"/>
      <c r="AX27" s="589"/>
      <c r="AY27" s="589"/>
      <c r="AZ27" s="589"/>
      <c r="BA27" s="589"/>
      <c r="BB27" s="589"/>
      <c r="BC27" s="589"/>
      <c r="BD27" s="589"/>
      <c r="BE27" s="589"/>
      <c r="BF27" s="590"/>
      <c r="BG27" s="591">
        <v>962355</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282</v>
      </c>
      <c r="CE27" s="606"/>
      <c r="CF27" s="606"/>
      <c r="CG27" s="606"/>
      <c r="CH27" s="606"/>
      <c r="CI27" s="606"/>
      <c r="CJ27" s="606"/>
      <c r="CK27" s="606"/>
      <c r="CL27" s="606"/>
      <c r="CM27" s="606"/>
      <c r="CN27" s="606"/>
      <c r="CO27" s="606"/>
      <c r="CP27" s="606"/>
      <c r="CQ27" s="607"/>
      <c r="CR27" s="591">
        <v>403844</v>
      </c>
      <c r="CS27" s="617"/>
      <c r="CT27" s="617"/>
      <c r="CU27" s="617"/>
      <c r="CV27" s="617"/>
      <c r="CW27" s="617"/>
      <c r="CX27" s="617"/>
      <c r="CY27" s="618"/>
      <c r="CZ27" s="625">
        <v>8</v>
      </c>
      <c r="DA27" s="626"/>
      <c r="DB27" s="626"/>
      <c r="DC27" s="627"/>
      <c r="DD27" s="600">
        <v>115256</v>
      </c>
      <c r="DE27" s="617"/>
      <c r="DF27" s="617"/>
      <c r="DG27" s="617"/>
      <c r="DH27" s="617"/>
      <c r="DI27" s="617"/>
      <c r="DJ27" s="617"/>
      <c r="DK27" s="618"/>
      <c r="DL27" s="600">
        <v>106857</v>
      </c>
      <c r="DM27" s="617"/>
      <c r="DN27" s="617"/>
      <c r="DO27" s="617"/>
      <c r="DP27" s="617"/>
      <c r="DQ27" s="617"/>
      <c r="DR27" s="617"/>
      <c r="DS27" s="617"/>
      <c r="DT27" s="617"/>
      <c r="DU27" s="617"/>
      <c r="DV27" s="618"/>
      <c r="DW27" s="596">
        <v>3.2</v>
      </c>
      <c r="DX27" s="619"/>
      <c r="DY27" s="619"/>
      <c r="DZ27" s="619"/>
      <c r="EA27" s="619"/>
      <c r="EB27" s="619"/>
      <c r="EC27" s="620"/>
    </row>
    <row r="28" spans="2:133" ht="11.25" customHeight="1">
      <c r="B28" s="588" t="s">
        <v>283</v>
      </c>
      <c r="C28" s="589"/>
      <c r="D28" s="589"/>
      <c r="E28" s="589"/>
      <c r="F28" s="589"/>
      <c r="G28" s="589"/>
      <c r="H28" s="589"/>
      <c r="I28" s="589"/>
      <c r="J28" s="589"/>
      <c r="K28" s="589"/>
      <c r="L28" s="589"/>
      <c r="M28" s="589"/>
      <c r="N28" s="589"/>
      <c r="O28" s="589"/>
      <c r="P28" s="589"/>
      <c r="Q28" s="590"/>
      <c r="R28" s="591">
        <v>22834</v>
      </c>
      <c r="S28" s="592"/>
      <c r="T28" s="592"/>
      <c r="U28" s="592"/>
      <c r="V28" s="592"/>
      <c r="W28" s="592"/>
      <c r="X28" s="592"/>
      <c r="Y28" s="593"/>
      <c r="Z28" s="594">
        <v>0.4</v>
      </c>
      <c r="AA28" s="594"/>
      <c r="AB28" s="594"/>
      <c r="AC28" s="594"/>
      <c r="AD28" s="595">
        <v>1138</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284</v>
      </c>
      <c r="CE28" s="606"/>
      <c r="CF28" s="606"/>
      <c r="CG28" s="606"/>
      <c r="CH28" s="606"/>
      <c r="CI28" s="606"/>
      <c r="CJ28" s="606"/>
      <c r="CK28" s="606"/>
      <c r="CL28" s="606"/>
      <c r="CM28" s="606"/>
      <c r="CN28" s="606"/>
      <c r="CO28" s="606"/>
      <c r="CP28" s="606"/>
      <c r="CQ28" s="607"/>
      <c r="CR28" s="591">
        <v>463526</v>
      </c>
      <c r="CS28" s="592"/>
      <c r="CT28" s="592"/>
      <c r="CU28" s="592"/>
      <c r="CV28" s="592"/>
      <c r="CW28" s="592"/>
      <c r="CX28" s="592"/>
      <c r="CY28" s="593"/>
      <c r="CZ28" s="625">
        <v>9.1999999999999993</v>
      </c>
      <c r="DA28" s="626"/>
      <c r="DB28" s="626"/>
      <c r="DC28" s="627"/>
      <c r="DD28" s="600">
        <v>446192</v>
      </c>
      <c r="DE28" s="592"/>
      <c r="DF28" s="592"/>
      <c r="DG28" s="592"/>
      <c r="DH28" s="592"/>
      <c r="DI28" s="592"/>
      <c r="DJ28" s="592"/>
      <c r="DK28" s="593"/>
      <c r="DL28" s="600">
        <v>436763</v>
      </c>
      <c r="DM28" s="592"/>
      <c r="DN28" s="592"/>
      <c r="DO28" s="592"/>
      <c r="DP28" s="592"/>
      <c r="DQ28" s="592"/>
      <c r="DR28" s="592"/>
      <c r="DS28" s="592"/>
      <c r="DT28" s="592"/>
      <c r="DU28" s="592"/>
      <c r="DV28" s="593"/>
      <c r="DW28" s="596">
        <v>13.3</v>
      </c>
      <c r="DX28" s="619"/>
      <c r="DY28" s="619"/>
      <c r="DZ28" s="619"/>
      <c r="EA28" s="619"/>
      <c r="EB28" s="619"/>
      <c r="EC28" s="620"/>
    </row>
    <row r="29" spans="2:133" ht="11.25" customHeight="1">
      <c r="B29" s="588" t="s">
        <v>285</v>
      </c>
      <c r="C29" s="589"/>
      <c r="D29" s="589"/>
      <c r="E29" s="589"/>
      <c r="F29" s="589"/>
      <c r="G29" s="589"/>
      <c r="H29" s="589"/>
      <c r="I29" s="589"/>
      <c r="J29" s="589"/>
      <c r="K29" s="589"/>
      <c r="L29" s="589"/>
      <c r="M29" s="589"/>
      <c r="N29" s="589"/>
      <c r="O29" s="589"/>
      <c r="P29" s="589"/>
      <c r="Q29" s="590"/>
      <c r="R29" s="591">
        <v>3017</v>
      </c>
      <c r="S29" s="592"/>
      <c r="T29" s="592"/>
      <c r="U29" s="592"/>
      <c r="V29" s="592"/>
      <c r="W29" s="592"/>
      <c r="X29" s="592"/>
      <c r="Y29" s="593"/>
      <c r="Z29" s="594">
        <v>0.1</v>
      </c>
      <c r="AA29" s="594"/>
      <c r="AB29" s="594"/>
      <c r="AC29" s="594"/>
      <c r="AD29" s="595" t="s">
        <v>112</v>
      </c>
      <c r="AE29" s="595"/>
      <c r="AF29" s="595"/>
      <c r="AG29" s="595"/>
      <c r="AH29" s="595"/>
      <c r="AI29" s="595"/>
      <c r="AJ29" s="595"/>
      <c r="AK29" s="595"/>
      <c r="AL29" s="596" t="s">
        <v>112</v>
      </c>
      <c r="AM29" s="597"/>
      <c r="AN29" s="597"/>
      <c r="AO29" s="598"/>
      <c r="AP29" s="570" t="s">
        <v>204</v>
      </c>
      <c r="AQ29" s="571"/>
      <c r="AR29" s="571"/>
      <c r="AS29" s="571"/>
      <c r="AT29" s="571"/>
      <c r="AU29" s="571"/>
      <c r="AV29" s="571"/>
      <c r="AW29" s="571"/>
      <c r="AX29" s="571"/>
      <c r="AY29" s="571"/>
      <c r="AZ29" s="571"/>
      <c r="BA29" s="571"/>
      <c r="BB29" s="571"/>
      <c r="BC29" s="571"/>
      <c r="BD29" s="571"/>
      <c r="BE29" s="571"/>
      <c r="BF29" s="572"/>
      <c r="BG29" s="570" t="s">
        <v>286</v>
      </c>
      <c r="BH29" s="632"/>
      <c r="BI29" s="632"/>
      <c r="BJ29" s="632"/>
      <c r="BK29" s="632"/>
      <c r="BL29" s="632"/>
      <c r="BM29" s="632"/>
      <c r="BN29" s="632"/>
      <c r="BO29" s="632"/>
      <c r="BP29" s="632"/>
      <c r="BQ29" s="633"/>
      <c r="BR29" s="570" t="s">
        <v>287</v>
      </c>
      <c r="BS29" s="632"/>
      <c r="BT29" s="632"/>
      <c r="BU29" s="632"/>
      <c r="BV29" s="632"/>
      <c r="BW29" s="632"/>
      <c r="BX29" s="632"/>
      <c r="BY29" s="632"/>
      <c r="BZ29" s="632"/>
      <c r="CA29" s="632"/>
      <c r="CB29" s="633"/>
      <c r="CD29" s="652" t="s">
        <v>288</v>
      </c>
      <c r="CE29" s="653"/>
      <c r="CF29" s="605" t="s">
        <v>289</v>
      </c>
      <c r="CG29" s="606"/>
      <c r="CH29" s="606"/>
      <c r="CI29" s="606"/>
      <c r="CJ29" s="606"/>
      <c r="CK29" s="606"/>
      <c r="CL29" s="606"/>
      <c r="CM29" s="606"/>
      <c r="CN29" s="606"/>
      <c r="CO29" s="606"/>
      <c r="CP29" s="606"/>
      <c r="CQ29" s="607"/>
      <c r="CR29" s="591">
        <v>463526</v>
      </c>
      <c r="CS29" s="617"/>
      <c r="CT29" s="617"/>
      <c r="CU29" s="617"/>
      <c r="CV29" s="617"/>
      <c r="CW29" s="617"/>
      <c r="CX29" s="617"/>
      <c r="CY29" s="618"/>
      <c r="CZ29" s="625">
        <v>9.1999999999999993</v>
      </c>
      <c r="DA29" s="626"/>
      <c r="DB29" s="626"/>
      <c r="DC29" s="627"/>
      <c r="DD29" s="600">
        <v>446192</v>
      </c>
      <c r="DE29" s="617"/>
      <c r="DF29" s="617"/>
      <c r="DG29" s="617"/>
      <c r="DH29" s="617"/>
      <c r="DI29" s="617"/>
      <c r="DJ29" s="617"/>
      <c r="DK29" s="618"/>
      <c r="DL29" s="600">
        <v>436763</v>
      </c>
      <c r="DM29" s="617"/>
      <c r="DN29" s="617"/>
      <c r="DO29" s="617"/>
      <c r="DP29" s="617"/>
      <c r="DQ29" s="617"/>
      <c r="DR29" s="617"/>
      <c r="DS29" s="617"/>
      <c r="DT29" s="617"/>
      <c r="DU29" s="617"/>
      <c r="DV29" s="618"/>
      <c r="DW29" s="596">
        <v>13.3</v>
      </c>
      <c r="DX29" s="619"/>
      <c r="DY29" s="619"/>
      <c r="DZ29" s="619"/>
      <c r="EA29" s="619"/>
      <c r="EB29" s="619"/>
      <c r="EC29" s="620"/>
    </row>
    <row r="30" spans="2:133" ht="11.25" customHeight="1">
      <c r="B30" s="588" t="s">
        <v>290</v>
      </c>
      <c r="C30" s="589"/>
      <c r="D30" s="589"/>
      <c r="E30" s="589"/>
      <c r="F30" s="589"/>
      <c r="G30" s="589"/>
      <c r="H30" s="589"/>
      <c r="I30" s="589"/>
      <c r="J30" s="589"/>
      <c r="K30" s="589"/>
      <c r="L30" s="589"/>
      <c r="M30" s="589"/>
      <c r="N30" s="589"/>
      <c r="O30" s="589"/>
      <c r="P30" s="589"/>
      <c r="Q30" s="590"/>
      <c r="R30" s="591">
        <v>352200</v>
      </c>
      <c r="S30" s="592"/>
      <c r="T30" s="592"/>
      <c r="U30" s="592"/>
      <c r="V30" s="592"/>
      <c r="W30" s="592"/>
      <c r="X30" s="592"/>
      <c r="Y30" s="593"/>
      <c r="Z30" s="594">
        <v>6.6</v>
      </c>
      <c r="AA30" s="594"/>
      <c r="AB30" s="594"/>
      <c r="AC30" s="594"/>
      <c r="AD30" s="595" t="s">
        <v>112</v>
      </c>
      <c r="AE30" s="595"/>
      <c r="AF30" s="595"/>
      <c r="AG30" s="595"/>
      <c r="AH30" s="595"/>
      <c r="AI30" s="595"/>
      <c r="AJ30" s="595"/>
      <c r="AK30" s="595"/>
      <c r="AL30" s="596" t="s">
        <v>112</v>
      </c>
      <c r="AM30" s="597"/>
      <c r="AN30" s="597"/>
      <c r="AO30" s="598"/>
      <c r="AP30" s="637" t="s">
        <v>291</v>
      </c>
      <c r="AQ30" s="638"/>
      <c r="AR30" s="638"/>
      <c r="AS30" s="638"/>
      <c r="AT30" s="643" t="s">
        <v>292</v>
      </c>
      <c r="AU30" s="182"/>
      <c r="AV30" s="182"/>
      <c r="AW30" s="182"/>
      <c r="AX30" s="577" t="s">
        <v>171</v>
      </c>
      <c r="AY30" s="578"/>
      <c r="AZ30" s="578"/>
      <c r="BA30" s="578"/>
      <c r="BB30" s="578"/>
      <c r="BC30" s="578"/>
      <c r="BD30" s="578"/>
      <c r="BE30" s="578"/>
      <c r="BF30" s="579"/>
      <c r="BG30" s="649">
        <v>97.3</v>
      </c>
      <c r="BH30" s="650"/>
      <c r="BI30" s="650"/>
      <c r="BJ30" s="650"/>
      <c r="BK30" s="650"/>
      <c r="BL30" s="650"/>
      <c r="BM30" s="586">
        <v>83.9</v>
      </c>
      <c r="BN30" s="650"/>
      <c r="BO30" s="650"/>
      <c r="BP30" s="650"/>
      <c r="BQ30" s="651"/>
      <c r="BR30" s="649">
        <v>96.6</v>
      </c>
      <c r="BS30" s="650"/>
      <c r="BT30" s="650"/>
      <c r="BU30" s="650"/>
      <c r="BV30" s="650"/>
      <c r="BW30" s="650"/>
      <c r="BX30" s="586">
        <v>83</v>
      </c>
      <c r="BY30" s="650"/>
      <c r="BZ30" s="650"/>
      <c r="CA30" s="650"/>
      <c r="CB30" s="651"/>
      <c r="CD30" s="654"/>
      <c r="CE30" s="655"/>
      <c r="CF30" s="605" t="s">
        <v>293</v>
      </c>
      <c r="CG30" s="606"/>
      <c r="CH30" s="606"/>
      <c r="CI30" s="606"/>
      <c r="CJ30" s="606"/>
      <c r="CK30" s="606"/>
      <c r="CL30" s="606"/>
      <c r="CM30" s="606"/>
      <c r="CN30" s="606"/>
      <c r="CO30" s="606"/>
      <c r="CP30" s="606"/>
      <c r="CQ30" s="607"/>
      <c r="CR30" s="591">
        <v>392358</v>
      </c>
      <c r="CS30" s="592"/>
      <c r="CT30" s="592"/>
      <c r="CU30" s="592"/>
      <c r="CV30" s="592"/>
      <c r="CW30" s="592"/>
      <c r="CX30" s="592"/>
      <c r="CY30" s="593"/>
      <c r="CZ30" s="625">
        <v>7.8</v>
      </c>
      <c r="DA30" s="626"/>
      <c r="DB30" s="626"/>
      <c r="DC30" s="627"/>
      <c r="DD30" s="600">
        <v>375024</v>
      </c>
      <c r="DE30" s="592"/>
      <c r="DF30" s="592"/>
      <c r="DG30" s="592"/>
      <c r="DH30" s="592"/>
      <c r="DI30" s="592"/>
      <c r="DJ30" s="592"/>
      <c r="DK30" s="593"/>
      <c r="DL30" s="600">
        <v>365595</v>
      </c>
      <c r="DM30" s="592"/>
      <c r="DN30" s="592"/>
      <c r="DO30" s="592"/>
      <c r="DP30" s="592"/>
      <c r="DQ30" s="592"/>
      <c r="DR30" s="592"/>
      <c r="DS30" s="592"/>
      <c r="DT30" s="592"/>
      <c r="DU30" s="592"/>
      <c r="DV30" s="593"/>
      <c r="DW30" s="596">
        <v>11.1</v>
      </c>
      <c r="DX30" s="619"/>
      <c r="DY30" s="619"/>
      <c r="DZ30" s="619"/>
      <c r="EA30" s="619"/>
      <c r="EB30" s="619"/>
      <c r="EC30" s="620"/>
    </row>
    <row r="31" spans="2:133" ht="11.25" customHeight="1">
      <c r="B31" s="588" t="s">
        <v>294</v>
      </c>
      <c r="C31" s="589"/>
      <c r="D31" s="589"/>
      <c r="E31" s="589"/>
      <c r="F31" s="589"/>
      <c r="G31" s="589"/>
      <c r="H31" s="589"/>
      <c r="I31" s="589"/>
      <c r="J31" s="589"/>
      <c r="K31" s="589"/>
      <c r="L31" s="589"/>
      <c r="M31" s="589"/>
      <c r="N31" s="589"/>
      <c r="O31" s="589"/>
      <c r="P31" s="589"/>
      <c r="Q31" s="590"/>
      <c r="R31" s="591">
        <v>258151</v>
      </c>
      <c r="S31" s="592"/>
      <c r="T31" s="592"/>
      <c r="U31" s="592"/>
      <c r="V31" s="592"/>
      <c r="W31" s="592"/>
      <c r="X31" s="592"/>
      <c r="Y31" s="593"/>
      <c r="Z31" s="594">
        <v>4.9000000000000004</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295</v>
      </c>
      <c r="AV31" s="181"/>
      <c r="AW31" s="181"/>
      <c r="AX31" s="588" t="s">
        <v>296</v>
      </c>
      <c r="AY31" s="589"/>
      <c r="AZ31" s="589"/>
      <c r="BA31" s="589"/>
      <c r="BB31" s="589"/>
      <c r="BC31" s="589"/>
      <c r="BD31" s="589"/>
      <c r="BE31" s="589"/>
      <c r="BF31" s="590"/>
      <c r="BG31" s="646">
        <v>98.3</v>
      </c>
      <c r="BH31" s="617"/>
      <c r="BI31" s="617"/>
      <c r="BJ31" s="617"/>
      <c r="BK31" s="617"/>
      <c r="BL31" s="617"/>
      <c r="BM31" s="597">
        <v>94.8</v>
      </c>
      <c r="BN31" s="647"/>
      <c r="BO31" s="647"/>
      <c r="BP31" s="647"/>
      <c r="BQ31" s="648"/>
      <c r="BR31" s="646">
        <v>97.7</v>
      </c>
      <c r="BS31" s="617"/>
      <c r="BT31" s="617"/>
      <c r="BU31" s="617"/>
      <c r="BV31" s="617"/>
      <c r="BW31" s="617"/>
      <c r="BX31" s="597">
        <v>93.8</v>
      </c>
      <c r="BY31" s="647"/>
      <c r="BZ31" s="647"/>
      <c r="CA31" s="647"/>
      <c r="CB31" s="648"/>
      <c r="CD31" s="654"/>
      <c r="CE31" s="655"/>
      <c r="CF31" s="605" t="s">
        <v>297</v>
      </c>
      <c r="CG31" s="606"/>
      <c r="CH31" s="606"/>
      <c r="CI31" s="606"/>
      <c r="CJ31" s="606"/>
      <c r="CK31" s="606"/>
      <c r="CL31" s="606"/>
      <c r="CM31" s="606"/>
      <c r="CN31" s="606"/>
      <c r="CO31" s="606"/>
      <c r="CP31" s="606"/>
      <c r="CQ31" s="607"/>
      <c r="CR31" s="591">
        <v>71168</v>
      </c>
      <c r="CS31" s="617"/>
      <c r="CT31" s="617"/>
      <c r="CU31" s="617"/>
      <c r="CV31" s="617"/>
      <c r="CW31" s="617"/>
      <c r="CX31" s="617"/>
      <c r="CY31" s="618"/>
      <c r="CZ31" s="625">
        <v>1.4</v>
      </c>
      <c r="DA31" s="626"/>
      <c r="DB31" s="626"/>
      <c r="DC31" s="627"/>
      <c r="DD31" s="600">
        <v>71168</v>
      </c>
      <c r="DE31" s="617"/>
      <c r="DF31" s="617"/>
      <c r="DG31" s="617"/>
      <c r="DH31" s="617"/>
      <c r="DI31" s="617"/>
      <c r="DJ31" s="617"/>
      <c r="DK31" s="618"/>
      <c r="DL31" s="600">
        <v>71168</v>
      </c>
      <c r="DM31" s="617"/>
      <c r="DN31" s="617"/>
      <c r="DO31" s="617"/>
      <c r="DP31" s="617"/>
      <c r="DQ31" s="617"/>
      <c r="DR31" s="617"/>
      <c r="DS31" s="617"/>
      <c r="DT31" s="617"/>
      <c r="DU31" s="617"/>
      <c r="DV31" s="618"/>
      <c r="DW31" s="596">
        <v>2.2000000000000002</v>
      </c>
      <c r="DX31" s="619"/>
      <c r="DY31" s="619"/>
      <c r="DZ31" s="619"/>
      <c r="EA31" s="619"/>
      <c r="EB31" s="619"/>
      <c r="EC31" s="620"/>
    </row>
    <row r="32" spans="2:133" ht="11.25" customHeight="1">
      <c r="B32" s="588" t="s">
        <v>298</v>
      </c>
      <c r="C32" s="589"/>
      <c r="D32" s="589"/>
      <c r="E32" s="589"/>
      <c r="F32" s="589"/>
      <c r="G32" s="589"/>
      <c r="H32" s="589"/>
      <c r="I32" s="589"/>
      <c r="J32" s="589"/>
      <c r="K32" s="589"/>
      <c r="L32" s="589"/>
      <c r="M32" s="589"/>
      <c r="N32" s="589"/>
      <c r="O32" s="589"/>
      <c r="P32" s="589"/>
      <c r="Q32" s="590"/>
      <c r="R32" s="591">
        <v>36933</v>
      </c>
      <c r="S32" s="592"/>
      <c r="T32" s="592"/>
      <c r="U32" s="592"/>
      <c r="V32" s="592"/>
      <c r="W32" s="592"/>
      <c r="X32" s="592"/>
      <c r="Y32" s="593"/>
      <c r="Z32" s="594">
        <v>0.7</v>
      </c>
      <c r="AA32" s="594"/>
      <c r="AB32" s="594"/>
      <c r="AC32" s="594"/>
      <c r="AD32" s="595">
        <v>275</v>
      </c>
      <c r="AE32" s="595"/>
      <c r="AF32" s="595"/>
      <c r="AG32" s="595"/>
      <c r="AH32" s="595"/>
      <c r="AI32" s="595"/>
      <c r="AJ32" s="595"/>
      <c r="AK32" s="595"/>
      <c r="AL32" s="596">
        <v>0</v>
      </c>
      <c r="AM32" s="597"/>
      <c r="AN32" s="597"/>
      <c r="AO32" s="598"/>
      <c r="AP32" s="641"/>
      <c r="AQ32" s="642"/>
      <c r="AR32" s="642"/>
      <c r="AS32" s="642"/>
      <c r="AT32" s="645"/>
      <c r="AU32" s="183"/>
      <c r="AV32" s="183"/>
      <c r="AW32" s="183"/>
      <c r="AX32" s="634" t="s">
        <v>299</v>
      </c>
      <c r="AY32" s="635"/>
      <c r="AZ32" s="635"/>
      <c r="BA32" s="635"/>
      <c r="BB32" s="635"/>
      <c r="BC32" s="635"/>
      <c r="BD32" s="635"/>
      <c r="BE32" s="635"/>
      <c r="BF32" s="636"/>
      <c r="BG32" s="658">
        <v>95.5</v>
      </c>
      <c r="BH32" s="659"/>
      <c r="BI32" s="659"/>
      <c r="BJ32" s="659"/>
      <c r="BK32" s="659"/>
      <c r="BL32" s="659"/>
      <c r="BM32" s="660">
        <v>71.8</v>
      </c>
      <c r="BN32" s="659"/>
      <c r="BO32" s="659"/>
      <c r="BP32" s="659"/>
      <c r="BQ32" s="661"/>
      <c r="BR32" s="658">
        <v>94.7</v>
      </c>
      <c r="BS32" s="659"/>
      <c r="BT32" s="659"/>
      <c r="BU32" s="659"/>
      <c r="BV32" s="659"/>
      <c r="BW32" s="659"/>
      <c r="BX32" s="660">
        <v>71.8</v>
      </c>
      <c r="BY32" s="659"/>
      <c r="BZ32" s="659"/>
      <c r="CA32" s="659"/>
      <c r="CB32" s="661"/>
      <c r="CD32" s="656"/>
      <c r="CE32" s="657"/>
      <c r="CF32" s="605" t="s">
        <v>300</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19"/>
      <c r="DY32" s="619"/>
      <c r="DZ32" s="619"/>
      <c r="EA32" s="619"/>
      <c r="EB32" s="619"/>
      <c r="EC32" s="620"/>
    </row>
    <row r="33" spans="2:133" ht="11.25" customHeight="1">
      <c r="B33" s="588" t="s">
        <v>301</v>
      </c>
      <c r="C33" s="589"/>
      <c r="D33" s="589"/>
      <c r="E33" s="589"/>
      <c r="F33" s="589"/>
      <c r="G33" s="589"/>
      <c r="H33" s="589"/>
      <c r="I33" s="589"/>
      <c r="J33" s="589"/>
      <c r="K33" s="589"/>
      <c r="L33" s="589"/>
      <c r="M33" s="589"/>
      <c r="N33" s="589"/>
      <c r="O33" s="589"/>
      <c r="P33" s="589"/>
      <c r="Q33" s="590"/>
      <c r="R33" s="591">
        <v>236964</v>
      </c>
      <c r="S33" s="592"/>
      <c r="T33" s="592"/>
      <c r="U33" s="592"/>
      <c r="V33" s="592"/>
      <c r="W33" s="592"/>
      <c r="X33" s="592"/>
      <c r="Y33" s="593"/>
      <c r="Z33" s="594">
        <v>4.5</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302</v>
      </c>
      <c r="CE33" s="606"/>
      <c r="CF33" s="606"/>
      <c r="CG33" s="606"/>
      <c r="CH33" s="606"/>
      <c r="CI33" s="606"/>
      <c r="CJ33" s="606"/>
      <c r="CK33" s="606"/>
      <c r="CL33" s="606"/>
      <c r="CM33" s="606"/>
      <c r="CN33" s="606"/>
      <c r="CO33" s="606"/>
      <c r="CP33" s="606"/>
      <c r="CQ33" s="607"/>
      <c r="CR33" s="591">
        <v>2518850</v>
      </c>
      <c r="CS33" s="617"/>
      <c r="CT33" s="617"/>
      <c r="CU33" s="617"/>
      <c r="CV33" s="617"/>
      <c r="CW33" s="617"/>
      <c r="CX33" s="617"/>
      <c r="CY33" s="618"/>
      <c r="CZ33" s="625">
        <v>50.1</v>
      </c>
      <c r="DA33" s="626"/>
      <c r="DB33" s="626"/>
      <c r="DC33" s="627"/>
      <c r="DD33" s="600">
        <v>2092265</v>
      </c>
      <c r="DE33" s="617"/>
      <c r="DF33" s="617"/>
      <c r="DG33" s="617"/>
      <c r="DH33" s="617"/>
      <c r="DI33" s="617"/>
      <c r="DJ33" s="617"/>
      <c r="DK33" s="618"/>
      <c r="DL33" s="600">
        <v>1425765</v>
      </c>
      <c r="DM33" s="617"/>
      <c r="DN33" s="617"/>
      <c r="DO33" s="617"/>
      <c r="DP33" s="617"/>
      <c r="DQ33" s="617"/>
      <c r="DR33" s="617"/>
      <c r="DS33" s="617"/>
      <c r="DT33" s="617"/>
      <c r="DU33" s="617"/>
      <c r="DV33" s="618"/>
      <c r="DW33" s="596">
        <v>43.3</v>
      </c>
      <c r="DX33" s="619"/>
      <c r="DY33" s="619"/>
      <c r="DZ33" s="619"/>
      <c r="EA33" s="619"/>
      <c r="EB33" s="619"/>
      <c r="EC33" s="620"/>
    </row>
    <row r="34" spans="2:133" ht="11.25" customHeight="1">
      <c r="B34" s="588" t="s">
        <v>303</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304</v>
      </c>
      <c r="AR34" s="571"/>
      <c r="AS34" s="571"/>
      <c r="AT34" s="571"/>
      <c r="AU34" s="571"/>
      <c r="AV34" s="571"/>
      <c r="AW34" s="571"/>
      <c r="AX34" s="571"/>
      <c r="AY34" s="571"/>
      <c r="AZ34" s="571"/>
      <c r="BA34" s="571"/>
      <c r="BB34" s="571"/>
      <c r="BC34" s="571"/>
      <c r="BD34" s="571"/>
      <c r="BE34" s="571"/>
      <c r="BF34" s="572"/>
      <c r="BG34" s="570" t="s">
        <v>305</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306</v>
      </c>
      <c r="CE34" s="606"/>
      <c r="CF34" s="606"/>
      <c r="CG34" s="606"/>
      <c r="CH34" s="606"/>
      <c r="CI34" s="606"/>
      <c r="CJ34" s="606"/>
      <c r="CK34" s="606"/>
      <c r="CL34" s="606"/>
      <c r="CM34" s="606"/>
      <c r="CN34" s="606"/>
      <c r="CO34" s="606"/>
      <c r="CP34" s="606"/>
      <c r="CQ34" s="607"/>
      <c r="CR34" s="591">
        <v>842336</v>
      </c>
      <c r="CS34" s="592"/>
      <c r="CT34" s="592"/>
      <c r="CU34" s="592"/>
      <c r="CV34" s="592"/>
      <c r="CW34" s="592"/>
      <c r="CX34" s="592"/>
      <c r="CY34" s="593"/>
      <c r="CZ34" s="625">
        <v>16.7</v>
      </c>
      <c r="DA34" s="626"/>
      <c r="DB34" s="626"/>
      <c r="DC34" s="627"/>
      <c r="DD34" s="600">
        <v>536204</v>
      </c>
      <c r="DE34" s="592"/>
      <c r="DF34" s="592"/>
      <c r="DG34" s="592"/>
      <c r="DH34" s="592"/>
      <c r="DI34" s="592"/>
      <c r="DJ34" s="592"/>
      <c r="DK34" s="593"/>
      <c r="DL34" s="600">
        <v>339994</v>
      </c>
      <c r="DM34" s="592"/>
      <c r="DN34" s="592"/>
      <c r="DO34" s="592"/>
      <c r="DP34" s="592"/>
      <c r="DQ34" s="592"/>
      <c r="DR34" s="592"/>
      <c r="DS34" s="592"/>
      <c r="DT34" s="592"/>
      <c r="DU34" s="592"/>
      <c r="DV34" s="593"/>
      <c r="DW34" s="596">
        <v>10.3</v>
      </c>
      <c r="DX34" s="619"/>
      <c r="DY34" s="619"/>
      <c r="DZ34" s="619"/>
      <c r="EA34" s="619"/>
      <c r="EB34" s="619"/>
      <c r="EC34" s="620"/>
    </row>
    <row r="35" spans="2:133" ht="11.25" customHeight="1">
      <c r="B35" s="588" t="s">
        <v>307</v>
      </c>
      <c r="C35" s="589"/>
      <c r="D35" s="589"/>
      <c r="E35" s="589"/>
      <c r="F35" s="589"/>
      <c r="G35" s="589"/>
      <c r="H35" s="589"/>
      <c r="I35" s="589"/>
      <c r="J35" s="589"/>
      <c r="K35" s="589"/>
      <c r="L35" s="589"/>
      <c r="M35" s="589"/>
      <c r="N35" s="589"/>
      <c r="O35" s="589"/>
      <c r="P35" s="589"/>
      <c r="Q35" s="590"/>
      <c r="R35" s="591">
        <v>211264</v>
      </c>
      <c r="S35" s="592"/>
      <c r="T35" s="592"/>
      <c r="U35" s="592"/>
      <c r="V35" s="592"/>
      <c r="W35" s="592"/>
      <c r="X35" s="592"/>
      <c r="Y35" s="593"/>
      <c r="Z35" s="594">
        <v>4</v>
      </c>
      <c r="AA35" s="594"/>
      <c r="AB35" s="594"/>
      <c r="AC35" s="594"/>
      <c r="AD35" s="595" t="s">
        <v>112</v>
      </c>
      <c r="AE35" s="595"/>
      <c r="AF35" s="595"/>
      <c r="AG35" s="595"/>
      <c r="AH35" s="595"/>
      <c r="AI35" s="595"/>
      <c r="AJ35" s="595"/>
      <c r="AK35" s="595"/>
      <c r="AL35" s="596" t="s">
        <v>112</v>
      </c>
      <c r="AM35" s="597"/>
      <c r="AN35" s="597"/>
      <c r="AO35" s="598"/>
      <c r="AP35" s="186"/>
      <c r="AQ35" s="602" t="s">
        <v>308</v>
      </c>
      <c r="AR35" s="603"/>
      <c r="AS35" s="603"/>
      <c r="AT35" s="603"/>
      <c r="AU35" s="603"/>
      <c r="AV35" s="603"/>
      <c r="AW35" s="603"/>
      <c r="AX35" s="603"/>
      <c r="AY35" s="604"/>
      <c r="AZ35" s="580">
        <v>550471</v>
      </c>
      <c r="BA35" s="581"/>
      <c r="BB35" s="581"/>
      <c r="BC35" s="581"/>
      <c r="BD35" s="581"/>
      <c r="BE35" s="581"/>
      <c r="BF35" s="662"/>
      <c r="BG35" s="602" t="s">
        <v>309</v>
      </c>
      <c r="BH35" s="603"/>
      <c r="BI35" s="603"/>
      <c r="BJ35" s="603"/>
      <c r="BK35" s="603"/>
      <c r="BL35" s="603"/>
      <c r="BM35" s="603"/>
      <c r="BN35" s="603"/>
      <c r="BO35" s="603"/>
      <c r="BP35" s="603"/>
      <c r="BQ35" s="603"/>
      <c r="BR35" s="603"/>
      <c r="BS35" s="603"/>
      <c r="BT35" s="603"/>
      <c r="BU35" s="604"/>
      <c r="BV35" s="580">
        <v>39077</v>
      </c>
      <c r="BW35" s="581"/>
      <c r="BX35" s="581"/>
      <c r="BY35" s="581"/>
      <c r="BZ35" s="581"/>
      <c r="CA35" s="581"/>
      <c r="CB35" s="662"/>
      <c r="CD35" s="605" t="s">
        <v>310</v>
      </c>
      <c r="CE35" s="606"/>
      <c r="CF35" s="606"/>
      <c r="CG35" s="606"/>
      <c r="CH35" s="606"/>
      <c r="CI35" s="606"/>
      <c r="CJ35" s="606"/>
      <c r="CK35" s="606"/>
      <c r="CL35" s="606"/>
      <c r="CM35" s="606"/>
      <c r="CN35" s="606"/>
      <c r="CO35" s="606"/>
      <c r="CP35" s="606"/>
      <c r="CQ35" s="607"/>
      <c r="CR35" s="591">
        <v>30230</v>
      </c>
      <c r="CS35" s="617"/>
      <c r="CT35" s="617"/>
      <c r="CU35" s="617"/>
      <c r="CV35" s="617"/>
      <c r="CW35" s="617"/>
      <c r="CX35" s="617"/>
      <c r="CY35" s="618"/>
      <c r="CZ35" s="625">
        <v>0.6</v>
      </c>
      <c r="DA35" s="626"/>
      <c r="DB35" s="626"/>
      <c r="DC35" s="627"/>
      <c r="DD35" s="600">
        <v>19081</v>
      </c>
      <c r="DE35" s="617"/>
      <c r="DF35" s="617"/>
      <c r="DG35" s="617"/>
      <c r="DH35" s="617"/>
      <c r="DI35" s="617"/>
      <c r="DJ35" s="617"/>
      <c r="DK35" s="618"/>
      <c r="DL35" s="600">
        <v>19081</v>
      </c>
      <c r="DM35" s="617"/>
      <c r="DN35" s="617"/>
      <c r="DO35" s="617"/>
      <c r="DP35" s="617"/>
      <c r="DQ35" s="617"/>
      <c r="DR35" s="617"/>
      <c r="DS35" s="617"/>
      <c r="DT35" s="617"/>
      <c r="DU35" s="617"/>
      <c r="DV35" s="618"/>
      <c r="DW35" s="596">
        <v>0.6</v>
      </c>
      <c r="DX35" s="619"/>
      <c r="DY35" s="619"/>
      <c r="DZ35" s="619"/>
      <c r="EA35" s="619"/>
      <c r="EB35" s="619"/>
      <c r="EC35" s="620"/>
    </row>
    <row r="36" spans="2:133" ht="11.25" customHeight="1">
      <c r="B36" s="634" t="s">
        <v>311</v>
      </c>
      <c r="C36" s="635"/>
      <c r="D36" s="635"/>
      <c r="E36" s="635"/>
      <c r="F36" s="635"/>
      <c r="G36" s="635"/>
      <c r="H36" s="635"/>
      <c r="I36" s="635"/>
      <c r="J36" s="635"/>
      <c r="K36" s="635"/>
      <c r="L36" s="635"/>
      <c r="M36" s="635"/>
      <c r="N36" s="635"/>
      <c r="O36" s="635"/>
      <c r="P36" s="635"/>
      <c r="Q36" s="636"/>
      <c r="R36" s="663">
        <v>5302205</v>
      </c>
      <c r="S36" s="664"/>
      <c r="T36" s="664"/>
      <c r="U36" s="664"/>
      <c r="V36" s="664"/>
      <c r="W36" s="664"/>
      <c r="X36" s="664"/>
      <c r="Y36" s="665"/>
      <c r="Z36" s="666">
        <v>100</v>
      </c>
      <c r="AA36" s="666"/>
      <c r="AB36" s="666"/>
      <c r="AC36" s="666"/>
      <c r="AD36" s="667">
        <v>3080450</v>
      </c>
      <c r="AE36" s="667"/>
      <c r="AF36" s="667"/>
      <c r="AG36" s="667"/>
      <c r="AH36" s="667"/>
      <c r="AI36" s="667"/>
      <c r="AJ36" s="667"/>
      <c r="AK36" s="667"/>
      <c r="AL36" s="668">
        <v>100</v>
      </c>
      <c r="AM36" s="660"/>
      <c r="AN36" s="660"/>
      <c r="AO36" s="669"/>
      <c r="AQ36" s="670" t="s">
        <v>312</v>
      </c>
      <c r="AR36" s="671"/>
      <c r="AS36" s="671"/>
      <c r="AT36" s="671"/>
      <c r="AU36" s="671"/>
      <c r="AV36" s="671"/>
      <c r="AW36" s="671"/>
      <c r="AX36" s="671"/>
      <c r="AY36" s="672"/>
      <c r="AZ36" s="591">
        <v>180411</v>
      </c>
      <c r="BA36" s="592"/>
      <c r="BB36" s="592"/>
      <c r="BC36" s="592"/>
      <c r="BD36" s="617"/>
      <c r="BE36" s="617"/>
      <c r="BF36" s="648"/>
      <c r="BG36" s="605" t="s">
        <v>313</v>
      </c>
      <c r="BH36" s="606"/>
      <c r="BI36" s="606"/>
      <c r="BJ36" s="606"/>
      <c r="BK36" s="606"/>
      <c r="BL36" s="606"/>
      <c r="BM36" s="606"/>
      <c r="BN36" s="606"/>
      <c r="BO36" s="606"/>
      <c r="BP36" s="606"/>
      <c r="BQ36" s="606"/>
      <c r="BR36" s="606"/>
      <c r="BS36" s="606"/>
      <c r="BT36" s="606"/>
      <c r="BU36" s="607"/>
      <c r="BV36" s="591">
        <v>5346</v>
      </c>
      <c r="BW36" s="592"/>
      <c r="BX36" s="592"/>
      <c r="BY36" s="592"/>
      <c r="BZ36" s="592"/>
      <c r="CA36" s="592"/>
      <c r="CB36" s="601"/>
      <c r="CD36" s="605" t="s">
        <v>314</v>
      </c>
      <c r="CE36" s="606"/>
      <c r="CF36" s="606"/>
      <c r="CG36" s="606"/>
      <c r="CH36" s="606"/>
      <c r="CI36" s="606"/>
      <c r="CJ36" s="606"/>
      <c r="CK36" s="606"/>
      <c r="CL36" s="606"/>
      <c r="CM36" s="606"/>
      <c r="CN36" s="606"/>
      <c r="CO36" s="606"/>
      <c r="CP36" s="606"/>
      <c r="CQ36" s="607"/>
      <c r="CR36" s="591">
        <v>871299</v>
      </c>
      <c r="CS36" s="592"/>
      <c r="CT36" s="592"/>
      <c r="CU36" s="592"/>
      <c r="CV36" s="592"/>
      <c r="CW36" s="592"/>
      <c r="CX36" s="592"/>
      <c r="CY36" s="593"/>
      <c r="CZ36" s="625">
        <v>17.3</v>
      </c>
      <c r="DA36" s="626"/>
      <c r="DB36" s="626"/>
      <c r="DC36" s="627"/>
      <c r="DD36" s="600">
        <v>816601</v>
      </c>
      <c r="DE36" s="592"/>
      <c r="DF36" s="592"/>
      <c r="DG36" s="592"/>
      <c r="DH36" s="592"/>
      <c r="DI36" s="592"/>
      <c r="DJ36" s="592"/>
      <c r="DK36" s="593"/>
      <c r="DL36" s="600">
        <v>776290</v>
      </c>
      <c r="DM36" s="592"/>
      <c r="DN36" s="592"/>
      <c r="DO36" s="592"/>
      <c r="DP36" s="592"/>
      <c r="DQ36" s="592"/>
      <c r="DR36" s="592"/>
      <c r="DS36" s="592"/>
      <c r="DT36" s="592"/>
      <c r="DU36" s="592"/>
      <c r="DV36" s="593"/>
      <c r="DW36" s="596">
        <v>23.6</v>
      </c>
      <c r="DX36" s="619"/>
      <c r="DY36" s="619"/>
      <c r="DZ36" s="619"/>
      <c r="EA36" s="619"/>
      <c r="EB36" s="619"/>
      <c r="EC36" s="620"/>
    </row>
    <row r="37" spans="2:133" ht="11.25" customHeight="1">
      <c r="AQ37" s="670" t="s">
        <v>315</v>
      </c>
      <c r="AR37" s="671"/>
      <c r="AS37" s="671"/>
      <c r="AT37" s="671"/>
      <c r="AU37" s="671"/>
      <c r="AV37" s="671"/>
      <c r="AW37" s="671"/>
      <c r="AX37" s="671"/>
      <c r="AY37" s="672"/>
      <c r="AZ37" s="591">
        <v>41565</v>
      </c>
      <c r="BA37" s="592"/>
      <c r="BB37" s="592"/>
      <c r="BC37" s="592"/>
      <c r="BD37" s="617"/>
      <c r="BE37" s="617"/>
      <c r="BF37" s="648"/>
      <c r="BG37" s="605" t="s">
        <v>316</v>
      </c>
      <c r="BH37" s="606"/>
      <c r="BI37" s="606"/>
      <c r="BJ37" s="606"/>
      <c r="BK37" s="606"/>
      <c r="BL37" s="606"/>
      <c r="BM37" s="606"/>
      <c r="BN37" s="606"/>
      <c r="BO37" s="606"/>
      <c r="BP37" s="606"/>
      <c r="BQ37" s="606"/>
      <c r="BR37" s="606"/>
      <c r="BS37" s="606"/>
      <c r="BT37" s="606"/>
      <c r="BU37" s="607"/>
      <c r="BV37" s="591">
        <v>1672</v>
      </c>
      <c r="BW37" s="592"/>
      <c r="BX37" s="592"/>
      <c r="BY37" s="592"/>
      <c r="BZ37" s="592"/>
      <c r="CA37" s="592"/>
      <c r="CB37" s="601"/>
      <c r="CD37" s="605" t="s">
        <v>317</v>
      </c>
      <c r="CE37" s="606"/>
      <c r="CF37" s="606"/>
      <c r="CG37" s="606"/>
      <c r="CH37" s="606"/>
      <c r="CI37" s="606"/>
      <c r="CJ37" s="606"/>
      <c r="CK37" s="606"/>
      <c r="CL37" s="606"/>
      <c r="CM37" s="606"/>
      <c r="CN37" s="606"/>
      <c r="CO37" s="606"/>
      <c r="CP37" s="606"/>
      <c r="CQ37" s="607"/>
      <c r="CR37" s="591">
        <v>388275</v>
      </c>
      <c r="CS37" s="617"/>
      <c r="CT37" s="617"/>
      <c r="CU37" s="617"/>
      <c r="CV37" s="617"/>
      <c r="CW37" s="617"/>
      <c r="CX37" s="617"/>
      <c r="CY37" s="618"/>
      <c r="CZ37" s="625">
        <v>7.7</v>
      </c>
      <c r="DA37" s="626"/>
      <c r="DB37" s="626"/>
      <c r="DC37" s="627"/>
      <c r="DD37" s="600">
        <v>385534</v>
      </c>
      <c r="DE37" s="617"/>
      <c r="DF37" s="617"/>
      <c r="DG37" s="617"/>
      <c r="DH37" s="617"/>
      <c r="DI37" s="617"/>
      <c r="DJ37" s="617"/>
      <c r="DK37" s="618"/>
      <c r="DL37" s="600">
        <v>385534</v>
      </c>
      <c r="DM37" s="617"/>
      <c r="DN37" s="617"/>
      <c r="DO37" s="617"/>
      <c r="DP37" s="617"/>
      <c r="DQ37" s="617"/>
      <c r="DR37" s="617"/>
      <c r="DS37" s="617"/>
      <c r="DT37" s="617"/>
      <c r="DU37" s="617"/>
      <c r="DV37" s="618"/>
      <c r="DW37" s="596">
        <v>11.7</v>
      </c>
      <c r="DX37" s="619"/>
      <c r="DY37" s="619"/>
      <c r="DZ37" s="619"/>
      <c r="EA37" s="619"/>
      <c r="EB37" s="619"/>
      <c r="EC37" s="620"/>
    </row>
    <row r="38" spans="2:133" ht="11.25" customHeight="1">
      <c r="AQ38" s="670" t="s">
        <v>318</v>
      </c>
      <c r="AR38" s="671"/>
      <c r="AS38" s="671"/>
      <c r="AT38" s="671"/>
      <c r="AU38" s="671"/>
      <c r="AV38" s="671"/>
      <c r="AW38" s="671"/>
      <c r="AX38" s="671"/>
      <c r="AY38" s="672"/>
      <c r="AZ38" s="591">
        <v>10041</v>
      </c>
      <c r="BA38" s="592"/>
      <c r="BB38" s="592"/>
      <c r="BC38" s="592"/>
      <c r="BD38" s="617"/>
      <c r="BE38" s="617"/>
      <c r="BF38" s="648"/>
      <c r="BG38" s="605" t="s">
        <v>319</v>
      </c>
      <c r="BH38" s="606"/>
      <c r="BI38" s="606"/>
      <c r="BJ38" s="606"/>
      <c r="BK38" s="606"/>
      <c r="BL38" s="606"/>
      <c r="BM38" s="606"/>
      <c r="BN38" s="606"/>
      <c r="BO38" s="606"/>
      <c r="BP38" s="606"/>
      <c r="BQ38" s="606"/>
      <c r="BR38" s="606"/>
      <c r="BS38" s="606"/>
      <c r="BT38" s="606"/>
      <c r="BU38" s="607"/>
      <c r="BV38" s="591">
        <v>3093</v>
      </c>
      <c r="BW38" s="592"/>
      <c r="BX38" s="592"/>
      <c r="BY38" s="592"/>
      <c r="BZ38" s="592"/>
      <c r="CA38" s="592"/>
      <c r="CB38" s="601"/>
      <c r="CD38" s="605" t="s">
        <v>320</v>
      </c>
      <c r="CE38" s="606"/>
      <c r="CF38" s="606"/>
      <c r="CG38" s="606"/>
      <c r="CH38" s="606"/>
      <c r="CI38" s="606"/>
      <c r="CJ38" s="606"/>
      <c r="CK38" s="606"/>
      <c r="CL38" s="606"/>
      <c r="CM38" s="606"/>
      <c r="CN38" s="606"/>
      <c r="CO38" s="606"/>
      <c r="CP38" s="606"/>
      <c r="CQ38" s="607"/>
      <c r="CR38" s="591">
        <v>328495</v>
      </c>
      <c r="CS38" s="592"/>
      <c r="CT38" s="592"/>
      <c r="CU38" s="592"/>
      <c r="CV38" s="592"/>
      <c r="CW38" s="592"/>
      <c r="CX38" s="592"/>
      <c r="CY38" s="593"/>
      <c r="CZ38" s="625">
        <v>6.5</v>
      </c>
      <c r="DA38" s="626"/>
      <c r="DB38" s="626"/>
      <c r="DC38" s="627"/>
      <c r="DD38" s="600">
        <v>276491</v>
      </c>
      <c r="DE38" s="592"/>
      <c r="DF38" s="592"/>
      <c r="DG38" s="592"/>
      <c r="DH38" s="592"/>
      <c r="DI38" s="592"/>
      <c r="DJ38" s="592"/>
      <c r="DK38" s="593"/>
      <c r="DL38" s="600">
        <v>261227</v>
      </c>
      <c r="DM38" s="592"/>
      <c r="DN38" s="592"/>
      <c r="DO38" s="592"/>
      <c r="DP38" s="592"/>
      <c r="DQ38" s="592"/>
      <c r="DR38" s="592"/>
      <c r="DS38" s="592"/>
      <c r="DT38" s="592"/>
      <c r="DU38" s="592"/>
      <c r="DV38" s="593"/>
      <c r="DW38" s="596">
        <v>7.9</v>
      </c>
      <c r="DX38" s="619"/>
      <c r="DY38" s="619"/>
      <c r="DZ38" s="619"/>
      <c r="EA38" s="619"/>
      <c r="EB38" s="619"/>
      <c r="EC38" s="620"/>
    </row>
    <row r="39" spans="2:133" ht="11.25" customHeight="1">
      <c r="AQ39" s="670" t="s">
        <v>321</v>
      </c>
      <c r="AR39" s="671"/>
      <c r="AS39" s="671"/>
      <c r="AT39" s="671"/>
      <c r="AU39" s="671"/>
      <c r="AV39" s="671"/>
      <c r="AW39" s="671"/>
      <c r="AX39" s="671"/>
      <c r="AY39" s="672"/>
      <c r="AZ39" s="591" t="s">
        <v>322</v>
      </c>
      <c r="BA39" s="592"/>
      <c r="BB39" s="592"/>
      <c r="BC39" s="592"/>
      <c r="BD39" s="617"/>
      <c r="BE39" s="617"/>
      <c r="BF39" s="648"/>
      <c r="BG39" s="674" t="s">
        <v>323</v>
      </c>
      <c r="BH39" s="675"/>
      <c r="BI39" s="675"/>
      <c r="BJ39" s="675"/>
      <c r="BK39" s="675"/>
      <c r="BL39" s="187"/>
      <c r="BM39" s="606" t="s">
        <v>324</v>
      </c>
      <c r="BN39" s="606"/>
      <c r="BO39" s="606"/>
      <c r="BP39" s="606"/>
      <c r="BQ39" s="606"/>
      <c r="BR39" s="606"/>
      <c r="BS39" s="606"/>
      <c r="BT39" s="606"/>
      <c r="BU39" s="607"/>
      <c r="BV39" s="591">
        <v>89</v>
      </c>
      <c r="BW39" s="592"/>
      <c r="BX39" s="592"/>
      <c r="BY39" s="592"/>
      <c r="BZ39" s="592"/>
      <c r="CA39" s="592"/>
      <c r="CB39" s="601"/>
      <c r="CD39" s="605" t="s">
        <v>325</v>
      </c>
      <c r="CE39" s="606"/>
      <c r="CF39" s="606"/>
      <c r="CG39" s="606"/>
      <c r="CH39" s="606"/>
      <c r="CI39" s="606"/>
      <c r="CJ39" s="606"/>
      <c r="CK39" s="606"/>
      <c r="CL39" s="606"/>
      <c r="CM39" s="606"/>
      <c r="CN39" s="606"/>
      <c r="CO39" s="606"/>
      <c r="CP39" s="606"/>
      <c r="CQ39" s="607"/>
      <c r="CR39" s="591">
        <v>410817</v>
      </c>
      <c r="CS39" s="617"/>
      <c r="CT39" s="617"/>
      <c r="CU39" s="617"/>
      <c r="CV39" s="617"/>
      <c r="CW39" s="617"/>
      <c r="CX39" s="617"/>
      <c r="CY39" s="618"/>
      <c r="CZ39" s="625">
        <v>8.1999999999999993</v>
      </c>
      <c r="DA39" s="626"/>
      <c r="DB39" s="626"/>
      <c r="DC39" s="627"/>
      <c r="DD39" s="600">
        <v>408215</v>
      </c>
      <c r="DE39" s="617"/>
      <c r="DF39" s="617"/>
      <c r="DG39" s="617"/>
      <c r="DH39" s="617"/>
      <c r="DI39" s="617"/>
      <c r="DJ39" s="617"/>
      <c r="DK39" s="618"/>
      <c r="DL39" s="600" t="s">
        <v>322</v>
      </c>
      <c r="DM39" s="617"/>
      <c r="DN39" s="617"/>
      <c r="DO39" s="617"/>
      <c r="DP39" s="617"/>
      <c r="DQ39" s="617"/>
      <c r="DR39" s="617"/>
      <c r="DS39" s="617"/>
      <c r="DT39" s="617"/>
      <c r="DU39" s="617"/>
      <c r="DV39" s="618"/>
      <c r="DW39" s="596" t="s">
        <v>322</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326</v>
      </c>
      <c r="AR40" s="671"/>
      <c r="AS40" s="671"/>
      <c r="AT40" s="671"/>
      <c r="AU40" s="671"/>
      <c r="AV40" s="671"/>
      <c r="AW40" s="671"/>
      <c r="AX40" s="671"/>
      <c r="AY40" s="672"/>
      <c r="AZ40" s="591">
        <v>115051</v>
      </c>
      <c r="BA40" s="592"/>
      <c r="BB40" s="592"/>
      <c r="BC40" s="592"/>
      <c r="BD40" s="617"/>
      <c r="BE40" s="617"/>
      <c r="BF40" s="648"/>
      <c r="BG40" s="674"/>
      <c r="BH40" s="675"/>
      <c r="BI40" s="675"/>
      <c r="BJ40" s="675"/>
      <c r="BK40" s="675"/>
      <c r="BL40" s="187"/>
      <c r="BM40" s="606" t="s">
        <v>327</v>
      </c>
      <c r="BN40" s="606"/>
      <c r="BO40" s="606"/>
      <c r="BP40" s="606"/>
      <c r="BQ40" s="606"/>
      <c r="BR40" s="606"/>
      <c r="BS40" s="606"/>
      <c r="BT40" s="606"/>
      <c r="BU40" s="607"/>
      <c r="BV40" s="591">
        <v>135</v>
      </c>
      <c r="BW40" s="592"/>
      <c r="BX40" s="592"/>
      <c r="BY40" s="592"/>
      <c r="BZ40" s="592"/>
      <c r="CA40" s="592"/>
      <c r="CB40" s="601"/>
      <c r="CD40" s="605" t="s">
        <v>328</v>
      </c>
      <c r="CE40" s="606"/>
      <c r="CF40" s="606"/>
      <c r="CG40" s="606"/>
      <c r="CH40" s="606"/>
      <c r="CI40" s="606"/>
      <c r="CJ40" s="606"/>
      <c r="CK40" s="606"/>
      <c r="CL40" s="606"/>
      <c r="CM40" s="606"/>
      <c r="CN40" s="606"/>
      <c r="CO40" s="606"/>
      <c r="CP40" s="606"/>
      <c r="CQ40" s="607"/>
      <c r="CR40" s="591">
        <v>35673</v>
      </c>
      <c r="CS40" s="592"/>
      <c r="CT40" s="592"/>
      <c r="CU40" s="592"/>
      <c r="CV40" s="592"/>
      <c r="CW40" s="592"/>
      <c r="CX40" s="592"/>
      <c r="CY40" s="593"/>
      <c r="CZ40" s="625">
        <v>0.7</v>
      </c>
      <c r="DA40" s="626"/>
      <c r="DB40" s="626"/>
      <c r="DC40" s="627"/>
      <c r="DD40" s="600">
        <v>35673</v>
      </c>
      <c r="DE40" s="592"/>
      <c r="DF40" s="592"/>
      <c r="DG40" s="592"/>
      <c r="DH40" s="592"/>
      <c r="DI40" s="592"/>
      <c r="DJ40" s="592"/>
      <c r="DK40" s="593"/>
      <c r="DL40" s="600">
        <v>29173</v>
      </c>
      <c r="DM40" s="592"/>
      <c r="DN40" s="592"/>
      <c r="DO40" s="592"/>
      <c r="DP40" s="592"/>
      <c r="DQ40" s="592"/>
      <c r="DR40" s="592"/>
      <c r="DS40" s="592"/>
      <c r="DT40" s="592"/>
      <c r="DU40" s="592"/>
      <c r="DV40" s="593"/>
      <c r="DW40" s="596">
        <v>0.9</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329</v>
      </c>
      <c r="AR41" s="612"/>
      <c r="AS41" s="612"/>
      <c r="AT41" s="612"/>
      <c r="AU41" s="612"/>
      <c r="AV41" s="612"/>
      <c r="AW41" s="612"/>
      <c r="AX41" s="612"/>
      <c r="AY41" s="613"/>
      <c r="AZ41" s="663">
        <v>203403</v>
      </c>
      <c r="BA41" s="664"/>
      <c r="BB41" s="664"/>
      <c r="BC41" s="664"/>
      <c r="BD41" s="659"/>
      <c r="BE41" s="659"/>
      <c r="BF41" s="661"/>
      <c r="BG41" s="676"/>
      <c r="BH41" s="677"/>
      <c r="BI41" s="677"/>
      <c r="BJ41" s="677"/>
      <c r="BK41" s="677"/>
      <c r="BL41" s="189"/>
      <c r="BM41" s="612" t="s">
        <v>330</v>
      </c>
      <c r="BN41" s="612"/>
      <c r="BO41" s="612"/>
      <c r="BP41" s="612"/>
      <c r="BQ41" s="612"/>
      <c r="BR41" s="612"/>
      <c r="BS41" s="612"/>
      <c r="BT41" s="612"/>
      <c r="BU41" s="613"/>
      <c r="BV41" s="663">
        <v>281</v>
      </c>
      <c r="BW41" s="664"/>
      <c r="BX41" s="664"/>
      <c r="BY41" s="664"/>
      <c r="BZ41" s="664"/>
      <c r="CA41" s="664"/>
      <c r="CB41" s="673"/>
      <c r="CD41" s="605" t="s">
        <v>331</v>
      </c>
      <c r="CE41" s="606"/>
      <c r="CF41" s="606"/>
      <c r="CG41" s="606"/>
      <c r="CH41" s="606"/>
      <c r="CI41" s="606"/>
      <c r="CJ41" s="606"/>
      <c r="CK41" s="606"/>
      <c r="CL41" s="606"/>
      <c r="CM41" s="606"/>
      <c r="CN41" s="606"/>
      <c r="CO41" s="606"/>
      <c r="CP41" s="606"/>
      <c r="CQ41" s="607"/>
      <c r="CR41" s="591" t="s">
        <v>332</v>
      </c>
      <c r="CS41" s="617"/>
      <c r="CT41" s="617"/>
      <c r="CU41" s="617"/>
      <c r="CV41" s="617"/>
      <c r="CW41" s="617"/>
      <c r="CX41" s="617"/>
      <c r="CY41" s="618"/>
      <c r="CZ41" s="625" t="s">
        <v>332</v>
      </c>
      <c r="DA41" s="626"/>
      <c r="DB41" s="626"/>
      <c r="DC41" s="627"/>
      <c r="DD41" s="600" t="s">
        <v>332</v>
      </c>
      <c r="DE41" s="617"/>
      <c r="DF41" s="617"/>
      <c r="DG41" s="617"/>
      <c r="DH41" s="617"/>
      <c r="DI41" s="617"/>
      <c r="DJ41" s="617"/>
      <c r="DK41" s="618"/>
      <c r="DL41" s="678"/>
      <c r="DM41" s="679"/>
      <c r="DN41" s="679"/>
      <c r="DO41" s="679"/>
      <c r="DP41" s="679"/>
      <c r="DQ41" s="679"/>
      <c r="DR41" s="679"/>
      <c r="DS41" s="679"/>
      <c r="DT41" s="679"/>
      <c r="DU41" s="679"/>
      <c r="DV41" s="680"/>
      <c r="DW41" s="681"/>
      <c r="DX41" s="682"/>
      <c r="DY41" s="682"/>
      <c r="DZ41" s="682"/>
      <c r="EA41" s="682"/>
      <c r="EB41" s="682"/>
      <c r="EC41" s="683"/>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334</v>
      </c>
      <c r="CE42" s="589"/>
      <c r="CF42" s="589"/>
      <c r="CG42" s="589"/>
      <c r="CH42" s="589"/>
      <c r="CI42" s="589"/>
      <c r="CJ42" s="589"/>
      <c r="CK42" s="589"/>
      <c r="CL42" s="589"/>
      <c r="CM42" s="589"/>
      <c r="CN42" s="589"/>
      <c r="CO42" s="589"/>
      <c r="CP42" s="589"/>
      <c r="CQ42" s="590"/>
      <c r="CR42" s="591">
        <v>763020</v>
      </c>
      <c r="CS42" s="592"/>
      <c r="CT42" s="592"/>
      <c r="CU42" s="592"/>
      <c r="CV42" s="592"/>
      <c r="CW42" s="592"/>
      <c r="CX42" s="592"/>
      <c r="CY42" s="593"/>
      <c r="CZ42" s="625">
        <v>15.2</v>
      </c>
      <c r="DA42" s="684"/>
      <c r="DB42" s="684"/>
      <c r="DC42" s="685"/>
      <c r="DD42" s="600">
        <v>275405</v>
      </c>
      <c r="DE42" s="592"/>
      <c r="DF42" s="592"/>
      <c r="DG42" s="592"/>
      <c r="DH42" s="592"/>
      <c r="DI42" s="592"/>
      <c r="DJ42" s="592"/>
      <c r="DK42" s="593"/>
      <c r="DL42" s="678"/>
      <c r="DM42" s="679"/>
      <c r="DN42" s="679"/>
      <c r="DO42" s="679"/>
      <c r="DP42" s="679"/>
      <c r="DQ42" s="679"/>
      <c r="DR42" s="679"/>
      <c r="DS42" s="679"/>
      <c r="DT42" s="679"/>
      <c r="DU42" s="679"/>
      <c r="DV42" s="680"/>
      <c r="DW42" s="681"/>
      <c r="DX42" s="682"/>
      <c r="DY42" s="682"/>
      <c r="DZ42" s="682"/>
      <c r="EA42" s="682"/>
      <c r="EB42" s="682"/>
      <c r="EC42" s="683"/>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336</v>
      </c>
      <c r="CE43" s="589"/>
      <c r="CF43" s="589"/>
      <c r="CG43" s="589"/>
      <c r="CH43" s="589"/>
      <c r="CI43" s="589"/>
      <c r="CJ43" s="589"/>
      <c r="CK43" s="589"/>
      <c r="CL43" s="589"/>
      <c r="CM43" s="589"/>
      <c r="CN43" s="589"/>
      <c r="CO43" s="589"/>
      <c r="CP43" s="589"/>
      <c r="CQ43" s="590"/>
      <c r="CR43" s="591">
        <v>22004</v>
      </c>
      <c r="CS43" s="617"/>
      <c r="CT43" s="617"/>
      <c r="CU43" s="617"/>
      <c r="CV43" s="617"/>
      <c r="CW43" s="617"/>
      <c r="CX43" s="617"/>
      <c r="CY43" s="618"/>
      <c r="CZ43" s="625">
        <v>0.4</v>
      </c>
      <c r="DA43" s="626"/>
      <c r="DB43" s="626"/>
      <c r="DC43" s="627"/>
      <c r="DD43" s="600">
        <v>22004</v>
      </c>
      <c r="DE43" s="617"/>
      <c r="DF43" s="617"/>
      <c r="DG43" s="617"/>
      <c r="DH43" s="617"/>
      <c r="DI43" s="617"/>
      <c r="DJ43" s="617"/>
      <c r="DK43" s="618"/>
      <c r="DL43" s="678"/>
      <c r="DM43" s="679"/>
      <c r="DN43" s="679"/>
      <c r="DO43" s="679"/>
      <c r="DP43" s="679"/>
      <c r="DQ43" s="679"/>
      <c r="DR43" s="679"/>
      <c r="DS43" s="679"/>
      <c r="DT43" s="679"/>
      <c r="DU43" s="679"/>
      <c r="DV43" s="680"/>
      <c r="DW43" s="681"/>
      <c r="DX43" s="682"/>
      <c r="DY43" s="682"/>
      <c r="DZ43" s="682"/>
      <c r="EA43" s="682"/>
      <c r="EB43" s="682"/>
      <c r="EC43" s="683"/>
    </row>
    <row r="44" spans="2:133" ht="11.25" customHeight="1">
      <c r="B44" s="192" t="s">
        <v>337</v>
      </c>
      <c r="CD44" s="697" t="s">
        <v>288</v>
      </c>
      <c r="CE44" s="698"/>
      <c r="CF44" s="588" t="s">
        <v>338</v>
      </c>
      <c r="CG44" s="589"/>
      <c r="CH44" s="589"/>
      <c r="CI44" s="589"/>
      <c r="CJ44" s="589"/>
      <c r="CK44" s="589"/>
      <c r="CL44" s="589"/>
      <c r="CM44" s="589"/>
      <c r="CN44" s="589"/>
      <c r="CO44" s="589"/>
      <c r="CP44" s="589"/>
      <c r="CQ44" s="590"/>
      <c r="CR44" s="591">
        <v>521944</v>
      </c>
      <c r="CS44" s="592"/>
      <c r="CT44" s="592"/>
      <c r="CU44" s="592"/>
      <c r="CV44" s="592"/>
      <c r="CW44" s="592"/>
      <c r="CX44" s="592"/>
      <c r="CY44" s="593"/>
      <c r="CZ44" s="625">
        <v>10.4</v>
      </c>
      <c r="DA44" s="684"/>
      <c r="DB44" s="684"/>
      <c r="DC44" s="685"/>
      <c r="DD44" s="600">
        <v>227193</v>
      </c>
      <c r="DE44" s="592"/>
      <c r="DF44" s="592"/>
      <c r="DG44" s="592"/>
      <c r="DH44" s="592"/>
      <c r="DI44" s="592"/>
      <c r="DJ44" s="592"/>
      <c r="DK44" s="593"/>
      <c r="DL44" s="678"/>
      <c r="DM44" s="679"/>
      <c r="DN44" s="679"/>
      <c r="DO44" s="679"/>
      <c r="DP44" s="679"/>
      <c r="DQ44" s="679"/>
      <c r="DR44" s="679"/>
      <c r="DS44" s="679"/>
      <c r="DT44" s="679"/>
      <c r="DU44" s="679"/>
      <c r="DV44" s="680"/>
      <c r="DW44" s="681"/>
      <c r="DX44" s="682"/>
      <c r="DY44" s="682"/>
      <c r="DZ44" s="682"/>
      <c r="EA44" s="682"/>
      <c r="EB44" s="682"/>
      <c r="EC44" s="683"/>
    </row>
    <row r="45" spans="2:133" ht="11.25" customHeight="1">
      <c r="CD45" s="699"/>
      <c r="CE45" s="700"/>
      <c r="CF45" s="588" t="s">
        <v>339</v>
      </c>
      <c r="CG45" s="589"/>
      <c r="CH45" s="589"/>
      <c r="CI45" s="589"/>
      <c r="CJ45" s="589"/>
      <c r="CK45" s="589"/>
      <c r="CL45" s="589"/>
      <c r="CM45" s="589"/>
      <c r="CN45" s="589"/>
      <c r="CO45" s="589"/>
      <c r="CP45" s="589"/>
      <c r="CQ45" s="590"/>
      <c r="CR45" s="591">
        <v>291617</v>
      </c>
      <c r="CS45" s="617"/>
      <c r="CT45" s="617"/>
      <c r="CU45" s="617"/>
      <c r="CV45" s="617"/>
      <c r="CW45" s="617"/>
      <c r="CX45" s="617"/>
      <c r="CY45" s="618"/>
      <c r="CZ45" s="625">
        <v>5.8</v>
      </c>
      <c r="DA45" s="626"/>
      <c r="DB45" s="626"/>
      <c r="DC45" s="627"/>
      <c r="DD45" s="600">
        <v>21114</v>
      </c>
      <c r="DE45" s="617"/>
      <c r="DF45" s="617"/>
      <c r="DG45" s="617"/>
      <c r="DH45" s="617"/>
      <c r="DI45" s="617"/>
      <c r="DJ45" s="617"/>
      <c r="DK45" s="618"/>
      <c r="DL45" s="678"/>
      <c r="DM45" s="679"/>
      <c r="DN45" s="679"/>
      <c r="DO45" s="679"/>
      <c r="DP45" s="679"/>
      <c r="DQ45" s="679"/>
      <c r="DR45" s="679"/>
      <c r="DS45" s="679"/>
      <c r="DT45" s="679"/>
      <c r="DU45" s="679"/>
      <c r="DV45" s="680"/>
      <c r="DW45" s="681"/>
      <c r="DX45" s="682"/>
      <c r="DY45" s="682"/>
      <c r="DZ45" s="682"/>
      <c r="EA45" s="682"/>
      <c r="EB45" s="682"/>
      <c r="EC45" s="683"/>
    </row>
    <row r="46" spans="2:133" ht="11.25" customHeight="1">
      <c r="CD46" s="699"/>
      <c r="CE46" s="700"/>
      <c r="CF46" s="588" t="s">
        <v>340</v>
      </c>
      <c r="CG46" s="589"/>
      <c r="CH46" s="589"/>
      <c r="CI46" s="589"/>
      <c r="CJ46" s="589"/>
      <c r="CK46" s="589"/>
      <c r="CL46" s="589"/>
      <c r="CM46" s="589"/>
      <c r="CN46" s="589"/>
      <c r="CO46" s="589"/>
      <c r="CP46" s="589"/>
      <c r="CQ46" s="590"/>
      <c r="CR46" s="591">
        <v>228763</v>
      </c>
      <c r="CS46" s="592"/>
      <c r="CT46" s="592"/>
      <c r="CU46" s="592"/>
      <c r="CV46" s="592"/>
      <c r="CW46" s="592"/>
      <c r="CX46" s="592"/>
      <c r="CY46" s="593"/>
      <c r="CZ46" s="625">
        <v>4.5</v>
      </c>
      <c r="DA46" s="684"/>
      <c r="DB46" s="684"/>
      <c r="DC46" s="685"/>
      <c r="DD46" s="600">
        <v>205915</v>
      </c>
      <c r="DE46" s="592"/>
      <c r="DF46" s="592"/>
      <c r="DG46" s="592"/>
      <c r="DH46" s="592"/>
      <c r="DI46" s="592"/>
      <c r="DJ46" s="592"/>
      <c r="DK46" s="593"/>
      <c r="DL46" s="678"/>
      <c r="DM46" s="679"/>
      <c r="DN46" s="679"/>
      <c r="DO46" s="679"/>
      <c r="DP46" s="679"/>
      <c r="DQ46" s="679"/>
      <c r="DR46" s="679"/>
      <c r="DS46" s="679"/>
      <c r="DT46" s="679"/>
      <c r="DU46" s="679"/>
      <c r="DV46" s="680"/>
      <c r="DW46" s="681"/>
      <c r="DX46" s="682"/>
      <c r="DY46" s="682"/>
      <c r="DZ46" s="682"/>
      <c r="EA46" s="682"/>
      <c r="EB46" s="682"/>
      <c r="EC46" s="683"/>
    </row>
    <row r="47" spans="2:133" ht="11.25" customHeight="1">
      <c r="CD47" s="699"/>
      <c r="CE47" s="700"/>
      <c r="CF47" s="588" t="s">
        <v>341</v>
      </c>
      <c r="CG47" s="589"/>
      <c r="CH47" s="589"/>
      <c r="CI47" s="589"/>
      <c r="CJ47" s="589"/>
      <c r="CK47" s="589"/>
      <c r="CL47" s="589"/>
      <c r="CM47" s="589"/>
      <c r="CN47" s="589"/>
      <c r="CO47" s="589"/>
      <c r="CP47" s="589"/>
      <c r="CQ47" s="590"/>
      <c r="CR47" s="591">
        <v>241076</v>
      </c>
      <c r="CS47" s="617"/>
      <c r="CT47" s="617"/>
      <c r="CU47" s="617"/>
      <c r="CV47" s="617"/>
      <c r="CW47" s="617"/>
      <c r="CX47" s="617"/>
      <c r="CY47" s="618"/>
      <c r="CZ47" s="625">
        <v>4.8</v>
      </c>
      <c r="DA47" s="626"/>
      <c r="DB47" s="626"/>
      <c r="DC47" s="627"/>
      <c r="DD47" s="600">
        <v>48212</v>
      </c>
      <c r="DE47" s="617"/>
      <c r="DF47" s="617"/>
      <c r="DG47" s="617"/>
      <c r="DH47" s="617"/>
      <c r="DI47" s="617"/>
      <c r="DJ47" s="617"/>
      <c r="DK47" s="618"/>
      <c r="DL47" s="678"/>
      <c r="DM47" s="679"/>
      <c r="DN47" s="679"/>
      <c r="DO47" s="679"/>
      <c r="DP47" s="679"/>
      <c r="DQ47" s="679"/>
      <c r="DR47" s="679"/>
      <c r="DS47" s="679"/>
      <c r="DT47" s="679"/>
      <c r="DU47" s="679"/>
      <c r="DV47" s="680"/>
      <c r="DW47" s="681"/>
      <c r="DX47" s="682"/>
      <c r="DY47" s="682"/>
      <c r="DZ47" s="682"/>
      <c r="EA47" s="682"/>
      <c r="EB47" s="682"/>
      <c r="EC47" s="683"/>
    </row>
    <row r="48" spans="2:133">
      <c r="CD48" s="701"/>
      <c r="CE48" s="702"/>
      <c r="CF48" s="588" t="s">
        <v>342</v>
      </c>
      <c r="CG48" s="589"/>
      <c r="CH48" s="589"/>
      <c r="CI48" s="589"/>
      <c r="CJ48" s="589"/>
      <c r="CK48" s="589"/>
      <c r="CL48" s="589"/>
      <c r="CM48" s="589"/>
      <c r="CN48" s="589"/>
      <c r="CO48" s="589"/>
      <c r="CP48" s="589"/>
      <c r="CQ48" s="590"/>
      <c r="CR48" s="591" t="s">
        <v>343</v>
      </c>
      <c r="CS48" s="592"/>
      <c r="CT48" s="592"/>
      <c r="CU48" s="592"/>
      <c r="CV48" s="592"/>
      <c r="CW48" s="592"/>
      <c r="CX48" s="592"/>
      <c r="CY48" s="593"/>
      <c r="CZ48" s="625" t="s">
        <v>343</v>
      </c>
      <c r="DA48" s="684"/>
      <c r="DB48" s="684"/>
      <c r="DC48" s="685"/>
      <c r="DD48" s="600" t="s">
        <v>343</v>
      </c>
      <c r="DE48" s="592"/>
      <c r="DF48" s="592"/>
      <c r="DG48" s="592"/>
      <c r="DH48" s="592"/>
      <c r="DI48" s="592"/>
      <c r="DJ48" s="592"/>
      <c r="DK48" s="593"/>
      <c r="DL48" s="678"/>
      <c r="DM48" s="679"/>
      <c r="DN48" s="679"/>
      <c r="DO48" s="679"/>
      <c r="DP48" s="679"/>
      <c r="DQ48" s="679"/>
      <c r="DR48" s="679"/>
      <c r="DS48" s="679"/>
      <c r="DT48" s="679"/>
      <c r="DU48" s="679"/>
      <c r="DV48" s="680"/>
      <c r="DW48" s="681"/>
      <c r="DX48" s="682"/>
      <c r="DY48" s="682"/>
      <c r="DZ48" s="682"/>
      <c r="EA48" s="682"/>
      <c r="EB48" s="682"/>
      <c r="EC48" s="683"/>
    </row>
    <row r="49" spans="82:133" ht="11.25" customHeight="1">
      <c r="CD49" s="634" t="s">
        <v>344</v>
      </c>
      <c r="CE49" s="635"/>
      <c r="CF49" s="635"/>
      <c r="CG49" s="635"/>
      <c r="CH49" s="635"/>
      <c r="CI49" s="635"/>
      <c r="CJ49" s="635"/>
      <c r="CK49" s="635"/>
      <c r="CL49" s="635"/>
      <c r="CM49" s="635"/>
      <c r="CN49" s="635"/>
      <c r="CO49" s="635"/>
      <c r="CP49" s="635"/>
      <c r="CQ49" s="636"/>
      <c r="CR49" s="663">
        <v>5029220</v>
      </c>
      <c r="CS49" s="659"/>
      <c r="CT49" s="659"/>
      <c r="CU49" s="659"/>
      <c r="CV49" s="659"/>
      <c r="CW49" s="659"/>
      <c r="CX49" s="659"/>
      <c r="CY49" s="686"/>
      <c r="CZ49" s="687">
        <v>100</v>
      </c>
      <c r="DA49" s="688"/>
      <c r="DB49" s="688"/>
      <c r="DC49" s="689"/>
      <c r="DD49" s="690">
        <v>3760821</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7" zoomScale="70" zoomScaleNormal="25" zoomScaleSheetLayoutView="70" workbookViewId="0">
      <selection activeCell="AP73" sqref="AP73:AT7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346</v>
      </c>
      <c r="DK2" s="733"/>
      <c r="DL2" s="733"/>
      <c r="DM2" s="733"/>
      <c r="DN2" s="733"/>
      <c r="DO2" s="734"/>
      <c r="DP2" s="200"/>
      <c r="DQ2" s="732" t="s">
        <v>347</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348</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350</v>
      </c>
      <c r="B5" s="727"/>
      <c r="C5" s="727"/>
      <c r="D5" s="727"/>
      <c r="E5" s="727"/>
      <c r="F5" s="727"/>
      <c r="G5" s="727"/>
      <c r="H5" s="727"/>
      <c r="I5" s="727"/>
      <c r="J5" s="727"/>
      <c r="K5" s="727"/>
      <c r="L5" s="727"/>
      <c r="M5" s="727"/>
      <c r="N5" s="727"/>
      <c r="O5" s="727"/>
      <c r="P5" s="728"/>
      <c r="Q5" s="703" t="s">
        <v>351</v>
      </c>
      <c r="R5" s="704"/>
      <c r="S5" s="704"/>
      <c r="T5" s="704"/>
      <c r="U5" s="705"/>
      <c r="V5" s="703" t="s">
        <v>352</v>
      </c>
      <c r="W5" s="704"/>
      <c r="X5" s="704"/>
      <c r="Y5" s="704"/>
      <c r="Z5" s="705"/>
      <c r="AA5" s="703" t="s">
        <v>353</v>
      </c>
      <c r="AB5" s="704"/>
      <c r="AC5" s="704"/>
      <c r="AD5" s="704"/>
      <c r="AE5" s="704"/>
      <c r="AF5" s="736" t="s">
        <v>354</v>
      </c>
      <c r="AG5" s="704"/>
      <c r="AH5" s="704"/>
      <c r="AI5" s="704"/>
      <c r="AJ5" s="715"/>
      <c r="AK5" s="704" t="s">
        <v>355</v>
      </c>
      <c r="AL5" s="704"/>
      <c r="AM5" s="704"/>
      <c r="AN5" s="704"/>
      <c r="AO5" s="705"/>
      <c r="AP5" s="703" t="s">
        <v>356</v>
      </c>
      <c r="AQ5" s="704"/>
      <c r="AR5" s="704"/>
      <c r="AS5" s="704"/>
      <c r="AT5" s="705"/>
      <c r="AU5" s="703" t="s">
        <v>357</v>
      </c>
      <c r="AV5" s="704"/>
      <c r="AW5" s="704"/>
      <c r="AX5" s="704"/>
      <c r="AY5" s="715"/>
      <c r="AZ5" s="207"/>
      <c r="BA5" s="207"/>
      <c r="BB5" s="207"/>
      <c r="BC5" s="207"/>
      <c r="BD5" s="207"/>
      <c r="BE5" s="208"/>
      <c r="BF5" s="208"/>
      <c r="BG5" s="208"/>
      <c r="BH5" s="208"/>
      <c r="BI5" s="208"/>
      <c r="BJ5" s="208"/>
      <c r="BK5" s="208"/>
      <c r="BL5" s="208"/>
      <c r="BM5" s="208"/>
      <c r="BN5" s="208"/>
      <c r="BO5" s="208"/>
      <c r="BP5" s="208"/>
      <c r="BQ5" s="726" t="s">
        <v>358</v>
      </c>
      <c r="BR5" s="727"/>
      <c r="BS5" s="727"/>
      <c r="BT5" s="727"/>
      <c r="BU5" s="727"/>
      <c r="BV5" s="727"/>
      <c r="BW5" s="727"/>
      <c r="BX5" s="727"/>
      <c r="BY5" s="727"/>
      <c r="BZ5" s="727"/>
      <c r="CA5" s="727"/>
      <c r="CB5" s="727"/>
      <c r="CC5" s="727"/>
      <c r="CD5" s="727"/>
      <c r="CE5" s="727"/>
      <c r="CF5" s="727"/>
      <c r="CG5" s="728"/>
      <c r="CH5" s="703" t="s">
        <v>359</v>
      </c>
      <c r="CI5" s="704"/>
      <c r="CJ5" s="704"/>
      <c r="CK5" s="704"/>
      <c r="CL5" s="705"/>
      <c r="CM5" s="703" t="s">
        <v>360</v>
      </c>
      <c r="CN5" s="704"/>
      <c r="CO5" s="704"/>
      <c r="CP5" s="704"/>
      <c r="CQ5" s="705"/>
      <c r="CR5" s="703" t="s">
        <v>361</v>
      </c>
      <c r="CS5" s="704"/>
      <c r="CT5" s="704"/>
      <c r="CU5" s="704"/>
      <c r="CV5" s="705"/>
      <c r="CW5" s="703" t="s">
        <v>362</v>
      </c>
      <c r="CX5" s="704"/>
      <c r="CY5" s="704"/>
      <c r="CZ5" s="704"/>
      <c r="DA5" s="705"/>
      <c r="DB5" s="703" t="s">
        <v>363</v>
      </c>
      <c r="DC5" s="704"/>
      <c r="DD5" s="704"/>
      <c r="DE5" s="704"/>
      <c r="DF5" s="705"/>
      <c r="DG5" s="709" t="s">
        <v>364</v>
      </c>
      <c r="DH5" s="710"/>
      <c r="DI5" s="710"/>
      <c r="DJ5" s="710"/>
      <c r="DK5" s="711"/>
      <c r="DL5" s="709" t="s">
        <v>365</v>
      </c>
      <c r="DM5" s="710"/>
      <c r="DN5" s="710"/>
      <c r="DO5" s="710"/>
      <c r="DP5" s="711"/>
      <c r="DQ5" s="703" t="s">
        <v>366</v>
      </c>
      <c r="DR5" s="704"/>
      <c r="DS5" s="704"/>
      <c r="DT5" s="704"/>
      <c r="DU5" s="705"/>
      <c r="DV5" s="703" t="s">
        <v>357</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367</v>
      </c>
      <c r="C7" s="718"/>
      <c r="D7" s="718"/>
      <c r="E7" s="718"/>
      <c r="F7" s="718"/>
      <c r="G7" s="718"/>
      <c r="H7" s="718"/>
      <c r="I7" s="718"/>
      <c r="J7" s="718"/>
      <c r="K7" s="718"/>
      <c r="L7" s="718"/>
      <c r="M7" s="718"/>
      <c r="N7" s="718"/>
      <c r="O7" s="718"/>
      <c r="P7" s="719"/>
      <c r="Q7" s="720">
        <v>5126</v>
      </c>
      <c r="R7" s="721"/>
      <c r="S7" s="721"/>
      <c r="T7" s="721"/>
      <c r="U7" s="721"/>
      <c r="V7" s="721">
        <v>4853</v>
      </c>
      <c r="W7" s="721"/>
      <c r="X7" s="721"/>
      <c r="Y7" s="721"/>
      <c r="Z7" s="721"/>
      <c r="AA7" s="721">
        <v>273</v>
      </c>
      <c r="AB7" s="721"/>
      <c r="AC7" s="721"/>
      <c r="AD7" s="721"/>
      <c r="AE7" s="722"/>
      <c r="AF7" s="723">
        <v>138</v>
      </c>
      <c r="AG7" s="724"/>
      <c r="AH7" s="724"/>
      <c r="AI7" s="724"/>
      <c r="AJ7" s="725"/>
      <c r="AK7" s="760"/>
      <c r="AL7" s="761"/>
      <c r="AM7" s="761"/>
      <c r="AN7" s="761"/>
      <c r="AO7" s="761"/>
      <c r="AP7" s="761">
        <v>4258</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550</v>
      </c>
      <c r="BT7" s="765"/>
      <c r="BU7" s="765"/>
      <c r="BV7" s="765"/>
      <c r="BW7" s="765"/>
      <c r="BX7" s="765"/>
      <c r="BY7" s="765"/>
      <c r="BZ7" s="765"/>
      <c r="CA7" s="765"/>
      <c r="CB7" s="765"/>
      <c r="CC7" s="765"/>
      <c r="CD7" s="765"/>
      <c r="CE7" s="765"/>
      <c r="CF7" s="765"/>
      <c r="CG7" s="766"/>
      <c r="CH7" s="757" t="s">
        <v>551</v>
      </c>
      <c r="CI7" s="758"/>
      <c r="CJ7" s="758"/>
      <c r="CK7" s="758"/>
      <c r="CL7" s="759"/>
      <c r="CM7" s="757" t="s">
        <v>551</v>
      </c>
      <c r="CN7" s="758"/>
      <c r="CO7" s="758"/>
      <c r="CP7" s="758"/>
      <c r="CQ7" s="759"/>
      <c r="CR7" s="757" t="s">
        <v>551</v>
      </c>
      <c r="CS7" s="758"/>
      <c r="CT7" s="758"/>
      <c r="CU7" s="758"/>
      <c r="CV7" s="759"/>
      <c r="CW7" s="757" t="s">
        <v>551</v>
      </c>
      <c r="CX7" s="758"/>
      <c r="CY7" s="758"/>
      <c r="CZ7" s="758"/>
      <c r="DA7" s="759"/>
      <c r="DB7" s="757" t="s">
        <v>551</v>
      </c>
      <c r="DC7" s="758"/>
      <c r="DD7" s="758"/>
      <c r="DE7" s="758"/>
      <c r="DF7" s="759"/>
      <c r="DG7" s="757" t="s">
        <v>551</v>
      </c>
      <c r="DH7" s="758"/>
      <c r="DI7" s="758"/>
      <c r="DJ7" s="758"/>
      <c r="DK7" s="759"/>
      <c r="DL7" s="757" t="s">
        <v>551</v>
      </c>
      <c r="DM7" s="758"/>
      <c r="DN7" s="758"/>
      <c r="DO7" s="758"/>
      <c r="DP7" s="759"/>
      <c r="DQ7" s="757" t="s">
        <v>551</v>
      </c>
      <c r="DR7" s="758"/>
      <c r="DS7" s="758"/>
      <c r="DT7" s="758"/>
      <c r="DU7" s="759"/>
      <c r="DV7" s="738"/>
      <c r="DW7" s="739"/>
      <c r="DX7" s="739"/>
      <c r="DY7" s="739"/>
      <c r="DZ7" s="740"/>
      <c r="EA7" s="205"/>
    </row>
    <row r="8" spans="1:131" s="206" customFormat="1" ht="26.25" customHeight="1">
      <c r="A8" s="212">
        <v>2</v>
      </c>
      <c r="B8" s="741" t="s">
        <v>368</v>
      </c>
      <c r="C8" s="742"/>
      <c r="D8" s="742"/>
      <c r="E8" s="742"/>
      <c r="F8" s="742"/>
      <c r="G8" s="742"/>
      <c r="H8" s="742"/>
      <c r="I8" s="742"/>
      <c r="J8" s="742"/>
      <c r="K8" s="742"/>
      <c r="L8" s="742"/>
      <c r="M8" s="742"/>
      <c r="N8" s="742"/>
      <c r="O8" s="742"/>
      <c r="P8" s="743"/>
      <c r="Q8" s="744">
        <v>4</v>
      </c>
      <c r="R8" s="745"/>
      <c r="S8" s="745"/>
      <c r="T8" s="745"/>
      <c r="U8" s="745"/>
      <c r="V8" s="745">
        <v>4</v>
      </c>
      <c r="W8" s="745"/>
      <c r="X8" s="745"/>
      <c r="Y8" s="745"/>
      <c r="Z8" s="745"/>
      <c r="AA8" s="745"/>
      <c r="AB8" s="745"/>
      <c r="AC8" s="745"/>
      <c r="AD8" s="745"/>
      <c r="AE8" s="746"/>
      <c r="AF8" s="747"/>
      <c r="AG8" s="748"/>
      <c r="AH8" s="748"/>
      <c r="AI8" s="748"/>
      <c r="AJ8" s="749"/>
      <c r="AK8" s="750">
        <v>3</v>
      </c>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t="s">
        <v>369</v>
      </c>
      <c r="C9" s="742"/>
      <c r="D9" s="742"/>
      <c r="E9" s="742"/>
      <c r="F9" s="742"/>
      <c r="G9" s="742"/>
      <c r="H9" s="742"/>
      <c r="I9" s="742"/>
      <c r="J9" s="742"/>
      <c r="K9" s="742"/>
      <c r="L9" s="742"/>
      <c r="M9" s="742"/>
      <c r="N9" s="742"/>
      <c r="O9" s="742"/>
      <c r="P9" s="743"/>
      <c r="Q9" s="744">
        <v>198</v>
      </c>
      <c r="R9" s="745"/>
      <c r="S9" s="745"/>
      <c r="T9" s="745"/>
      <c r="U9" s="745"/>
      <c r="V9" s="745">
        <v>198</v>
      </c>
      <c r="W9" s="745"/>
      <c r="X9" s="745"/>
      <c r="Y9" s="745"/>
      <c r="Z9" s="745"/>
      <c r="AA9" s="745"/>
      <c r="AB9" s="745"/>
      <c r="AC9" s="745"/>
      <c r="AD9" s="745"/>
      <c r="AE9" s="746"/>
      <c r="AF9" s="747"/>
      <c r="AG9" s="748"/>
      <c r="AH9" s="748"/>
      <c r="AI9" s="748"/>
      <c r="AJ9" s="749"/>
      <c r="AK9" s="750">
        <v>25</v>
      </c>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370</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371</v>
      </c>
      <c r="B23" s="776" t="s">
        <v>372</v>
      </c>
      <c r="C23" s="777"/>
      <c r="D23" s="777"/>
      <c r="E23" s="777"/>
      <c r="F23" s="777"/>
      <c r="G23" s="777"/>
      <c r="H23" s="777"/>
      <c r="I23" s="777"/>
      <c r="J23" s="777"/>
      <c r="K23" s="777"/>
      <c r="L23" s="777"/>
      <c r="M23" s="777"/>
      <c r="N23" s="777"/>
      <c r="O23" s="777"/>
      <c r="P23" s="778"/>
      <c r="Q23" s="779">
        <v>5328</v>
      </c>
      <c r="R23" s="780"/>
      <c r="S23" s="780"/>
      <c r="T23" s="780"/>
      <c r="U23" s="780"/>
      <c r="V23" s="780">
        <v>5055</v>
      </c>
      <c r="W23" s="780"/>
      <c r="X23" s="780"/>
      <c r="Y23" s="780"/>
      <c r="Z23" s="780"/>
      <c r="AA23" s="780">
        <v>273</v>
      </c>
      <c r="AB23" s="780"/>
      <c r="AC23" s="780"/>
      <c r="AD23" s="780"/>
      <c r="AE23" s="781"/>
      <c r="AF23" s="782">
        <v>138</v>
      </c>
      <c r="AG23" s="780"/>
      <c r="AH23" s="780"/>
      <c r="AI23" s="780"/>
      <c r="AJ23" s="783"/>
      <c r="AK23" s="784"/>
      <c r="AL23" s="785"/>
      <c r="AM23" s="785"/>
      <c r="AN23" s="785"/>
      <c r="AO23" s="785"/>
      <c r="AP23" s="780">
        <v>4258</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373</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374</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350</v>
      </c>
      <c r="B26" s="727"/>
      <c r="C26" s="727"/>
      <c r="D26" s="727"/>
      <c r="E26" s="727"/>
      <c r="F26" s="727"/>
      <c r="G26" s="727"/>
      <c r="H26" s="727"/>
      <c r="I26" s="727"/>
      <c r="J26" s="727"/>
      <c r="K26" s="727"/>
      <c r="L26" s="727"/>
      <c r="M26" s="727"/>
      <c r="N26" s="727"/>
      <c r="O26" s="727"/>
      <c r="P26" s="728"/>
      <c r="Q26" s="703" t="s">
        <v>375</v>
      </c>
      <c r="R26" s="704"/>
      <c r="S26" s="704"/>
      <c r="T26" s="704"/>
      <c r="U26" s="705"/>
      <c r="V26" s="703" t="s">
        <v>376</v>
      </c>
      <c r="W26" s="704"/>
      <c r="X26" s="704"/>
      <c r="Y26" s="704"/>
      <c r="Z26" s="705"/>
      <c r="AA26" s="703" t="s">
        <v>377</v>
      </c>
      <c r="AB26" s="704"/>
      <c r="AC26" s="704"/>
      <c r="AD26" s="704"/>
      <c r="AE26" s="704"/>
      <c r="AF26" s="798" t="s">
        <v>378</v>
      </c>
      <c r="AG26" s="799"/>
      <c r="AH26" s="799"/>
      <c r="AI26" s="799"/>
      <c r="AJ26" s="800"/>
      <c r="AK26" s="704" t="s">
        <v>379</v>
      </c>
      <c r="AL26" s="704"/>
      <c r="AM26" s="704"/>
      <c r="AN26" s="704"/>
      <c r="AO26" s="705"/>
      <c r="AP26" s="703" t="s">
        <v>380</v>
      </c>
      <c r="AQ26" s="704"/>
      <c r="AR26" s="704"/>
      <c r="AS26" s="704"/>
      <c r="AT26" s="705"/>
      <c r="AU26" s="703" t="s">
        <v>381</v>
      </c>
      <c r="AV26" s="704"/>
      <c r="AW26" s="704"/>
      <c r="AX26" s="704"/>
      <c r="AY26" s="705"/>
      <c r="AZ26" s="703" t="s">
        <v>382</v>
      </c>
      <c r="BA26" s="704"/>
      <c r="BB26" s="704"/>
      <c r="BC26" s="704"/>
      <c r="BD26" s="705"/>
      <c r="BE26" s="703" t="s">
        <v>357</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383</v>
      </c>
      <c r="C28" s="718"/>
      <c r="D28" s="718"/>
      <c r="E28" s="718"/>
      <c r="F28" s="718"/>
      <c r="G28" s="718"/>
      <c r="H28" s="718"/>
      <c r="I28" s="718"/>
      <c r="J28" s="718"/>
      <c r="K28" s="718"/>
      <c r="L28" s="718"/>
      <c r="M28" s="718"/>
      <c r="N28" s="718"/>
      <c r="O28" s="718"/>
      <c r="P28" s="719"/>
      <c r="Q28" s="808">
        <v>1416</v>
      </c>
      <c r="R28" s="809"/>
      <c r="S28" s="809"/>
      <c r="T28" s="809"/>
      <c r="U28" s="809"/>
      <c r="V28" s="809">
        <v>1377</v>
      </c>
      <c r="W28" s="809"/>
      <c r="X28" s="809"/>
      <c r="Y28" s="809"/>
      <c r="Z28" s="809"/>
      <c r="AA28" s="809">
        <v>39</v>
      </c>
      <c r="AB28" s="809"/>
      <c r="AC28" s="809"/>
      <c r="AD28" s="809"/>
      <c r="AE28" s="810"/>
      <c r="AF28" s="811">
        <v>39</v>
      </c>
      <c r="AG28" s="809"/>
      <c r="AH28" s="809"/>
      <c r="AI28" s="809"/>
      <c r="AJ28" s="812"/>
      <c r="AK28" s="813">
        <v>122</v>
      </c>
      <c r="AL28" s="804"/>
      <c r="AM28" s="804"/>
      <c r="AN28" s="804"/>
      <c r="AO28" s="804"/>
      <c r="AP28" s="804"/>
      <c r="AQ28" s="804"/>
      <c r="AR28" s="804"/>
      <c r="AS28" s="804"/>
      <c r="AT28" s="804"/>
      <c r="AU28" s="804"/>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384</v>
      </c>
      <c r="C29" s="742"/>
      <c r="D29" s="742"/>
      <c r="E29" s="742"/>
      <c r="F29" s="742"/>
      <c r="G29" s="742"/>
      <c r="H29" s="742"/>
      <c r="I29" s="742"/>
      <c r="J29" s="742"/>
      <c r="K29" s="742"/>
      <c r="L29" s="742"/>
      <c r="M29" s="742"/>
      <c r="N29" s="742"/>
      <c r="O29" s="742"/>
      <c r="P29" s="743"/>
      <c r="Q29" s="744">
        <v>101</v>
      </c>
      <c r="R29" s="745"/>
      <c r="S29" s="745"/>
      <c r="T29" s="745"/>
      <c r="U29" s="745"/>
      <c r="V29" s="745">
        <v>101</v>
      </c>
      <c r="W29" s="745"/>
      <c r="X29" s="745"/>
      <c r="Y29" s="745"/>
      <c r="Z29" s="745"/>
      <c r="AA29" s="745"/>
      <c r="AB29" s="745"/>
      <c r="AC29" s="745"/>
      <c r="AD29" s="745"/>
      <c r="AE29" s="746"/>
      <c r="AF29" s="747"/>
      <c r="AG29" s="748"/>
      <c r="AH29" s="748"/>
      <c r="AI29" s="748"/>
      <c r="AJ29" s="749"/>
      <c r="AK29" s="816">
        <v>34</v>
      </c>
      <c r="AL29" s="817"/>
      <c r="AM29" s="817"/>
      <c r="AN29" s="817"/>
      <c r="AO29" s="817"/>
      <c r="AP29" s="817"/>
      <c r="AQ29" s="817"/>
      <c r="AR29" s="817"/>
      <c r="AS29" s="817"/>
      <c r="AT29" s="817"/>
      <c r="AU29" s="817"/>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385</v>
      </c>
      <c r="C30" s="742"/>
      <c r="D30" s="742"/>
      <c r="E30" s="742"/>
      <c r="F30" s="742"/>
      <c r="G30" s="742"/>
      <c r="H30" s="742"/>
      <c r="I30" s="742"/>
      <c r="J30" s="742"/>
      <c r="K30" s="742"/>
      <c r="L30" s="742"/>
      <c r="M30" s="742"/>
      <c r="N30" s="742"/>
      <c r="O30" s="742"/>
      <c r="P30" s="743"/>
      <c r="Q30" s="744">
        <v>1164</v>
      </c>
      <c r="R30" s="745"/>
      <c r="S30" s="745"/>
      <c r="T30" s="745"/>
      <c r="U30" s="745"/>
      <c r="V30" s="745">
        <v>1132</v>
      </c>
      <c r="W30" s="745"/>
      <c r="X30" s="745"/>
      <c r="Y30" s="745"/>
      <c r="Z30" s="745"/>
      <c r="AA30" s="745">
        <v>32</v>
      </c>
      <c r="AB30" s="745"/>
      <c r="AC30" s="745"/>
      <c r="AD30" s="745"/>
      <c r="AE30" s="746"/>
      <c r="AF30" s="747">
        <v>32</v>
      </c>
      <c r="AG30" s="748"/>
      <c r="AH30" s="748"/>
      <c r="AI30" s="748"/>
      <c r="AJ30" s="749"/>
      <c r="AK30" s="816">
        <v>175</v>
      </c>
      <c r="AL30" s="817"/>
      <c r="AM30" s="817"/>
      <c r="AN30" s="817"/>
      <c r="AO30" s="817"/>
      <c r="AP30" s="817"/>
      <c r="AQ30" s="817"/>
      <c r="AR30" s="817"/>
      <c r="AS30" s="817"/>
      <c r="AT30" s="817"/>
      <c r="AU30" s="817"/>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552</v>
      </c>
      <c r="C31" s="742"/>
      <c r="D31" s="742"/>
      <c r="E31" s="742"/>
      <c r="F31" s="742"/>
      <c r="G31" s="742"/>
      <c r="H31" s="742"/>
      <c r="I31" s="742"/>
      <c r="J31" s="742"/>
      <c r="K31" s="742"/>
      <c r="L31" s="742"/>
      <c r="M31" s="742"/>
      <c r="N31" s="742"/>
      <c r="O31" s="742"/>
      <c r="P31" s="743"/>
      <c r="Q31" s="744">
        <v>3</v>
      </c>
      <c r="R31" s="745"/>
      <c r="S31" s="745"/>
      <c r="T31" s="745"/>
      <c r="U31" s="745"/>
      <c r="V31" s="745">
        <v>3</v>
      </c>
      <c r="W31" s="745"/>
      <c r="X31" s="745"/>
      <c r="Y31" s="745"/>
      <c r="Z31" s="745"/>
      <c r="AA31" s="745"/>
      <c r="AB31" s="745"/>
      <c r="AC31" s="745"/>
      <c r="AD31" s="745"/>
      <c r="AE31" s="746"/>
      <c r="AF31" s="747"/>
      <c r="AG31" s="748"/>
      <c r="AH31" s="748"/>
      <c r="AI31" s="748"/>
      <c r="AJ31" s="749"/>
      <c r="AK31" s="816"/>
      <c r="AL31" s="817"/>
      <c r="AM31" s="817"/>
      <c r="AN31" s="817"/>
      <c r="AO31" s="817"/>
      <c r="AP31" s="817"/>
      <c r="AQ31" s="817"/>
      <c r="AR31" s="817"/>
      <c r="AS31" s="817"/>
      <c r="AT31" s="817"/>
      <c r="AU31" s="817"/>
      <c r="AV31" s="817"/>
      <c r="AW31" s="817"/>
      <c r="AX31" s="817"/>
      <c r="AY31" s="817"/>
      <c r="AZ31" s="818"/>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386</v>
      </c>
      <c r="C32" s="742"/>
      <c r="D32" s="742"/>
      <c r="E32" s="742"/>
      <c r="F32" s="742"/>
      <c r="G32" s="742"/>
      <c r="H32" s="742"/>
      <c r="I32" s="742"/>
      <c r="J32" s="742"/>
      <c r="K32" s="742"/>
      <c r="L32" s="742"/>
      <c r="M32" s="742"/>
      <c r="N32" s="742"/>
      <c r="O32" s="742"/>
      <c r="P32" s="743"/>
      <c r="Q32" s="744">
        <v>146</v>
      </c>
      <c r="R32" s="745"/>
      <c r="S32" s="745"/>
      <c r="T32" s="745"/>
      <c r="U32" s="745"/>
      <c r="V32" s="745">
        <v>141</v>
      </c>
      <c r="W32" s="745"/>
      <c r="X32" s="745"/>
      <c r="Y32" s="745"/>
      <c r="Z32" s="745"/>
      <c r="AA32" s="745">
        <v>5</v>
      </c>
      <c r="AB32" s="745"/>
      <c r="AC32" s="745"/>
      <c r="AD32" s="745"/>
      <c r="AE32" s="746"/>
      <c r="AF32" s="747">
        <v>18</v>
      </c>
      <c r="AG32" s="748"/>
      <c r="AH32" s="748"/>
      <c r="AI32" s="748"/>
      <c r="AJ32" s="749"/>
      <c r="AK32" s="816">
        <v>580</v>
      </c>
      <c r="AL32" s="817"/>
      <c r="AM32" s="817"/>
      <c r="AN32" s="817"/>
      <c r="AO32" s="817"/>
      <c r="AP32" s="817">
        <v>580</v>
      </c>
      <c r="AQ32" s="817"/>
      <c r="AR32" s="817"/>
      <c r="AS32" s="817"/>
      <c r="AT32" s="817"/>
      <c r="AU32" s="817"/>
      <c r="AV32" s="817"/>
      <c r="AW32" s="817"/>
      <c r="AX32" s="817"/>
      <c r="AY32" s="817"/>
      <c r="AZ32" s="818"/>
      <c r="BA32" s="818"/>
      <c r="BB32" s="818"/>
      <c r="BC32" s="818"/>
      <c r="BD32" s="818"/>
      <c r="BE32" s="814" t="s">
        <v>387</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388</v>
      </c>
      <c r="C33" s="742"/>
      <c r="D33" s="742"/>
      <c r="E33" s="742"/>
      <c r="F33" s="742"/>
      <c r="G33" s="742"/>
      <c r="H33" s="742"/>
      <c r="I33" s="742"/>
      <c r="J33" s="742"/>
      <c r="K33" s="742"/>
      <c r="L33" s="742"/>
      <c r="M33" s="742"/>
      <c r="N33" s="742"/>
      <c r="O33" s="742"/>
      <c r="P33" s="743"/>
      <c r="Q33" s="744">
        <v>67</v>
      </c>
      <c r="R33" s="745"/>
      <c r="S33" s="745"/>
      <c r="T33" s="745"/>
      <c r="U33" s="745"/>
      <c r="V33" s="745">
        <v>54</v>
      </c>
      <c r="W33" s="745"/>
      <c r="X33" s="745"/>
      <c r="Y33" s="745"/>
      <c r="Z33" s="745"/>
      <c r="AA33" s="745"/>
      <c r="AB33" s="745"/>
      <c r="AC33" s="745"/>
      <c r="AD33" s="745"/>
      <c r="AE33" s="746"/>
      <c r="AF33" s="747">
        <v>12</v>
      </c>
      <c r="AG33" s="748"/>
      <c r="AH33" s="748"/>
      <c r="AI33" s="748"/>
      <c r="AJ33" s="749"/>
      <c r="AK33" s="816">
        <v>10</v>
      </c>
      <c r="AL33" s="817"/>
      <c r="AM33" s="817"/>
      <c r="AN33" s="817"/>
      <c r="AO33" s="817"/>
      <c r="AP33" s="817"/>
      <c r="AQ33" s="817"/>
      <c r="AR33" s="817"/>
      <c r="AS33" s="817"/>
      <c r="AT33" s="817"/>
      <c r="AU33" s="817"/>
      <c r="AV33" s="817"/>
      <c r="AW33" s="817"/>
      <c r="AX33" s="817"/>
      <c r="AY33" s="817"/>
      <c r="AZ33" s="818"/>
      <c r="BA33" s="818"/>
      <c r="BB33" s="818"/>
      <c r="BC33" s="818"/>
      <c r="BD33" s="818"/>
      <c r="BE33" s="814" t="s">
        <v>389</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390</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371</v>
      </c>
      <c r="B63" s="776" t="s">
        <v>391</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171</v>
      </c>
      <c r="AG63" s="828"/>
      <c r="AH63" s="828"/>
      <c r="AI63" s="828"/>
      <c r="AJ63" s="829"/>
      <c r="AK63" s="830"/>
      <c r="AL63" s="825"/>
      <c r="AM63" s="825"/>
      <c r="AN63" s="825"/>
      <c r="AO63" s="825"/>
      <c r="AP63" s="828">
        <v>580</v>
      </c>
      <c r="AQ63" s="828"/>
      <c r="AR63" s="828"/>
      <c r="AS63" s="828"/>
      <c r="AT63" s="828"/>
      <c r="AU63" s="828"/>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393</v>
      </c>
      <c r="B66" s="727"/>
      <c r="C66" s="727"/>
      <c r="D66" s="727"/>
      <c r="E66" s="727"/>
      <c r="F66" s="727"/>
      <c r="G66" s="727"/>
      <c r="H66" s="727"/>
      <c r="I66" s="727"/>
      <c r="J66" s="727"/>
      <c r="K66" s="727"/>
      <c r="L66" s="727"/>
      <c r="M66" s="727"/>
      <c r="N66" s="727"/>
      <c r="O66" s="727"/>
      <c r="P66" s="728"/>
      <c r="Q66" s="703" t="s">
        <v>375</v>
      </c>
      <c r="R66" s="704"/>
      <c r="S66" s="704"/>
      <c r="T66" s="704"/>
      <c r="U66" s="705"/>
      <c r="V66" s="703" t="s">
        <v>376</v>
      </c>
      <c r="W66" s="704"/>
      <c r="X66" s="704"/>
      <c r="Y66" s="704"/>
      <c r="Z66" s="705"/>
      <c r="AA66" s="703" t="s">
        <v>377</v>
      </c>
      <c r="AB66" s="704"/>
      <c r="AC66" s="704"/>
      <c r="AD66" s="704"/>
      <c r="AE66" s="705"/>
      <c r="AF66" s="838" t="s">
        <v>378</v>
      </c>
      <c r="AG66" s="799"/>
      <c r="AH66" s="799"/>
      <c r="AI66" s="799"/>
      <c r="AJ66" s="839"/>
      <c r="AK66" s="703" t="s">
        <v>379</v>
      </c>
      <c r="AL66" s="727"/>
      <c r="AM66" s="727"/>
      <c r="AN66" s="727"/>
      <c r="AO66" s="728"/>
      <c r="AP66" s="703" t="s">
        <v>380</v>
      </c>
      <c r="AQ66" s="704"/>
      <c r="AR66" s="704"/>
      <c r="AS66" s="704"/>
      <c r="AT66" s="705"/>
      <c r="AU66" s="703" t="s">
        <v>394</v>
      </c>
      <c r="AV66" s="704"/>
      <c r="AW66" s="704"/>
      <c r="AX66" s="704"/>
      <c r="AY66" s="705"/>
      <c r="AZ66" s="703" t="s">
        <v>357</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537</v>
      </c>
      <c r="C68" s="856"/>
      <c r="D68" s="856"/>
      <c r="E68" s="856"/>
      <c r="F68" s="856"/>
      <c r="G68" s="856"/>
      <c r="H68" s="856"/>
      <c r="I68" s="856"/>
      <c r="J68" s="856"/>
      <c r="K68" s="856"/>
      <c r="L68" s="856"/>
      <c r="M68" s="856"/>
      <c r="N68" s="856"/>
      <c r="O68" s="856"/>
      <c r="P68" s="857"/>
      <c r="Q68" s="858">
        <v>821</v>
      </c>
      <c r="R68" s="852"/>
      <c r="S68" s="852"/>
      <c r="T68" s="852"/>
      <c r="U68" s="852"/>
      <c r="V68" s="852">
        <v>781</v>
      </c>
      <c r="W68" s="852"/>
      <c r="X68" s="852"/>
      <c r="Y68" s="852"/>
      <c r="Z68" s="852"/>
      <c r="AA68" s="852">
        <v>40</v>
      </c>
      <c r="AB68" s="852"/>
      <c r="AC68" s="852"/>
      <c r="AD68" s="852"/>
      <c r="AE68" s="852"/>
      <c r="AF68" s="852">
        <v>40</v>
      </c>
      <c r="AG68" s="852"/>
      <c r="AH68" s="852"/>
      <c r="AI68" s="852"/>
      <c r="AJ68" s="852"/>
      <c r="AK68" s="852">
        <v>1</v>
      </c>
      <c r="AL68" s="852"/>
      <c r="AM68" s="852"/>
      <c r="AN68" s="852"/>
      <c r="AO68" s="852"/>
      <c r="AP68" s="852"/>
      <c r="AQ68" s="852"/>
      <c r="AR68" s="852"/>
      <c r="AS68" s="852"/>
      <c r="AT68" s="852"/>
      <c r="AU68" s="852"/>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538</v>
      </c>
      <c r="C69" s="860"/>
      <c r="D69" s="860"/>
      <c r="E69" s="860"/>
      <c r="F69" s="860"/>
      <c r="G69" s="860"/>
      <c r="H69" s="860"/>
      <c r="I69" s="860"/>
      <c r="J69" s="860"/>
      <c r="K69" s="860"/>
      <c r="L69" s="860"/>
      <c r="M69" s="860"/>
      <c r="N69" s="860"/>
      <c r="O69" s="860"/>
      <c r="P69" s="861"/>
      <c r="Q69" s="862">
        <v>240924</v>
      </c>
      <c r="R69" s="817"/>
      <c r="S69" s="817"/>
      <c r="T69" s="817"/>
      <c r="U69" s="817"/>
      <c r="V69" s="817">
        <v>229430</v>
      </c>
      <c r="W69" s="817"/>
      <c r="X69" s="817"/>
      <c r="Y69" s="817"/>
      <c r="Z69" s="817"/>
      <c r="AA69" s="817">
        <v>11494</v>
      </c>
      <c r="AB69" s="817"/>
      <c r="AC69" s="817"/>
      <c r="AD69" s="817"/>
      <c r="AE69" s="817"/>
      <c r="AF69" s="817">
        <v>11494</v>
      </c>
      <c r="AG69" s="817"/>
      <c r="AH69" s="817"/>
      <c r="AI69" s="817"/>
      <c r="AJ69" s="817"/>
      <c r="AK69" s="817">
        <v>2244</v>
      </c>
      <c r="AL69" s="817"/>
      <c r="AM69" s="817"/>
      <c r="AN69" s="817"/>
      <c r="AO69" s="817"/>
      <c r="AP69" s="817"/>
      <c r="AQ69" s="817"/>
      <c r="AR69" s="817"/>
      <c r="AS69" s="817"/>
      <c r="AT69" s="817"/>
      <c r="AU69" s="817"/>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539</v>
      </c>
      <c r="C70" s="860"/>
      <c r="D70" s="860"/>
      <c r="E70" s="860"/>
      <c r="F70" s="860"/>
      <c r="G70" s="860"/>
      <c r="H70" s="860"/>
      <c r="I70" s="860"/>
      <c r="J70" s="860"/>
      <c r="K70" s="860"/>
      <c r="L70" s="860"/>
      <c r="M70" s="860"/>
      <c r="N70" s="860"/>
      <c r="O70" s="860"/>
      <c r="P70" s="861"/>
      <c r="Q70" s="862">
        <v>5970</v>
      </c>
      <c r="R70" s="817"/>
      <c r="S70" s="817"/>
      <c r="T70" s="817"/>
      <c r="U70" s="817"/>
      <c r="V70" s="817">
        <v>5923</v>
      </c>
      <c r="W70" s="817"/>
      <c r="X70" s="817"/>
      <c r="Y70" s="817"/>
      <c r="Z70" s="817"/>
      <c r="AA70" s="817">
        <v>47</v>
      </c>
      <c r="AB70" s="817"/>
      <c r="AC70" s="817"/>
      <c r="AD70" s="817"/>
      <c r="AE70" s="817"/>
      <c r="AF70" s="817">
        <v>47</v>
      </c>
      <c r="AG70" s="817"/>
      <c r="AH70" s="817"/>
      <c r="AI70" s="817"/>
      <c r="AJ70" s="817"/>
      <c r="AK70" s="817">
        <v>292</v>
      </c>
      <c r="AL70" s="817"/>
      <c r="AM70" s="817"/>
      <c r="AN70" s="817"/>
      <c r="AO70" s="817"/>
      <c r="AP70" s="817">
        <v>882</v>
      </c>
      <c r="AQ70" s="817"/>
      <c r="AR70" s="817"/>
      <c r="AS70" s="817"/>
      <c r="AT70" s="817"/>
      <c r="AU70" s="817">
        <v>37</v>
      </c>
      <c r="AV70" s="817"/>
      <c r="AW70" s="817"/>
      <c r="AX70" s="817"/>
      <c r="AY70" s="817"/>
      <c r="AZ70" s="863" t="s">
        <v>555</v>
      </c>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540</v>
      </c>
      <c r="C71" s="860"/>
      <c r="D71" s="860"/>
      <c r="E71" s="860"/>
      <c r="F71" s="860"/>
      <c r="G71" s="860"/>
      <c r="H71" s="860"/>
      <c r="I71" s="860"/>
      <c r="J71" s="860"/>
      <c r="K71" s="860"/>
      <c r="L71" s="860"/>
      <c r="M71" s="860"/>
      <c r="N71" s="860"/>
      <c r="O71" s="860"/>
      <c r="P71" s="861"/>
      <c r="Q71" s="862">
        <v>11109</v>
      </c>
      <c r="R71" s="817"/>
      <c r="S71" s="817"/>
      <c r="T71" s="817"/>
      <c r="U71" s="817"/>
      <c r="V71" s="817">
        <v>10768</v>
      </c>
      <c r="W71" s="817"/>
      <c r="X71" s="817"/>
      <c r="Y71" s="817"/>
      <c r="Z71" s="817"/>
      <c r="AA71" s="817">
        <v>341</v>
      </c>
      <c r="AB71" s="817"/>
      <c r="AC71" s="817"/>
      <c r="AD71" s="817"/>
      <c r="AE71" s="817"/>
      <c r="AF71" s="817"/>
      <c r="AG71" s="817"/>
      <c r="AH71" s="817"/>
      <c r="AI71" s="817"/>
      <c r="AJ71" s="817"/>
      <c r="AK71" s="817">
        <v>2209</v>
      </c>
      <c r="AL71" s="817"/>
      <c r="AM71" s="817"/>
      <c r="AN71" s="817"/>
      <c r="AO71" s="817"/>
      <c r="AP71" s="817"/>
      <c r="AQ71" s="817"/>
      <c r="AR71" s="817"/>
      <c r="AS71" s="817"/>
      <c r="AT71" s="817"/>
      <c r="AU71" s="817"/>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541</v>
      </c>
      <c r="C72" s="860"/>
      <c r="D72" s="860"/>
      <c r="E72" s="860"/>
      <c r="F72" s="860"/>
      <c r="G72" s="860"/>
      <c r="H72" s="860"/>
      <c r="I72" s="860"/>
      <c r="J72" s="860"/>
      <c r="K72" s="860"/>
      <c r="L72" s="860"/>
      <c r="M72" s="860"/>
      <c r="N72" s="860"/>
      <c r="O72" s="860"/>
      <c r="P72" s="861"/>
      <c r="Q72" s="862">
        <v>1420</v>
      </c>
      <c r="R72" s="817"/>
      <c r="S72" s="817"/>
      <c r="T72" s="817"/>
      <c r="U72" s="817"/>
      <c r="V72" s="817">
        <v>1419</v>
      </c>
      <c r="W72" s="817"/>
      <c r="X72" s="817"/>
      <c r="Y72" s="817"/>
      <c r="Z72" s="817"/>
      <c r="AA72" s="817">
        <v>1</v>
      </c>
      <c r="AB72" s="817"/>
      <c r="AC72" s="817"/>
      <c r="AD72" s="817"/>
      <c r="AE72" s="817"/>
      <c r="AF72" s="817"/>
      <c r="AG72" s="817"/>
      <c r="AH72" s="817"/>
      <c r="AI72" s="817"/>
      <c r="AJ72" s="817"/>
      <c r="AK72" s="817"/>
      <c r="AL72" s="817"/>
      <c r="AM72" s="817"/>
      <c r="AN72" s="817"/>
      <c r="AO72" s="817"/>
      <c r="AP72" s="817"/>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542</v>
      </c>
      <c r="C73" s="860"/>
      <c r="D73" s="860"/>
      <c r="E73" s="860"/>
      <c r="F73" s="860"/>
      <c r="G73" s="860"/>
      <c r="H73" s="860"/>
      <c r="I73" s="860"/>
      <c r="J73" s="860"/>
      <c r="K73" s="860"/>
      <c r="L73" s="860"/>
      <c r="M73" s="860"/>
      <c r="N73" s="860"/>
      <c r="O73" s="860"/>
      <c r="P73" s="861"/>
      <c r="Q73" s="862">
        <v>2</v>
      </c>
      <c r="R73" s="817"/>
      <c r="S73" s="817"/>
      <c r="T73" s="817"/>
      <c r="U73" s="817"/>
      <c r="V73" s="817"/>
      <c r="W73" s="817"/>
      <c r="X73" s="817"/>
      <c r="Y73" s="817"/>
      <c r="Z73" s="817"/>
      <c r="AA73" s="817">
        <v>2</v>
      </c>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543</v>
      </c>
      <c r="C74" s="860"/>
      <c r="D74" s="860"/>
      <c r="E74" s="860"/>
      <c r="F74" s="860"/>
      <c r="G74" s="860"/>
      <c r="H74" s="860"/>
      <c r="I74" s="860"/>
      <c r="J74" s="860"/>
      <c r="K74" s="860"/>
      <c r="L74" s="860"/>
      <c r="M74" s="860"/>
      <c r="N74" s="860"/>
      <c r="O74" s="860"/>
      <c r="P74" s="861"/>
      <c r="Q74" s="862">
        <v>39</v>
      </c>
      <c r="R74" s="817"/>
      <c r="S74" s="817"/>
      <c r="T74" s="817"/>
      <c r="U74" s="817"/>
      <c r="V74" s="817">
        <v>38</v>
      </c>
      <c r="W74" s="817"/>
      <c r="X74" s="817"/>
      <c r="Y74" s="817"/>
      <c r="Z74" s="817"/>
      <c r="AA74" s="817">
        <v>1</v>
      </c>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544</v>
      </c>
      <c r="C75" s="860"/>
      <c r="D75" s="860"/>
      <c r="E75" s="860"/>
      <c r="F75" s="860"/>
      <c r="G75" s="860"/>
      <c r="H75" s="860"/>
      <c r="I75" s="860"/>
      <c r="J75" s="860"/>
      <c r="K75" s="860"/>
      <c r="L75" s="860"/>
      <c r="M75" s="860"/>
      <c r="N75" s="860"/>
      <c r="O75" s="860"/>
      <c r="P75" s="861"/>
      <c r="Q75" s="865">
        <v>13</v>
      </c>
      <c r="R75" s="866"/>
      <c r="S75" s="866"/>
      <c r="T75" s="866"/>
      <c r="U75" s="816"/>
      <c r="V75" s="867">
        <v>12</v>
      </c>
      <c r="W75" s="866"/>
      <c r="X75" s="866"/>
      <c r="Y75" s="866"/>
      <c r="Z75" s="816"/>
      <c r="AA75" s="867">
        <v>1</v>
      </c>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545</v>
      </c>
      <c r="C76" s="860"/>
      <c r="D76" s="860"/>
      <c r="E76" s="860"/>
      <c r="F76" s="860"/>
      <c r="G76" s="860"/>
      <c r="H76" s="860"/>
      <c r="I76" s="860"/>
      <c r="J76" s="860"/>
      <c r="K76" s="860"/>
      <c r="L76" s="860"/>
      <c r="M76" s="860"/>
      <c r="N76" s="860"/>
      <c r="O76" s="860"/>
      <c r="P76" s="861"/>
      <c r="Q76" s="865">
        <v>262</v>
      </c>
      <c r="R76" s="866"/>
      <c r="S76" s="866"/>
      <c r="T76" s="866"/>
      <c r="U76" s="816"/>
      <c r="V76" s="867">
        <v>232</v>
      </c>
      <c r="W76" s="866"/>
      <c r="X76" s="866"/>
      <c r="Y76" s="866"/>
      <c r="Z76" s="816"/>
      <c r="AA76" s="867">
        <v>30</v>
      </c>
      <c r="AB76" s="866"/>
      <c r="AC76" s="866"/>
      <c r="AD76" s="866"/>
      <c r="AE76" s="816"/>
      <c r="AF76" s="867">
        <v>30</v>
      </c>
      <c r="AG76" s="866"/>
      <c r="AH76" s="866"/>
      <c r="AI76" s="866"/>
      <c r="AJ76" s="816"/>
      <c r="AK76" s="867">
        <v>2</v>
      </c>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546</v>
      </c>
      <c r="C77" s="860"/>
      <c r="D77" s="860"/>
      <c r="E77" s="860"/>
      <c r="F77" s="860"/>
      <c r="G77" s="860"/>
      <c r="H77" s="860"/>
      <c r="I77" s="860"/>
      <c r="J77" s="860"/>
      <c r="K77" s="860"/>
      <c r="L77" s="860"/>
      <c r="M77" s="860"/>
      <c r="N77" s="860"/>
      <c r="O77" s="860"/>
      <c r="P77" s="861"/>
      <c r="Q77" s="865">
        <v>299</v>
      </c>
      <c r="R77" s="866"/>
      <c r="S77" s="866"/>
      <c r="T77" s="866"/>
      <c r="U77" s="816"/>
      <c r="V77" s="867">
        <v>292</v>
      </c>
      <c r="W77" s="866"/>
      <c r="X77" s="866"/>
      <c r="Y77" s="866"/>
      <c r="Z77" s="816"/>
      <c r="AA77" s="867">
        <v>7</v>
      </c>
      <c r="AB77" s="866"/>
      <c r="AC77" s="866"/>
      <c r="AD77" s="866"/>
      <c r="AE77" s="816"/>
      <c r="AF77" s="867">
        <v>7</v>
      </c>
      <c r="AG77" s="866"/>
      <c r="AH77" s="866"/>
      <c r="AI77" s="866"/>
      <c r="AJ77" s="816"/>
      <c r="AK77" s="867">
        <v>7</v>
      </c>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547</v>
      </c>
      <c r="C78" s="860"/>
      <c r="D78" s="860"/>
      <c r="E78" s="860"/>
      <c r="F78" s="860"/>
      <c r="G78" s="860"/>
      <c r="H78" s="860"/>
      <c r="I78" s="860"/>
      <c r="J78" s="860"/>
      <c r="K78" s="860"/>
      <c r="L78" s="860"/>
      <c r="M78" s="860"/>
      <c r="N78" s="860"/>
      <c r="O78" s="860"/>
      <c r="P78" s="861"/>
      <c r="Q78" s="862">
        <v>437</v>
      </c>
      <c r="R78" s="817"/>
      <c r="S78" s="817"/>
      <c r="T78" s="817"/>
      <c r="U78" s="817"/>
      <c r="V78" s="817">
        <v>430</v>
      </c>
      <c r="W78" s="817"/>
      <c r="X78" s="817"/>
      <c r="Y78" s="817"/>
      <c r="Z78" s="817"/>
      <c r="AA78" s="817">
        <v>7</v>
      </c>
      <c r="AB78" s="817"/>
      <c r="AC78" s="817"/>
      <c r="AD78" s="817"/>
      <c r="AE78" s="817"/>
      <c r="AF78" s="817">
        <v>7</v>
      </c>
      <c r="AG78" s="817"/>
      <c r="AH78" s="817"/>
      <c r="AI78" s="817"/>
      <c r="AJ78" s="817"/>
      <c r="AK78" s="817"/>
      <c r="AL78" s="817"/>
      <c r="AM78" s="817"/>
      <c r="AN78" s="817"/>
      <c r="AO78" s="817"/>
      <c r="AP78" s="817">
        <v>966</v>
      </c>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548</v>
      </c>
      <c r="C79" s="860"/>
      <c r="D79" s="860"/>
      <c r="E79" s="860"/>
      <c r="F79" s="860"/>
      <c r="G79" s="860"/>
      <c r="H79" s="860"/>
      <c r="I79" s="860"/>
      <c r="J79" s="860"/>
      <c r="K79" s="860"/>
      <c r="L79" s="860"/>
      <c r="M79" s="860"/>
      <c r="N79" s="860"/>
      <c r="O79" s="860"/>
      <c r="P79" s="861"/>
      <c r="Q79" s="862">
        <v>446</v>
      </c>
      <c r="R79" s="817"/>
      <c r="S79" s="817"/>
      <c r="T79" s="817"/>
      <c r="U79" s="817"/>
      <c r="V79" s="817">
        <v>409</v>
      </c>
      <c r="W79" s="817"/>
      <c r="X79" s="817"/>
      <c r="Y79" s="817"/>
      <c r="Z79" s="817"/>
      <c r="AA79" s="817">
        <v>37</v>
      </c>
      <c r="AB79" s="817"/>
      <c r="AC79" s="817"/>
      <c r="AD79" s="817"/>
      <c r="AE79" s="817"/>
      <c r="AF79" s="817">
        <v>37</v>
      </c>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549</v>
      </c>
      <c r="C80" s="860"/>
      <c r="D80" s="860"/>
      <c r="E80" s="860"/>
      <c r="F80" s="860"/>
      <c r="G80" s="860"/>
      <c r="H80" s="860"/>
      <c r="I80" s="860"/>
      <c r="J80" s="860"/>
      <c r="K80" s="860"/>
      <c r="L80" s="860"/>
      <c r="M80" s="860"/>
      <c r="N80" s="860"/>
      <c r="O80" s="860"/>
      <c r="P80" s="861"/>
      <c r="Q80" s="862">
        <v>124</v>
      </c>
      <c r="R80" s="817"/>
      <c r="S80" s="817"/>
      <c r="T80" s="817"/>
      <c r="U80" s="817"/>
      <c r="V80" s="817">
        <v>118</v>
      </c>
      <c r="W80" s="817"/>
      <c r="X80" s="817"/>
      <c r="Y80" s="817"/>
      <c r="Z80" s="817"/>
      <c r="AA80" s="817">
        <v>6</v>
      </c>
      <c r="AB80" s="817"/>
      <c r="AC80" s="817"/>
      <c r="AD80" s="817"/>
      <c r="AE80" s="817"/>
      <c r="AF80" s="817">
        <v>6</v>
      </c>
      <c r="AG80" s="817"/>
      <c r="AH80" s="817"/>
      <c r="AI80" s="817"/>
      <c r="AJ80" s="817"/>
      <c r="AK80" s="817"/>
      <c r="AL80" s="817"/>
      <c r="AM80" s="817"/>
      <c r="AN80" s="817"/>
      <c r="AO80" s="817"/>
      <c r="AP80" s="817">
        <v>651</v>
      </c>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t="s">
        <v>556</v>
      </c>
      <c r="C81" s="860"/>
      <c r="D81" s="860"/>
      <c r="E81" s="860"/>
      <c r="F81" s="860"/>
      <c r="G81" s="860"/>
      <c r="H81" s="860"/>
      <c r="I81" s="860"/>
      <c r="J81" s="860"/>
      <c r="K81" s="860"/>
      <c r="L81" s="860"/>
      <c r="M81" s="860"/>
      <c r="N81" s="860"/>
      <c r="O81" s="860"/>
      <c r="P81" s="861"/>
      <c r="Q81" s="862">
        <v>1728</v>
      </c>
      <c r="R81" s="817"/>
      <c r="S81" s="817"/>
      <c r="T81" s="817"/>
      <c r="U81" s="817"/>
      <c r="V81" s="817">
        <v>1536</v>
      </c>
      <c r="W81" s="817"/>
      <c r="X81" s="817"/>
      <c r="Y81" s="817"/>
      <c r="Z81" s="817"/>
      <c r="AA81" s="817">
        <v>115</v>
      </c>
      <c r="AB81" s="817"/>
      <c r="AC81" s="817"/>
      <c r="AD81" s="817"/>
      <c r="AE81" s="817"/>
      <c r="AF81" s="817">
        <v>647</v>
      </c>
      <c r="AG81" s="817"/>
      <c r="AH81" s="817"/>
      <c r="AI81" s="817"/>
      <c r="AJ81" s="817"/>
      <c r="AK81" s="817"/>
      <c r="AL81" s="817"/>
      <c r="AM81" s="817"/>
      <c r="AN81" s="817"/>
      <c r="AO81" s="817"/>
      <c r="AP81" s="817">
        <v>345</v>
      </c>
      <c r="AQ81" s="817"/>
      <c r="AR81" s="817"/>
      <c r="AS81" s="817"/>
      <c r="AT81" s="817"/>
      <c r="AU81" s="817"/>
      <c r="AV81" s="817"/>
      <c r="AW81" s="817"/>
      <c r="AX81" s="817"/>
      <c r="AY81" s="817"/>
      <c r="AZ81" s="863" t="s">
        <v>554</v>
      </c>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371</v>
      </c>
      <c r="B88" s="776" t="s">
        <v>395</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11715</v>
      </c>
      <c r="AG88" s="828"/>
      <c r="AH88" s="828"/>
      <c r="AI88" s="828"/>
      <c r="AJ88" s="828"/>
      <c r="AK88" s="825"/>
      <c r="AL88" s="825"/>
      <c r="AM88" s="825"/>
      <c r="AN88" s="825"/>
      <c r="AO88" s="825"/>
      <c r="AP88" s="828">
        <v>2499</v>
      </c>
      <c r="AQ88" s="828"/>
      <c r="AR88" s="828"/>
      <c r="AS88" s="828"/>
      <c r="AT88" s="828"/>
      <c r="AU88" s="828">
        <v>37</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776" t="s">
        <v>396</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t="s">
        <v>553</v>
      </c>
      <c r="CS102" s="836"/>
      <c r="CT102" s="836"/>
      <c r="CU102" s="836"/>
      <c r="CV102" s="879"/>
      <c r="CW102" s="878" t="s">
        <v>553</v>
      </c>
      <c r="CX102" s="836"/>
      <c r="CY102" s="836"/>
      <c r="CZ102" s="836"/>
      <c r="DA102" s="879"/>
      <c r="DB102" s="878" t="s">
        <v>553</v>
      </c>
      <c r="DC102" s="836"/>
      <c r="DD102" s="836"/>
      <c r="DE102" s="836"/>
      <c r="DF102" s="879"/>
      <c r="DG102" s="878" t="s">
        <v>553</v>
      </c>
      <c r="DH102" s="836"/>
      <c r="DI102" s="836"/>
      <c r="DJ102" s="836"/>
      <c r="DK102" s="879"/>
      <c r="DL102" s="878" t="s">
        <v>553</v>
      </c>
      <c r="DM102" s="836"/>
      <c r="DN102" s="836"/>
      <c r="DO102" s="836"/>
      <c r="DP102" s="879"/>
      <c r="DQ102" s="878" t="s">
        <v>553</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397</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398</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401</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402</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403</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404</v>
      </c>
      <c r="AB109" s="881"/>
      <c r="AC109" s="881"/>
      <c r="AD109" s="881"/>
      <c r="AE109" s="882"/>
      <c r="AF109" s="880" t="s">
        <v>287</v>
      </c>
      <c r="AG109" s="881"/>
      <c r="AH109" s="881"/>
      <c r="AI109" s="881"/>
      <c r="AJ109" s="882"/>
      <c r="AK109" s="880" t="s">
        <v>286</v>
      </c>
      <c r="AL109" s="881"/>
      <c r="AM109" s="881"/>
      <c r="AN109" s="881"/>
      <c r="AO109" s="882"/>
      <c r="AP109" s="880" t="s">
        <v>405</v>
      </c>
      <c r="AQ109" s="881"/>
      <c r="AR109" s="881"/>
      <c r="AS109" s="881"/>
      <c r="AT109" s="883"/>
      <c r="AU109" s="902" t="s">
        <v>403</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404</v>
      </c>
      <c r="BR109" s="881"/>
      <c r="BS109" s="881"/>
      <c r="BT109" s="881"/>
      <c r="BU109" s="882"/>
      <c r="BV109" s="880" t="s">
        <v>287</v>
      </c>
      <c r="BW109" s="881"/>
      <c r="BX109" s="881"/>
      <c r="BY109" s="881"/>
      <c r="BZ109" s="882"/>
      <c r="CA109" s="880" t="s">
        <v>286</v>
      </c>
      <c r="CB109" s="881"/>
      <c r="CC109" s="881"/>
      <c r="CD109" s="881"/>
      <c r="CE109" s="882"/>
      <c r="CF109" s="903" t="s">
        <v>405</v>
      </c>
      <c r="CG109" s="903"/>
      <c r="CH109" s="903"/>
      <c r="CI109" s="903"/>
      <c r="CJ109" s="903"/>
      <c r="CK109" s="880" t="s">
        <v>406</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404</v>
      </c>
      <c r="DH109" s="881"/>
      <c r="DI109" s="881"/>
      <c r="DJ109" s="881"/>
      <c r="DK109" s="882"/>
      <c r="DL109" s="880" t="s">
        <v>287</v>
      </c>
      <c r="DM109" s="881"/>
      <c r="DN109" s="881"/>
      <c r="DO109" s="881"/>
      <c r="DP109" s="882"/>
      <c r="DQ109" s="880" t="s">
        <v>286</v>
      </c>
      <c r="DR109" s="881"/>
      <c r="DS109" s="881"/>
      <c r="DT109" s="881"/>
      <c r="DU109" s="882"/>
      <c r="DV109" s="880" t="s">
        <v>405</v>
      </c>
      <c r="DW109" s="881"/>
      <c r="DX109" s="881"/>
      <c r="DY109" s="881"/>
      <c r="DZ109" s="883"/>
    </row>
    <row r="110" spans="1:131" s="197" customFormat="1" ht="26.25" customHeight="1">
      <c r="A110" s="884" t="s">
        <v>407</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475635</v>
      </c>
      <c r="AB110" s="888"/>
      <c r="AC110" s="888"/>
      <c r="AD110" s="888"/>
      <c r="AE110" s="889"/>
      <c r="AF110" s="890">
        <v>471680</v>
      </c>
      <c r="AG110" s="888"/>
      <c r="AH110" s="888"/>
      <c r="AI110" s="888"/>
      <c r="AJ110" s="889"/>
      <c r="AK110" s="890">
        <v>463526</v>
      </c>
      <c r="AL110" s="888"/>
      <c r="AM110" s="888"/>
      <c r="AN110" s="888"/>
      <c r="AO110" s="889"/>
      <c r="AP110" s="891">
        <v>15.6</v>
      </c>
      <c r="AQ110" s="892"/>
      <c r="AR110" s="892"/>
      <c r="AS110" s="892"/>
      <c r="AT110" s="893"/>
      <c r="AU110" s="894" t="s">
        <v>61</v>
      </c>
      <c r="AV110" s="895"/>
      <c r="AW110" s="895"/>
      <c r="AX110" s="895"/>
      <c r="AY110" s="896"/>
      <c r="AZ110" s="938" t="s">
        <v>408</v>
      </c>
      <c r="BA110" s="885"/>
      <c r="BB110" s="885"/>
      <c r="BC110" s="885"/>
      <c r="BD110" s="885"/>
      <c r="BE110" s="885"/>
      <c r="BF110" s="885"/>
      <c r="BG110" s="885"/>
      <c r="BH110" s="885"/>
      <c r="BI110" s="885"/>
      <c r="BJ110" s="885"/>
      <c r="BK110" s="885"/>
      <c r="BL110" s="885"/>
      <c r="BM110" s="885"/>
      <c r="BN110" s="885"/>
      <c r="BO110" s="885"/>
      <c r="BP110" s="886"/>
      <c r="BQ110" s="924">
        <v>4544663</v>
      </c>
      <c r="BR110" s="925"/>
      <c r="BS110" s="925"/>
      <c r="BT110" s="925"/>
      <c r="BU110" s="925"/>
      <c r="BV110" s="925">
        <v>4430895</v>
      </c>
      <c r="BW110" s="925"/>
      <c r="BX110" s="925"/>
      <c r="BY110" s="925"/>
      <c r="BZ110" s="925"/>
      <c r="CA110" s="925">
        <v>4257800</v>
      </c>
      <c r="CB110" s="925"/>
      <c r="CC110" s="925"/>
      <c r="CD110" s="925"/>
      <c r="CE110" s="925"/>
      <c r="CF110" s="939">
        <v>143.4</v>
      </c>
      <c r="CG110" s="940"/>
      <c r="CH110" s="940"/>
      <c r="CI110" s="940"/>
      <c r="CJ110" s="940"/>
      <c r="CK110" s="941" t="s">
        <v>409</v>
      </c>
      <c r="CL110" s="942"/>
      <c r="CM110" s="921" t="s">
        <v>410</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411</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412</v>
      </c>
      <c r="BA111" s="948"/>
      <c r="BB111" s="948"/>
      <c r="BC111" s="948"/>
      <c r="BD111" s="948"/>
      <c r="BE111" s="948"/>
      <c r="BF111" s="948"/>
      <c r="BG111" s="948"/>
      <c r="BH111" s="948"/>
      <c r="BI111" s="948"/>
      <c r="BJ111" s="948"/>
      <c r="BK111" s="948"/>
      <c r="BL111" s="948"/>
      <c r="BM111" s="948"/>
      <c r="BN111" s="948"/>
      <c r="BO111" s="948"/>
      <c r="BP111" s="949"/>
      <c r="BQ111" s="917">
        <v>46294</v>
      </c>
      <c r="BR111" s="918"/>
      <c r="BS111" s="918"/>
      <c r="BT111" s="918"/>
      <c r="BU111" s="918"/>
      <c r="BV111" s="918">
        <v>31414</v>
      </c>
      <c r="BW111" s="918"/>
      <c r="BX111" s="918"/>
      <c r="BY111" s="918"/>
      <c r="BZ111" s="918"/>
      <c r="CA111" s="918">
        <v>8432</v>
      </c>
      <c r="CB111" s="918"/>
      <c r="CC111" s="918"/>
      <c r="CD111" s="918"/>
      <c r="CE111" s="918"/>
      <c r="CF111" s="912">
        <v>0.3</v>
      </c>
      <c r="CG111" s="913"/>
      <c r="CH111" s="913"/>
      <c r="CI111" s="913"/>
      <c r="CJ111" s="913"/>
      <c r="CK111" s="943"/>
      <c r="CL111" s="944"/>
      <c r="CM111" s="914" t="s">
        <v>413</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414</v>
      </c>
      <c r="B112" s="951"/>
      <c r="C112" s="948" t="s">
        <v>415</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416</v>
      </c>
      <c r="BA112" s="948"/>
      <c r="BB112" s="948"/>
      <c r="BC112" s="948"/>
      <c r="BD112" s="948"/>
      <c r="BE112" s="948"/>
      <c r="BF112" s="948"/>
      <c r="BG112" s="948"/>
      <c r="BH112" s="948"/>
      <c r="BI112" s="948"/>
      <c r="BJ112" s="948"/>
      <c r="BK112" s="948"/>
      <c r="BL112" s="948"/>
      <c r="BM112" s="948"/>
      <c r="BN112" s="948"/>
      <c r="BO112" s="948"/>
      <c r="BP112" s="949"/>
      <c r="BQ112" s="917">
        <v>169909</v>
      </c>
      <c r="BR112" s="918"/>
      <c r="BS112" s="918"/>
      <c r="BT112" s="918"/>
      <c r="BU112" s="918"/>
      <c r="BV112" s="918">
        <v>148742</v>
      </c>
      <c r="BW112" s="918"/>
      <c r="BX112" s="918"/>
      <c r="BY112" s="918"/>
      <c r="BZ112" s="918"/>
      <c r="CA112" s="918">
        <v>168798</v>
      </c>
      <c r="CB112" s="918"/>
      <c r="CC112" s="918"/>
      <c r="CD112" s="918"/>
      <c r="CE112" s="918"/>
      <c r="CF112" s="912">
        <v>5.7</v>
      </c>
      <c r="CG112" s="913"/>
      <c r="CH112" s="913"/>
      <c r="CI112" s="913"/>
      <c r="CJ112" s="913"/>
      <c r="CK112" s="943"/>
      <c r="CL112" s="944"/>
      <c r="CM112" s="914" t="s">
        <v>417</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c r="A113" s="952"/>
      <c r="B113" s="953"/>
      <c r="C113" s="948" t="s">
        <v>418</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27501</v>
      </c>
      <c r="AB113" s="932"/>
      <c r="AC113" s="932"/>
      <c r="AD113" s="932"/>
      <c r="AE113" s="933"/>
      <c r="AF113" s="934">
        <v>16253</v>
      </c>
      <c r="AG113" s="932"/>
      <c r="AH113" s="932"/>
      <c r="AI113" s="932"/>
      <c r="AJ113" s="933"/>
      <c r="AK113" s="934">
        <v>32157</v>
      </c>
      <c r="AL113" s="932"/>
      <c r="AM113" s="932"/>
      <c r="AN113" s="932"/>
      <c r="AO113" s="933"/>
      <c r="AP113" s="935">
        <v>1.1000000000000001</v>
      </c>
      <c r="AQ113" s="936"/>
      <c r="AR113" s="936"/>
      <c r="AS113" s="936"/>
      <c r="AT113" s="937"/>
      <c r="AU113" s="897"/>
      <c r="AV113" s="898"/>
      <c r="AW113" s="898"/>
      <c r="AX113" s="898"/>
      <c r="AY113" s="899"/>
      <c r="AZ113" s="947" t="s">
        <v>419</v>
      </c>
      <c r="BA113" s="948"/>
      <c r="BB113" s="948"/>
      <c r="BC113" s="948"/>
      <c r="BD113" s="948"/>
      <c r="BE113" s="948"/>
      <c r="BF113" s="948"/>
      <c r="BG113" s="948"/>
      <c r="BH113" s="948"/>
      <c r="BI113" s="948"/>
      <c r="BJ113" s="948"/>
      <c r="BK113" s="948"/>
      <c r="BL113" s="948"/>
      <c r="BM113" s="948"/>
      <c r="BN113" s="948"/>
      <c r="BO113" s="948"/>
      <c r="BP113" s="949"/>
      <c r="BQ113" s="917">
        <v>438384</v>
      </c>
      <c r="BR113" s="918"/>
      <c r="BS113" s="918"/>
      <c r="BT113" s="918"/>
      <c r="BU113" s="918"/>
      <c r="BV113" s="918">
        <v>376959</v>
      </c>
      <c r="BW113" s="918"/>
      <c r="BX113" s="918"/>
      <c r="BY113" s="918"/>
      <c r="BZ113" s="918"/>
      <c r="CA113" s="918">
        <v>330052</v>
      </c>
      <c r="CB113" s="918"/>
      <c r="CC113" s="918"/>
      <c r="CD113" s="918"/>
      <c r="CE113" s="918"/>
      <c r="CF113" s="912">
        <v>11.1</v>
      </c>
      <c r="CG113" s="913"/>
      <c r="CH113" s="913"/>
      <c r="CI113" s="913"/>
      <c r="CJ113" s="913"/>
      <c r="CK113" s="943"/>
      <c r="CL113" s="944"/>
      <c r="CM113" s="914" t="s">
        <v>420</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c r="A114" s="952"/>
      <c r="B114" s="953"/>
      <c r="C114" s="948" t="s">
        <v>421</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70284</v>
      </c>
      <c r="AB114" s="957"/>
      <c r="AC114" s="957"/>
      <c r="AD114" s="957"/>
      <c r="AE114" s="958"/>
      <c r="AF114" s="959">
        <v>71697</v>
      </c>
      <c r="AG114" s="957"/>
      <c r="AH114" s="957"/>
      <c r="AI114" s="957"/>
      <c r="AJ114" s="958"/>
      <c r="AK114" s="959">
        <v>61342</v>
      </c>
      <c r="AL114" s="957"/>
      <c r="AM114" s="957"/>
      <c r="AN114" s="957"/>
      <c r="AO114" s="958"/>
      <c r="AP114" s="960">
        <v>2.1</v>
      </c>
      <c r="AQ114" s="961"/>
      <c r="AR114" s="961"/>
      <c r="AS114" s="961"/>
      <c r="AT114" s="962"/>
      <c r="AU114" s="897"/>
      <c r="AV114" s="898"/>
      <c r="AW114" s="898"/>
      <c r="AX114" s="898"/>
      <c r="AY114" s="899"/>
      <c r="AZ114" s="947" t="s">
        <v>422</v>
      </c>
      <c r="BA114" s="948"/>
      <c r="BB114" s="948"/>
      <c r="BC114" s="948"/>
      <c r="BD114" s="948"/>
      <c r="BE114" s="948"/>
      <c r="BF114" s="948"/>
      <c r="BG114" s="948"/>
      <c r="BH114" s="948"/>
      <c r="BI114" s="948"/>
      <c r="BJ114" s="948"/>
      <c r="BK114" s="948"/>
      <c r="BL114" s="948"/>
      <c r="BM114" s="948"/>
      <c r="BN114" s="948"/>
      <c r="BO114" s="948"/>
      <c r="BP114" s="949"/>
      <c r="BQ114" s="917">
        <v>1366757</v>
      </c>
      <c r="BR114" s="918"/>
      <c r="BS114" s="918"/>
      <c r="BT114" s="918"/>
      <c r="BU114" s="918"/>
      <c r="BV114" s="918">
        <v>1226343</v>
      </c>
      <c r="BW114" s="918"/>
      <c r="BX114" s="918"/>
      <c r="BY114" s="918"/>
      <c r="BZ114" s="918"/>
      <c r="CA114" s="918">
        <v>1150647</v>
      </c>
      <c r="CB114" s="918"/>
      <c r="CC114" s="918"/>
      <c r="CD114" s="918"/>
      <c r="CE114" s="918"/>
      <c r="CF114" s="912">
        <v>38.799999999999997</v>
      </c>
      <c r="CG114" s="913"/>
      <c r="CH114" s="913"/>
      <c r="CI114" s="913"/>
      <c r="CJ114" s="913"/>
      <c r="CK114" s="943"/>
      <c r="CL114" s="944"/>
      <c r="CM114" s="914" t="s">
        <v>423</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424</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6107</v>
      </c>
      <c r="AB115" s="932"/>
      <c r="AC115" s="932"/>
      <c r="AD115" s="932"/>
      <c r="AE115" s="933"/>
      <c r="AF115" s="934">
        <v>6001</v>
      </c>
      <c r="AG115" s="932"/>
      <c r="AH115" s="932"/>
      <c r="AI115" s="932"/>
      <c r="AJ115" s="933"/>
      <c r="AK115" s="934">
        <v>4305</v>
      </c>
      <c r="AL115" s="932"/>
      <c r="AM115" s="932"/>
      <c r="AN115" s="932"/>
      <c r="AO115" s="933"/>
      <c r="AP115" s="935">
        <v>0.1</v>
      </c>
      <c r="AQ115" s="936"/>
      <c r="AR115" s="936"/>
      <c r="AS115" s="936"/>
      <c r="AT115" s="937"/>
      <c r="AU115" s="897"/>
      <c r="AV115" s="898"/>
      <c r="AW115" s="898"/>
      <c r="AX115" s="898"/>
      <c r="AY115" s="899"/>
      <c r="AZ115" s="947" t="s">
        <v>425</v>
      </c>
      <c r="BA115" s="948"/>
      <c r="BB115" s="948"/>
      <c r="BC115" s="948"/>
      <c r="BD115" s="948"/>
      <c r="BE115" s="948"/>
      <c r="BF115" s="948"/>
      <c r="BG115" s="948"/>
      <c r="BH115" s="948"/>
      <c r="BI115" s="948"/>
      <c r="BJ115" s="948"/>
      <c r="BK115" s="948"/>
      <c r="BL115" s="948"/>
      <c r="BM115" s="948"/>
      <c r="BN115" s="948"/>
      <c r="BO115" s="948"/>
      <c r="BP115" s="949"/>
      <c r="BQ115" s="917" t="s">
        <v>112</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426</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427</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112</v>
      </c>
      <c r="AB116" s="957"/>
      <c r="AC116" s="957"/>
      <c r="AD116" s="957"/>
      <c r="AE116" s="958"/>
      <c r="AF116" s="959" t="s">
        <v>112</v>
      </c>
      <c r="AG116" s="957"/>
      <c r="AH116" s="957"/>
      <c r="AI116" s="957"/>
      <c r="AJ116" s="958"/>
      <c r="AK116" s="959" t="s">
        <v>112</v>
      </c>
      <c r="AL116" s="957"/>
      <c r="AM116" s="957"/>
      <c r="AN116" s="957"/>
      <c r="AO116" s="958"/>
      <c r="AP116" s="960" t="s">
        <v>112</v>
      </c>
      <c r="AQ116" s="961"/>
      <c r="AR116" s="961"/>
      <c r="AS116" s="961"/>
      <c r="AT116" s="962"/>
      <c r="AU116" s="897"/>
      <c r="AV116" s="898"/>
      <c r="AW116" s="898"/>
      <c r="AX116" s="898"/>
      <c r="AY116" s="899"/>
      <c r="AZ116" s="947" t="s">
        <v>428</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429</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21805</v>
      </c>
      <c r="DH116" s="957"/>
      <c r="DI116" s="957"/>
      <c r="DJ116" s="957"/>
      <c r="DK116" s="958"/>
      <c r="DL116" s="959">
        <v>15804</v>
      </c>
      <c r="DM116" s="957"/>
      <c r="DN116" s="957"/>
      <c r="DO116" s="957"/>
      <c r="DP116" s="958"/>
      <c r="DQ116" s="959">
        <v>8432</v>
      </c>
      <c r="DR116" s="957"/>
      <c r="DS116" s="957"/>
      <c r="DT116" s="957"/>
      <c r="DU116" s="958"/>
      <c r="DV116" s="960">
        <v>0.3</v>
      </c>
      <c r="DW116" s="961"/>
      <c r="DX116" s="961"/>
      <c r="DY116" s="961"/>
      <c r="DZ116" s="962"/>
    </row>
    <row r="117" spans="1:130" s="197" customFormat="1" ht="26.25" customHeight="1">
      <c r="A117" s="902" t="s">
        <v>171</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430</v>
      </c>
      <c r="Z117" s="882"/>
      <c r="AA117" s="994">
        <v>579527</v>
      </c>
      <c r="AB117" s="964"/>
      <c r="AC117" s="964"/>
      <c r="AD117" s="964"/>
      <c r="AE117" s="965"/>
      <c r="AF117" s="963">
        <v>565631</v>
      </c>
      <c r="AG117" s="964"/>
      <c r="AH117" s="964"/>
      <c r="AI117" s="964"/>
      <c r="AJ117" s="965"/>
      <c r="AK117" s="963">
        <v>561330</v>
      </c>
      <c r="AL117" s="964"/>
      <c r="AM117" s="964"/>
      <c r="AN117" s="964"/>
      <c r="AO117" s="965"/>
      <c r="AP117" s="966"/>
      <c r="AQ117" s="967"/>
      <c r="AR117" s="967"/>
      <c r="AS117" s="967"/>
      <c r="AT117" s="968"/>
      <c r="AU117" s="897"/>
      <c r="AV117" s="898"/>
      <c r="AW117" s="898"/>
      <c r="AX117" s="898"/>
      <c r="AY117" s="899"/>
      <c r="AZ117" s="993" t="s">
        <v>431</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432</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406</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404</v>
      </c>
      <c r="AB118" s="881"/>
      <c r="AC118" s="881"/>
      <c r="AD118" s="881"/>
      <c r="AE118" s="882"/>
      <c r="AF118" s="880" t="s">
        <v>287</v>
      </c>
      <c r="AG118" s="881"/>
      <c r="AH118" s="881"/>
      <c r="AI118" s="881"/>
      <c r="AJ118" s="882"/>
      <c r="AK118" s="880" t="s">
        <v>286</v>
      </c>
      <c r="AL118" s="881"/>
      <c r="AM118" s="881"/>
      <c r="AN118" s="881"/>
      <c r="AO118" s="882"/>
      <c r="AP118" s="988" t="s">
        <v>405</v>
      </c>
      <c r="AQ118" s="989"/>
      <c r="AR118" s="989"/>
      <c r="AS118" s="989"/>
      <c r="AT118" s="990"/>
      <c r="AU118" s="900"/>
      <c r="AV118" s="901"/>
      <c r="AW118" s="901"/>
      <c r="AX118" s="901"/>
      <c r="AY118" s="901"/>
      <c r="AZ118" s="228" t="s">
        <v>171</v>
      </c>
      <c r="BA118" s="228"/>
      <c r="BB118" s="228"/>
      <c r="BC118" s="228"/>
      <c r="BD118" s="228"/>
      <c r="BE118" s="228"/>
      <c r="BF118" s="228"/>
      <c r="BG118" s="228"/>
      <c r="BH118" s="228"/>
      <c r="BI118" s="228"/>
      <c r="BJ118" s="228"/>
      <c r="BK118" s="228"/>
      <c r="BL118" s="228"/>
      <c r="BM118" s="228"/>
      <c r="BN118" s="228"/>
      <c r="BO118" s="991" t="s">
        <v>433</v>
      </c>
      <c r="BP118" s="992"/>
      <c r="BQ118" s="983">
        <v>6566007</v>
      </c>
      <c r="BR118" s="984"/>
      <c r="BS118" s="984"/>
      <c r="BT118" s="984"/>
      <c r="BU118" s="984"/>
      <c r="BV118" s="984">
        <v>6214353</v>
      </c>
      <c r="BW118" s="984"/>
      <c r="BX118" s="984"/>
      <c r="BY118" s="984"/>
      <c r="BZ118" s="984"/>
      <c r="CA118" s="984">
        <v>5915729</v>
      </c>
      <c r="CB118" s="984"/>
      <c r="CC118" s="984"/>
      <c r="CD118" s="984"/>
      <c r="CE118" s="984"/>
      <c r="CF118" s="985"/>
      <c r="CG118" s="986"/>
      <c r="CH118" s="986"/>
      <c r="CI118" s="986"/>
      <c r="CJ118" s="987"/>
      <c r="CK118" s="943"/>
      <c r="CL118" s="944"/>
      <c r="CM118" s="914" t="s">
        <v>434</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435</v>
      </c>
      <c r="DH118" s="957"/>
      <c r="DI118" s="957"/>
      <c r="DJ118" s="957"/>
      <c r="DK118" s="958"/>
      <c r="DL118" s="959" t="s">
        <v>435</v>
      </c>
      <c r="DM118" s="957"/>
      <c r="DN118" s="957"/>
      <c r="DO118" s="957"/>
      <c r="DP118" s="958"/>
      <c r="DQ118" s="959" t="s">
        <v>435</v>
      </c>
      <c r="DR118" s="957"/>
      <c r="DS118" s="957"/>
      <c r="DT118" s="957"/>
      <c r="DU118" s="958"/>
      <c r="DV118" s="960" t="s">
        <v>435</v>
      </c>
      <c r="DW118" s="961"/>
      <c r="DX118" s="961"/>
      <c r="DY118" s="961"/>
      <c r="DZ118" s="962"/>
    </row>
    <row r="119" spans="1:130" s="197" customFormat="1" ht="26.25" customHeight="1">
      <c r="A119" s="972" t="s">
        <v>409</v>
      </c>
      <c r="B119" s="942"/>
      <c r="C119" s="921" t="s">
        <v>410</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435</v>
      </c>
      <c r="AB119" s="888"/>
      <c r="AC119" s="888"/>
      <c r="AD119" s="888"/>
      <c r="AE119" s="889"/>
      <c r="AF119" s="890" t="s">
        <v>435</v>
      </c>
      <c r="AG119" s="888"/>
      <c r="AH119" s="888"/>
      <c r="AI119" s="888"/>
      <c r="AJ119" s="889"/>
      <c r="AK119" s="890" t="s">
        <v>435</v>
      </c>
      <c r="AL119" s="888"/>
      <c r="AM119" s="888"/>
      <c r="AN119" s="888"/>
      <c r="AO119" s="889"/>
      <c r="AP119" s="891" t="s">
        <v>435</v>
      </c>
      <c r="AQ119" s="892"/>
      <c r="AR119" s="892"/>
      <c r="AS119" s="892"/>
      <c r="AT119" s="893"/>
      <c r="AU119" s="975" t="s">
        <v>436</v>
      </c>
      <c r="AV119" s="976"/>
      <c r="AW119" s="976"/>
      <c r="AX119" s="976"/>
      <c r="AY119" s="977"/>
      <c r="AZ119" s="938" t="s">
        <v>437</v>
      </c>
      <c r="BA119" s="885"/>
      <c r="BB119" s="885"/>
      <c r="BC119" s="885"/>
      <c r="BD119" s="885"/>
      <c r="BE119" s="885"/>
      <c r="BF119" s="885"/>
      <c r="BG119" s="885"/>
      <c r="BH119" s="885"/>
      <c r="BI119" s="885"/>
      <c r="BJ119" s="885"/>
      <c r="BK119" s="885"/>
      <c r="BL119" s="885"/>
      <c r="BM119" s="885"/>
      <c r="BN119" s="885"/>
      <c r="BO119" s="885"/>
      <c r="BP119" s="886"/>
      <c r="BQ119" s="924">
        <v>3423657</v>
      </c>
      <c r="BR119" s="925"/>
      <c r="BS119" s="925"/>
      <c r="BT119" s="925"/>
      <c r="BU119" s="925"/>
      <c r="BV119" s="925">
        <v>3647686</v>
      </c>
      <c r="BW119" s="925"/>
      <c r="BX119" s="925"/>
      <c r="BY119" s="925"/>
      <c r="BZ119" s="925"/>
      <c r="CA119" s="925">
        <v>3716176</v>
      </c>
      <c r="CB119" s="925"/>
      <c r="CC119" s="925"/>
      <c r="CD119" s="925"/>
      <c r="CE119" s="925"/>
      <c r="CF119" s="939">
        <v>125.2</v>
      </c>
      <c r="CG119" s="940"/>
      <c r="CH119" s="940"/>
      <c r="CI119" s="940"/>
      <c r="CJ119" s="940"/>
      <c r="CK119" s="945"/>
      <c r="CL119" s="946"/>
      <c r="CM119" s="1002" t="s">
        <v>438</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24489</v>
      </c>
      <c r="DH119" s="996"/>
      <c r="DI119" s="996"/>
      <c r="DJ119" s="996"/>
      <c r="DK119" s="997"/>
      <c r="DL119" s="998">
        <v>15610</v>
      </c>
      <c r="DM119" s="996"/>
      <c r="DN119" s="996"/>
      <c r="DO119" s="996"/>
      <c r="DP119" s="997"/>
      <c r="DQ119" s="998" t="s">
        <v>435</v>
      </c>
      <c r="DR119" s="996"/>
      <c r="DS119" s="996"/>
      <c r="DT119" s="996"/>
      <c r="DU119" s="997"/>
      <c r="DV119" s="999" t="s">
        <v>435</v>
      </c>
      <c r="DW119" s="1000"/>
      <c r="DX119" s="1000"/>
      <c r="DY119" s="1000"/>
      <c r="DZ119" s="1001"/>
    </row>
    <row r="120" spans="1:130" s="197" customFormat="1" ht="26.25" customHeight="1">
      <c r="A120" s="973"/>
      <c r="B120" s="944"/>
      <c r="C120" s="914" t="s">
        <v>413</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435</v>
      </c>
      <c r="AB120" s="957"/>
      <c r="AC120" s="957"/>
      <c r="AD120" s="957"/>
      <c r="AE120" s="958"/>
      <c r="AF120" s="959" t="s">
        <v>435</v>
      </c>
      <c r="AG120" s="957"/>
      <c r="AH120" s="957"/>
      <c r="AI120" s="957"/>
      <c r="AJ120" s="958"/>
      <c r="AK120" s="959" t="s">
        <v>435</v>
      </c>
      <c r="AL120" s="957"/>
      <c r="AM120" s="957"/>
      <c r="AN120" s="957"/>
      <c r="AO120" s="958"/>
      <c r="AP120" s="960" t="s">
        <v>435</v>
      </c>
      <c r="AQ120" s="961"/>
      <c r="AR120" s="961"/>
      <c r="AS120" s="961"/>
      <c r="AT120" s="962"/>
      <c r="AU120" s="978"/>
      <c r="AV120" s="979"/>
      <c r="AW120" s="979"/>
      <c r="AX120" s="979"/>
      <c r="AY120" s="980"/>
      <c r="AZ120" s="947" t="s">
        <v>439</v>
      </c>
      <c r="BA120" s="948"/>
      <c r="BB120" s="948"/>
      <c r="BC120" s="948"/>
      <c r="BD120" s="948"/>
      <c r="BE120" s="948"/>
      <c r="BF120" s="948"/>
      <c r="BG120" s="948"/>
      <c r="BH120" s="948"/>
      <c r="BI120" s="948"/>
      <c r="BJ120" s="948"/>
      <c r="BK120" s="948"/>
      <c r="BL120" s="948"/>
      <c r="BM120" s="948"/>
      <c r="BN120" s="948"/>
      <c r="BO120" s="948"/>
      <c r="BP120" s="949"/>
      <c r="BQ120" s="917">
        <v>121338</v>
      </c>
      <c r="BR120" s="918"/>
      <c r="BS120" s="918"/>
      <c r="BT120" s="918"/>
      <c r="BU120" s="918"/>
      <c r="BV120" s="918">
        <v>107444</v>
      </c>
      <c r="BW120" s="918"/>
      <c r="BX120" s="918"/>
      <c r="BY120" s="918"/>
      <c r="BZ120" s="918"/>
      <c r="CA120" s="918">
        <v>91284</v>
      </c>
      <c r="CB120" s="918"/>
      <c r="CC120" s="918"/>
      <c r="CD120" s="918"/>
      <c r="CE120" s="918"/>
      <c r="CF120" s="912">
        <v>3.1</v>
      </c>
      <c r="CG120" s="913"/>
      <c r="CH120" s="913"/>
      <c r="CI120" s="913"/>
      <c r="CJ120" s="913"/>
      <c r="CK120" s="1011" t="s">
        <v>440</v>
      </c>
      <c r="CL120" s="1012"/>
      <c r="CM120" s="1012"/>
      <c r="CN120" s="1012"/>
      <c r="CO120" s="1013"/>
      <c r="CP120" s="1019" t="s">
        <v>441</v>
      </c>
      <c r="CQ120" s="1020"/>
      <c r="CR120" s="1020"/>
      <c r="CS120" s="1020"/>
      <c r="CT120" s="1020"/>
      <c r="CU120" s="1020"/>
      <c r="CV120" s="1020"/>
      <c r="CW120" s="1020"/>
      <c r="CX120" s="1020"/>
      <c r="CY120" s="1020"/>
      <c r="CZ120" s="1020"/>
      <c r="DA120" s="1020"/>
      <c r="DB120" s="1020"/>
      <c r="DC120" s="1020"/>
      <c r="DD120" s="1020"/>
      <c r="DE120" s="1020"/>
      <c r="DF120" s="1021"/>
      <c r="DG120" s="924">
        <v>169909</v>
      </c>
      <c r="DH120" s="925"/>
      <c r="DI120" s="925"/>
      <c r="DJ120" s="925"/>
      <c r="DK120" s="925"/>
      <c r="DL120" s="925">
        <v>148742</v>
      </c>
      <c r="DM120" s="925"/>
      <c r="DN120" s="925"/>
      <c r="DO120" s="925"/>
      <c r="DP120" s="925"/>
      <c r="DQ120" s="925">
        <v>168798</v>
      </c>
      <c r="DR120" s="925"/>
      <c r="DS120" s="925"/>
      <c r="DT120" s="925"/>
      <c r="DU120" s="925"/>
      <c r="DV120" s="926">
        <v>5.7</v>
      </c>
      <c r="DW120" s="926"/>
      <c r="DX120" s="926"/>
      <c r="DY120" s="926"/>
      <c r="DZ120" s="927"/>
    </row>
    <row r="121" spans="1:130" s="197" customFormat="1" ht="26.25" customHeight="1">
      <c r="A121" s="973"/>
      <c r="B121" s="944"/>
      <c r="C121" s="1008" t="s">
        <v>442</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435</v>
      </c>
      <c r="AB121" s="957"/>
      <c r="AC121" s="957"/>
      <c r="AD121" s="957"/>
      <c r="AE121" s="958"/>
      <c r="AF121" s="959" t="s">
        <v>435</v>
      </c>
      <c r="AG121" s="957"/>
      <c r="AH121" s="957"/>
      <c r="AI121" s="957"/>
      <c r="AJ121" s="958"/>
      <c r="AK121" s="959" t="s">
        <v>435</v>
      </c>
      <c r="AL121" s="957"/>
      <c r="AM121" s="957"/>
      <c r="AN121" s="957"/>
      <c r="AO121" s="958"/>
      <c r="AP121" s="960" t="s">
        <v>435</v>
      </c>
      <c r="AQ121" s="961"/>
      <c r="AR121" s="961"/>
      <c r="AS121" s="961"/>
      <c r="AT121" s="962"/>
      <c r="AU121" s="978"/>
      <c r="AV121" s="979"/>
      <c r="AW121" s="979"/>
      <c r="AX121" s="979"/>
      <c r="AY121" s="980"/>
      <c r="AZ121" s="993" t="s">
        <v>443</v>
      </c>
      <c r="BA121" s="969"/>
      <c r="BB121" s="969"/>
      <c r="BC121" s="969"/>
      <c r="BD121" s="969"/>
      <c r="BE121" s="969"/>
      <c r="BF121" s="969"/>
      <c r="BG121" s="969"/>
      <c r="BH121" s="969"/>
      <c r="BI121" s="969"/>
      <c r="BJ121" s="969"/>
      <c r="BK121" s="969"/>
      <c r="BL121" s="969"/>
      <c r="BM121" s="969"/>
      <c r="BN121" s="969"/>
      <c r="BO121" s="969"/>
      <c r="BP121" s="970"/>
      <c r="BQ121" s="983">
        <v>3395447</v>
      </c>
      <c r="BR121" s="984"/>
      <c r="BS121" s="984"/>
      <c r="BT121" s="984"/>
      <c r="BU121" s="984"/>
      <c r="BV121" s="984">
        <v>3430045</v>
      </c>
      <c r="BW121" s="984"/>
      <c r="BX121" s="984"/>
      <c r="BY121" s="984"/>
      <c r="BZ121" s="984"/>
      <c r="CA121" s="984">
        <v>3361055</v>
      </c>
      <c r="CB121" s="984"/>
      <c r="CC121" s="984"/>
      <c r="CD121" s="984"/>
      <c r="CE121" s="984"/>
      <c r="CF121" s="1022">
        <v>113.2</v>
      </c>
      <c r="CG121" s="1023"/>
      <c r="CH121" s="1023"/>
      <c r="CI121" s="1023"/>
      <c r="CJ121" s="1023"/>
      <c r="CK121" s="1014"/>
      <c r="CL121" s="1015"/>
      <c r="CM121" s="1015"/>
      <c r="CN121" s="1015"/>
      <c r="CO121" s="1016"/>
      <c r="CP121" s="1005" t="s">
        <v>388</v>
      </c>
      <c r="CQ121" s="1006"/>
      <c r="CR121" s="1006"/>
      <c r="CS121" s="1006"/>
      <c r="CT121" s="1006"/>
      <c r="CU121" s="1006"/>
      <c r="CV121" s="1006"/>
      <c r="CW121" s="1006"/>
      <c r="CX121" s="1006"/>
      <c r="CY121" s="1006"/>
      <c r="CZ121" s="1006"/>
      <c r="DA121" s="1006"/>
      <c r="DB121" s="1006"/>
      <c r="DC121" s="1006"/>
      <c r="DD121" s="1006"/>
      <c r="DE121" s="1006"/>
      <c r="DF121" s="1007"/>
      <c r="DG121" s="917" t="s">
        <v>112</v>
      </c>
      <c r="DH121" s="918"/>
      <c r="DI121" s="918"/>
      <c r="DJ121" s="918"/>
      <c r="DK121" s="918"/>
      <c r="DL121" s="918" t="s">
        <v>112</v>
      </c>
      <c r="DM121" s="918"/>
      <c r="DN121" s="918"/>
      <c r="DO121" s="918"/>
      <c r="DP121" s="918"/>
      <c r="DQ121" s="918" t="s">
        <v>112</v>
      </c>
      <c r="DR121" s="918"/>
      <c r="DS121" s="918"/>
      <c r="DT121" s="918"/>
      <c r="DU121" s="918"/>
      <c r="DV121" s="919" t="s">
        <v>112</v>
      </c>
      <c r="DW121" s="919"/>
      <c r="DX121" s="919"/>
      <c r="DY121" s="919"/>
      <c r="DZ121" s="920"/>
    </row>
    <row r="122" spans="1:130" s="197" customFormat="1" ht="26.25" customHeight="1">
      <c r="A122" s="973"/>
      <c r="B122" s="944"/>
      <c r="C122" s="914" t="s">
        <v>423</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171</v>
      </c>
      <c r="BA122" s="228"/>
      <c r="BB122" s="228"/>
      <c r="BC122" s="228"/>
      <c r="BD122" s="228"/>
      <c r="BE122" s="228"/>
      <c r="BF122" s="228"/>
      <c r="BG122" s="228"/>
      <c r="BH122" s="228"/>
      <c r="BI122" s="228"/>
      <c r="BJ122" s="228"/>
      <c r="BK122" s="228"/>
      <c r="BL122" s="228"/>
      <c r="BM122" s="228"/>
      <c r="BN122" s="228"/>
      <c r="BO122" s="991" t="s">
        <v>444</v>
      </c>
      <c r="BP122" s="992"/>
      <c r="BQ122" s="1032">
        <v>6940442</v>
      </c>
      <c r="BR122" s="1033"/>
      <c r="BS122" s="1033"/>
      <c r="BT122" s="1033"/>
      <c r="BU122" s="1033"/>
      <c r="BV122" s="1033">
        <v>7185175</v>
      </c>
      <c r="BW122" s="1033"/>
      <c r="BX122" s="1033"/>
      <c r="BY122" s="1033"/>
      <c r="BZ122" s="1033"/>
      <c r="CA122" s="1033">
        <v>7168515</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429</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6107</v>
      </c>
      <c r="AB123" s="957"/>
      <c r="AC123" s="957"/>
      <c r="AD123" s="957"/>
      <c r="AE123" s="958"/>
      <c r="AF123" s="959">
        <v>6001</v>
      </c>
      <c r="AG123" s="957"/>
      <c r="AH123" s="957"/>
      <c r="AI123" s="957"/>
      <c r="AJ123" s="958"/>
      <c r="AK123" s="959">
        <v>4305</v>
      </c>
      <c r="AL123" s="957"/>
      <c r="AM123" s="957"/>
      <c r="AN123" s="957"/>
      <c r="AO123" s="958"/>
      <c r="AP123" s="960">
        <v>0.1</v>
      </c>
      <c r="AQ123" s="961"/>
      <c r="AR123" s="961"/>
      <c r="AS123" s="961"/>
      <c r="AT123" s="962"/>
      <c r="AU123" s="1029" t="s">
        <v>445</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t="s">
        <v>112</v>
      </c>
      <c r="BR123" s="1025"/>
      <c r="BS123" s="1025"/>
      <c r="BT123" s="1025"/>
      <c r="BU123" s="1025"/>
      <c r="BV123" s="1025" t="s">
        <v>112</v>
      </c>
      <c r="BW123" s="1025"/>
      <c r="BX123" s="1025"/>
      <c r="BY123" s="1025"/>
      <c r="BZ123" s="1025"/>
      <c r="CA123" s="1025" t="s">
        <v>112</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432</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446</v>
      </c>
      <c r="AB124" s="957"/>
      <c r="AC124" s="957"/>
      <c r="AD124" s="957"/>
      <c r="AE124" s="958"/>
      <c r="AF124" s="959" t="s">
        <v>446</v>
      </c>
      <c r="AG124" s="957"/>
      <c r="AH124" s="957"/>
      <c r="AI124" s="957"/>
      <c r="AJ124" s="958"/>
      <c r="AK124" s="959" t="s">
        <v>446</v>
      </c>
      <c r="AL124" s="957"/>
      <c r="AM124" s="957"/>
      <c r="AN124" s="957"/>
      <c r="AO124" s="958"/>
      <c r="AP124" s="960" t="s">
        <v>446</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447</v>
      </c>
      <c r="CQ124" s="1006"/>
      <c r="CR124" s="1006"/>
      <c r="CS124" s="1006"/>
      <c r="CT124" s="1006"/>
      <c r="CU124" s="1006"/>
      <c r="CV124" s="1006"/>
      <c r="CW124" s="1006"/>
      <c r="CX124" s="1006"/>
      <c r="CY124" s="1006"/>
      <c r="CZ124" s="1006"/>
      <c r="DA124" s="1006"/>
      <c r="DB124" s="1006"/>
      <c r="DC124" s="1006"/>
      <c r="DD124" s="1006"/>
      <c r="DE124" s="1006"/>
      <c r="DF124" s="1007"/>
      <c r="DG124" s="995" t="s">
        <v>446</v>
      </c>
      <c r="DH124" s="996"/>
      <c r="DI124" s="996"/>
      <c r="DJ124" s="996"/>
      <c r="DK124" s="997"/>
      <c r="DL124" s="998" t="s">
        <v>446</v>
      </c>
      <c r="DM124" s="996"/>
      <c r="DN124" s="996"/>
      <c r="DO124" s="996"/>
      <c r="DP124" s="997"/>
      <c r="DQ124" s="998" t="s">
        <v>446</v>
      </c>
      <c r="DR124" s="996"/>
      <c r="DS124" s="996"/>
      <c r="DT124" s="996"/>
      <c r="DU124" s="997"/>
      <c r="DV124" s="999" t="s">
        <v>446</v>
      </c>
      <c r="DW124" s="1000"/>
      <c r="DX124" s="1000"/>
      <c r="DY124" s="1000"/>
      <c r="DZ124" s="1001"/>
    </row>
    <row r="125" spans="1:130" s="197" customFormat="1" ht="26.25" customHeight="1" thickBot="1">
      <c r="A125" s="973"/>
      <c r="B125" s="944"/>
      <c r="C125" s="914" t="s">
        <v>434</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446</v>
      </c>
      <c r="AB125" s="957"/>
      <c r="AC125" s="957"/>
      <c r="AD125" s="957"/>
      <c r="AE125" s="958"/>
      <c r="AF125" s="959" t="s">
        <v>446</v>
      </c>
      <c r="AG125" s="957"/>
      <c r="AH125" s="957"/>
      <c r="AI125" s="957"/>
      <c r="AJ125" s="958"/>
      <c r="AK125" s="959" t="s">
        <v>446</v>
      </c>
      <c r="AL125" s="957"/>
      <c r="AM125" s="957"/>
      <c r="AN125" s="957"/>
      <c r="AO125" s="958"/>
      <c r="AP125" s="960" t="s">
        <v>446</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448</v>
      </c>
      <c r="CL125" s="1012"/>
      <c r="CM125" s="1012"/>
      <c r="CN125" s="1012"/>
      <c r="CO125" s="1013"/>
      <c r="CP125" s="938" t="s">
        <v>449</v>
      </c>
      <c r="CQ125" s="885"/>
      <c r="CR125" s="885"/>
      <c r="CS125" s="885"/>
      <c r="CT125" s="885"/>
      <c r="CU125" s="885"/>
      <c r="CV125" s="885"/>
      <c r="CW125" s="885"/>
      <c r="CX125" s="885"/>
      <c r="CY125" s="885"/>
      <c r="CZ125" s="885"/>
      <c r="DA125" s="885"/>
      <c r="DB125" s="885"/>
      <c r="DC125" s="885"/>
      <c r="DD125" s="885"/>
      <c r="DE125" s="885"/>
      <c r="DF125" s="886"/>
      <c r="DG125" s="924" t="s">
        <v>446</v>
      </c>
      <c r="DH125" s="925"/>
      <c r="DI125" s="925"/>
      <c r="DJ125" s="925"/>
      <c r="DK125" s="925"/>
      <c r="DL125" s="925" t="s">
        <v>446</v>
      </c>
      <c r="DM125" s="925"/>
      <c r="DN125" s="925"/>
      <c r="DO125" s="925"/>
      <c r="DP125" s="925"/>
      <c r="DQ125" s="925" t="s">
        <v>446</v>
      </c>
      <c r="DR125" s="925"/>
      <c r="DS125" s="925"/>
      <c r="DT125" s="925"/>
      <c r="DU125" s="925"/>
      <c r="DV125" s="926" t="s">
        <v>446</v>
      </c>
      <c r="DW125" s="926"/>
      <c r="DX125" s="926"/>
      <c r="DY125" s="926"/>
      <c r="DZ125" s="927"/>
    </row>
    <row r="126" spans="1:130" s="197" customFormat="1" ht="26.25" customHeight="1">
      <c r="A126" s="973"/>
      <c r="B126" s="944"/>
      <c r="C126" s="914" t="s">
        <v>438</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446</v>
      </c>
      <c r="AB126" s="957"/>
      <c r="AC126" s="957"/>
      <c r="AD126" s="957"/>
      <c r="AE126" s="958"/>
      <c r="AF126" s="959" t="s">
        <v>446</v>
      </c>
      <c r="AG126" s="957"/>
      <c r="AH126" s="957"/>
      <c r="AI126" s="957"/>
      <c r="AJ126" s="958"/>
      <c r="AK126" s="959" t="s">
        <v>446</v>
      </c>
      <c r="AL126" s="957"/>
      <c r="AM126" s="957"/>
      <c r="AN126" s="957"/>
      <c r="AO126" s="958"/>
      <c r="AP126" s="960" t="s">
        <v>446</v>
      </c>
      <c r="AQ126" s="961"/>
      <c r="AR126" s="961"/>
      <c r="AS126" s="961"/>
      <c r="AT126" s="962"/>
      <c r="AU126" s="233"/>
      <c r="AV126" s="233"/>
      <c r="AW126" s="233"/>
      <c r="AX126" s="1034" t="s">
        <v>450</v>
      </c>
      <c r="AY126" s="1035"/>
      <c r="AZ126" s="1035"/>
      <c r="BA126" s="1035"/>
      <c r="BB126" s="1035"/>
      <c r="BC126" s="1035"/>
      <c r="BD126" s="1035"/>
      <c r="BE126" s="1036"/>
      <c r="BF126" s="1050" t="s">
        <v>451</v>
      </c>
      <c r="BG126" s="1035"/>
      <c r="BH126" s="1035"/>
      <c r="BI126" s="1035"/>
      <c r="BJ126" s="1035"/>
      <c r="BK126" s="1035"/>
      <c r="BL126" s="1036"/>
      <c r="BM126" s="1050" t="s">
        <v>452</v>
      </c>
      <c r="BN126" s="1035"/>
      <c r="BO126" s="1035"/>
      <c r="BP126" s="1035"/>
      <c r="BQ126" s="1035"/>
      <c r="BR126" s="1035"/>
      <c r="BS126" s="1036"/>
      <c r="BT126" s="1050" t="s">
        <v>453</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454</v>
      </c>
      <c r="CQ126" s="948"/>
      <c r="CR126" s="948"/>
      <c r="CS126" s="948"/>
      <c r="CT126" s="948"/>
      <c r="CU126" s="948"/>
      <c r="CV126" s="948"/>
      <c r="CW126" s="948"/>
      <c r="CX126" s="948"/>
      <c r="CY126" s="948"/>
      <c r="CZ126" s="948"/>
      <c r="DA126" s="948"/>
      <c r="DB126" s="948"/>
      <c r="DC126" s="948"/>
      <c r="DD126" s="948"/>
      <c r="DE126" s="948"/>
      <c r="DF126" s="949"/>
      <c r="DG126" s="917" t="s">
        <v>446</v>
      </c>
      <c r="DH126" s="918"/>
      <c r="DI126" s="918"/>
      <c r="DJ126" s="918"/>
      <c r="DK126" s="918"/>
      <c r="DL126" s="918" t="s">
        <v>446</v>
      </c>
      <c r="DM126" s="918"/>
      <c r="DN126" s="918"/>
      <c r="DO126" s="918"/>
      <c r="DP126" s="918"/>
      <c r="DQ126" s="918" t="s">
        <v>446</v>
      </c>
      <c r="DR126" s="918"/>
      <c r="DS126" s="918"/>
      <c r="DT126" s="918"/>
      <c r="DU126" s="918"/>
      <c r="DV126" s="919" t="s">
        <v>446</v>
      </c>
      <c r="DW126" s="919"/>
      <c r="DX126" s="919"/>
      <c r="DY126" s="919"/>
      <c r="DZ126" s="920"/>
    </row>
    <row r="127" spans="1:130" s="197" customFormat="1" ht="26.25" customHeight="1" thickBot="1">
      <c r="A127" s="974"/>
      <c r="B127" s="946"/>
      <c r="C127" s="1002" t="s">
        <v>455</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446</v>
      </c>
      <c r="AB127" s="957"/>
      <c r="AC127" s="957"/>
      <c r="AD127" s="957"/>
      <c r="AE127" s="958"/>
      <c r="AF127" s="959" t="s">
        <v>446</v>
      </c>
      <c r="AG127" s="957"/>
      <c r="AH127" s="957"/>
      <c r="AI127" s="957"/>
      <c r="AJ127" s="958"/>
      <c r="AK127" s="959" t="s">
        <v>446</v>
      </c>
      <c r="AL127" s="957"/>
      <c r="AM127" s="957"/>
      <c r="AN127" s="957"/>
      <c r="AO127" s="958"/>
      <c r="AP127" s="960" t="s">
        <v>446</v>
      </c>
      <c r="AQ127" s="961"/>
      <c r="AR127" s="961"/>
      <c r="AS127" s="961"/>
      <c r="AT127" s="962"/>
      <c r="AU127" s="233"/>
      <c r="AV127" s="233"/>
      <c r="AW127" s="233"/>
      <c r="AX127" s="884" t="s">
        <v>456</v>
      </c>
      <c r="AY127" s="885"/>
      <c r="AZ127" s="885"/>
      <c r="BA127" s="885"/>
      <c r="BB127" s="885"/>
      <c r="BC127" s="885"/>
      <c r="BD127" s="885"/>
      <c r="BE127" s="886"/>
      <c r="BF127" s="1039" t="s">
        <v>446</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457</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c r="A128" s="1069" t="s">
        <v>458</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459</v>
      </c>
      <c r="X128" s="1071"/>
      <c r="Y128" s="1071"/>
      <c r="Z128" s="1072"/>
      <c r="AA128" s="1087">
        <v>20255</v>
      </c>
      <c r="AB128" s="1088"/>
      <c r="AC128" s="1088"/>
      <c r="AD128" s="1088"/>
      <c r="AE128" s="1089"/>
      <c r="AF128" s="1090">
        <v>20256</v>
      </c>
      <c r="AG128" s="1088"/>
      <c r="AH128" s="1088"/>
      <c r="AI128" s="1088"/>
      <c r="AJ128" s="1089"/>
      <c r="AK128" s="1090">
        <v>17334</v>
      </c>
      <c r="AL128" s="1088"/>
      <c r="AM128" s="1088"/>
      <c r="AN128" s="1088"/>
      <c r="AO128" s="1089"/>
      <c r="AP128" s="1091"/>
      <c r="AQ128" s="1092"/>
      <c r="AR128" s="1092"/>
      <c r="AS128" s="1092"/>
      <c r="AT128" s="1093"/>
      <c r="AU128" s="235"/>
      <c r="AV128" s="235"/>
      <c r="AW128" s="235"/>
      <c r="AX128" s="1052" t="s">
        <v>460</v>
      </c>
      <c r="AY128" s="948"/>
      <c r="AZ128" s="948"/>
      <c r="BA128" s="948"/>
      <c r="BB128" s="948"/>
      <c r="BC128" s="948"/>
      <c r="BD128" s="948"/>
      <c r="BE128" s="949"/>
      <c r="BF128" s="1064" t="s">
        <v>112</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461</v>
      </c>
      <c r="X129" s="1059"/>
      <c r="Y129" s="1059"/>
      <c r="Z129" s="1060"/>
      <c r="AA129" s="956">
        <v>3314148</v>
      </c>
      <c r="AB129" s="957"/>
      <c r="AC129" s="957"/>
      <c r="AD129" s="957"/>
      <c r="AE129" s="958"/>
      <c r="AF129" s="959">
        <v>3244123</v>
      </c>
      <c r="AG129" s="957"/>
      <c r="AH129" s="957"/>
      <c r="AI129" s="957"/>
      <c r="AJ129" s="958"/>
      <c r="AK129" s="959">
        <v>3261409</v>
      </c>
      <c r="AL129" s="957"/>
      <c r="AM129" s="957"/>
      <c r="AN129" s="957"/>
      <c r="AO129" s="958"/>
      <c r="AP129" s="1061"/>
      <c r="AQ129" s="1062"/>
      <c r="AR129" s="1062"/>
      <c r="AS129" s="1062"/>
      <c r="AT129" s="1063"/>
      <c r="AU129" s="235"/>
      <c r="AV129" s="235"/>
      <c r="AW129" s="235"/>
      <c r="AX129" s="1052" t="s">
        <v>462</v>
      </c>
      <c r="AY129" s="948"/>
      <c r="AZ129" s="948"/>
      <c r="BA129" s="948"/>
      <c r="BB129" s="948"/>
      <c r="BC129" s="948"/>
      <c r="BD129" s="948"/>
      <c r="BE129" s="949"/>
      <c r="BF129" s="1053">
        <v>8.8000000000000007</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463</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464</v>
      </c>
      <c r="X130" s="1059"/>
      <c r="Y130" s="1059"/>
      <c r="Z130" s="1060"/>
      <c r="AA130" s="956">
        <v>281999</v>
      </c>
      <c r="AB130" s="957"/>
      <c r="AC130" s="957"/>
      <c r="AD130" s="957"/>
      <c r="AE130" s="958"/>
      <c r="AF130" s="959">
        <v>285377</v>
      </c>
      <c r="AG130" s="957"/>
      <c r="AH130" s="957"/>
      <c r="AI130" s="957"/>
      <c r="AJ130" s="958"/>
      <c r="AK130" s="959">
        <v>292112</v>
      </c>
      <c r="AL130" s="957"/>
      <c r="AM130" s="957"/>
      <c r="AN130" s="957"/>
      <c r="AO130" s="958"/>
      <c r="AP130" s="1061"/>
      <c r="AQ130" s="1062"/>
      <c r="AR130" s="1062"/>
      <c r="AS130" s="1062"/>
      <c r="AT130" s="1063"/>
      <c r="AU130" s="235"/>
      <c r="AV130" s="235"/>
      <c r="AW130" s="235"/>
      <c r="AX130" s="1111" t="s">
        <v>465</v>
      </c>
      <c r="AY130" s="1043"/>
      <c r="AZ130" s="1043"/>
      <c r="BA130" s="1043"/>
      <c r="BB130" s="1043"/>
      <c r="BC130" s="1043"/>
      <c r="BD130" s="1043"/>
      <c r="BE130" s="1044"/>
      <c r="BF130" s="1073" t="s">
        <v>112</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466</v>
      </c>
      <c r="X131" s="1082"/>
      <c r="Y131" s="1082"/>
      <c r="Z131" s="1083"/>
      <c r="AA131" s="995">
        <v>3032149</v>
      </c>
      <c r="AB131" s="996"/>
      <c r="AC131" s="996"/>
      <c r="AD131" s="996"/>
      <c r="AE131" s="997"/>
      <c r="AF131" s="998">
        <v>2958746</v>
      </c>
      <c r="AG131" s="996"/>
      <c r="AH131" s="996"/>
      <c r="AI131" s="996"/>
      <c r="AJ131" s="997"/>
      <c r="AK131" s="998">
        <v>2969297</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467</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468</v>
      </c>
      <c r="W132" s="1099"/>
      <c r="X132" s="1099"/>
      <c r="Y132" s="1099"/>
      <c r="Z132" s="1100"/>
      <c r="AA132" s="1101">
        <v>9.144438482</v>
      </c>
      <c r="AB132" s="1102"/>
      <c r="AC132" s="1102"/>
      <c r="AD132" s="1102"/>
      <c r="AE132" s="1103"/>
      <c r="AF132" s="1104">
        <v>8.7874390029999994</v>
      </c>
      <c r="AG132" s="1102"/>
      <c r="AH132" s="1102"/>
      <c r="AI132" s="1102"/>
      <c r="AJ132" s="1103"/>
      <c r="AK132" s="1104">
        <v>8.4829506779999999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469</v>
      </c>
      <c r="W133" s="1106"/>
      <c r="X133" s="1106"/>
      <c r="Y133" s="1106"/>
      <c r="Z133" s="1107"/>
      <c r="AA133" s="1108">
        <v>11.1</v>
      </c>
      <c r="AB133" s="1109"/>
      <c r="AC133" s="1109"/>
      <c r="AD133" s="1109"/>
      <c r="AE133" s="1110"/>
      <c r="AF133" s="1108">
        <v>9.5</v>
      </c>
      <c r="AG133" s="1109"/>
      <c r="AH133" s="1109"/>
      <c r="AI133" s="1109"/>
      <c r="AJ133" s="1110"/>
      <c r="AK133" s="1108">
        <v>8.8000000000000007</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A28" zoomScaleNormal="85" zoomScaleSheetLayoutView="55" workbookViewId="0">
      <selection activeCell="J96" sqref="J96"/>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S6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40" workbookViewId="0">
      <selection activeCell="K62" sqref="K62"/>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470</v>
      </c>
      <c r="B5" s="246"/>
      <c r="C5" s="246"/>
      <c r="D5" s="246"/>
      <c r="E5" s="246"/>
      <c r="F5" s="246"/>
      <c r="G5" s="246"/>
      <c r="H5" s="246"/>
      <c r="I5" s="246"/>
      <c r="J5" s="246"/>
      <c r="K5" s="246"/>
      <c r="L5" s="246"/>
      <c r="M5" s="246"/>
      <c r="N5" s="246"/>
      <c r="O5" s="247"/>
    </row>
    <row r="6" spans="1:16">
      <c r="A6" s="248"/>
      <c r="B6" s="244"/>
      <c r="C6" s="244"/>
      <c r="D6" s="244"/>
      <c r="E6" s="244"/>
      <c r="F6" s="244"/>
      <c r="G6" s="249" t="s">
        <v>471</v>
      </c>
      <c r="H6" s="249"/>
      <c r="I6" s="249"/>
      <c r="J6" s="249"/>
      <c r="K6" s="244"/>
      <c r="L6" s="244"/>
      <c r="M6" s="244"/>
      <c r="N6" s="244"/>
    </row>
    <row r="7" spans="1:16">
      <c r="A7" s="248"/>
      <c r="B7" s="244"/>
      <c r="C7" s="244"/>
      <c r="D7" s="244"/>
      <c r="E7" s="244"/>
      <c r="F7" s="244"/>
      <c r="G7" s="251"/>
      <c r="H7" s="252"/>
      <c r="I7" s="252"/>
      <c r="J7" s="253"/>
      <c r="K7" s="1115" t="s">
        <v>472</v>
      </c>
      <c r="L7" s="254"/>
      <c r="M7" s="255" t="s">
        <v>473</v>
      </c>
      <c r="N7" s="256"/>
    </row>
    <row r="8" spans="1:16">
      <c r="A8" s="248"/>
      <c r="B8" s="244"/>
      <c r="C8" s="244"/>
      <c r="D8" s="244"/>
      <c r="E8" s="244"/>
      <c r="F8" s="244"/>
      <c r="G8" s="257"/>
      <c r="H8" s="258"/>
      <c r="I8" s="258"/>
      <c r="J8" s="259"/>
      <c r="K8" s="1116"/>
      <c r="L8" s="260" t="s">
        <v>474</v>
      </c>
      <c r="M8" s="261" t="s">
        <v>475</v>
      </c>
      <c r="N8" s="262" t="s">
        <v>476</v>
      </c>
    </row>
    <row r="9" spans="1:16">
      <c r="A9" s="248"/>
      <c r="B9" s="244"/>
      <c r="C9" s="244"/>
      <c r="D9" s="244"/>
      <c r="E9" s="244"/>
      <c r="F9" s="244"/>
      <c r="G9" s="1117" t="s">
        <v>477</v>
      </c>
      <c r="H9" s="1118"/>
      <c r="I9" s="1118"/>
      <c r="J9" s="1119"/>
      <c r="K9" s="263">
        <v>879980</v>
      </c>
      <c r="L9" s="264">
        <v>79392</v>
      </c>
      <c r="M9" s="265">
        <v>80329</v>
      </c>
      <c r="N9" s="266">
        <v>-1.2</v>
      </c>
    </row>
    <row r="10" spans="1:16">
      <c r="A10" s="248"/>
      <c r="B10" s="244"/>
      <c r="C10" s="244"/>
      <c r="D10" s="244"/>
      <c r="E10" s="244"/>
      <c r="F10" s="244"/>
      <c r="G10" s="1117" t="s">
        <v>478</v>
      </c>
      <c r="H10" s="1118"/>
      <c r="I10" s="1118"/>
      <c r="J10" s="1119"/>
      <c r="K10" s="267">
        <v>118011</v>
      </c>
      <c r="L10" s="268">
        <v>10647</v>
      </c>
      <c r="M10" s="269">
        <v>8609</v>
      </c>
      <c r="N10" s="270">
        <v>23.7</v>
      </c>
    </row>
    <row r="11" spans="1:16" ht="13.5" customHeight="1">
      <c r="A11" s="248"/>
      <c r="B11" s="244"/>
      <c r="C11" s="244"/>
      <c r="D11" s="244"/>
      <c r="E11" s="244"/>
      <c r="F11" s="244"/>
      <c r="G11" s="1117" t="s">
        <v>479</v>
      </c>
      <c r="H11" s="1118"/>
      <c r="I11" s="1118"/>
      <c r="J11" s="1119"/>
      <c r="K11" s="267">
        <v>110326</v>
      </c>
      <c r="L11" s="268">
        <v>9954</v>
      </c>
      <c r="M11" s="269">
        <v>13591</v>
      </c>
      <c r="N11" s="270">
        <v>-26.8</v>
      </c>
    </row>
    <row r="12" spans="1:16" ht="13.5" customHeight="1">
      <c r="A12" s="248"/>
      <c r="B12" s="244"/>
      <c r="C12" s="244"/>
      <c r="D12" s="244"/>
      <c r="E12" s="244"/>
      <c r="F12" s="244"/>
      <c r="G12" s="1117" t="s">
        <v>480</v>
      </c>
      <c r="H12" s="1118"/>
      <c r="I12" s="1118"/>
      <c r="J12" s="1119"/>
      <c r="K12" s="267">
        <v>9923</v>
      </c>
      <c r="L12" s="268">
        <v>895</v>
      </c>
      <c r="M12" s="269">
        <v>743</v>
      </c>
      <c r="N12" s="270">
        <v>20.5</v>
      </c>
    </row>
    <row r="13" spans="1:16" ht="13.5" customHeight="1">
      <c r="A13" s="248"/>
      <c r="B13" s="244"/>
      <c r="C13" s="244"/>
      <c r="D13" s="244"/>
      <c r="E13" s="244"/>
      <c r="F13" s="244"/>
      <c r="G13" s="1117" t="s">
        <v>481</v>
      </c>
      <c r="H13" s="1118"/>
      <c r="I13" s="1118"/>
      <c r="J13" s="1119"/>
      <c r="K13" s="267" t="s">
        <v>482</v>
      </c>
      <c r="L13" s="268" t="s">
        <v>482</v>
      </c>
      <c r="M13" s="269" t="s">
        <v>482</v>
      </c>
      <c r="N13" s="270" t="s">
        <v>482</v>
      </c>
    </row>
    <row r="14" spans="1:16" ht="13.5" customHeight="1">
      <c r="A14" s="248"/>
      <c r="B14" s="244"/>
      <c r="C14" s="244"/>
      <c r="D14" s="244"/>
      <c r="E14" s="244"/>
      <c r="F14" s="244"/>
      <c r="G14" s="1117" t="s">
        <v>483</v>
      </c>
      <c r="H14" s="1118"/>
      <c r="I14" s="1118"/>
      <c r="J14" s="1119"/>
      <c r="K14" s="267">
        <v>50217</v>
      </c>
      <c r="L14" s="268">
        <v>4531</v>
      </c>
      <c r="M14" s="269">
        <v>5092</v>
      </c>
      <c r="N14" s="270">
        <v>-11</v>
      </c>
    </row>
    <row r="15" spans="1:16" ht="13.5" customHeight="1">
      <c r="A15" s="248"/>
      <c r="B15" s="244"/>
      <c r="C15" s="244"/>
      <c r="D15" s="244"/>
      <c r="E15" s="244"/>
      <c r="F15" s="244"/>
      <c r="G15" s="1117" t="s">
        <v>484</v>
      </c>
      <c r="H15" s="1118"/>
      <c r="I15" s="1118"/>
      <c r="J15" s="1119"/>
      <c r="K15" s="267">
        <v>22004</v>
      </c>
      <c r="L15" s="268">
        <v>1985</v>
      </c>
      <c r="M15" s="269">
        <v>1814</v>
      </c>
      <c r="N15" s="270">
        <v>9.4</v>
      </c>
    </row>
    <row r="16" spans="1:16">
      <c r="A16" s="248"/>
      <c r="B16" s="244"/>
      <c r="C16" s="244"/>
      <c r="D16" s="244"/>
      <c r="E16" s="244"/>
      <c r="F16" s="244"/>
      <c r="G16" s="1120" t="s">
        <v>485</v>
      </c>
      <c r="H16" s="1121"/>
      <c r="I16" s="1121"/>
      <c r="J16" s="1122"/>
      <c r="K16" s="268">
        <v>-97539</v>
      </c>
      <c r="L16" s="268">
        <v>-8800</v>
      </c>
      <c r="M16" s="269">
        <v>-8452</v>
      </c>
      <c r="N16" s="270">
        <v>4.0999999999999996</v>
      </c>
    </row>
    <row r="17" spans="1:16">
      <c r="A17" s="248"/>
      <c r="B17" s="244"/>
      <c r="C17" s="244"/>
      <c r="D17" s="244"/>
      <c r="E17" s="244"/>
      <c r="F17" s="244"/>
      <c r="G17" s="1120" t="s">
        <v>171</v>
      </c>
      <c r="H17" s="1121"/>
      <c r="I17" s="1121"/>
      <c r="J17" s="1122"/>
      <c r="K17" s="268">
        <v>1092922</v>
      </c>
      <c r="L17" s="268">
        <v>98604</v>
      </c>
      <c r="M17" s="269">
        <v>101726</v>
      </c>
      <c r="N17" s="270">
        <v>-3.1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486</v>
      </c>
      <c r="H19" s="244"/>
      <c r="I19" s="244"/>
      <c r="J19" s="244"/>
      <c r="K19" s="244"/>
      <c r="L19" s="244"/>
      <c r="M19" s="244"/>
      <c r="N19" s="244"/>
    </row>
    <row r="20" spans="1:16">
      <c r="A20" s="248"/>
      <c r="B20" s="244"/>
      <c r="C20" s="244"/>
      <c r="D20" s="244"/>
      <c r="E20" s="244"/>
      <c r="F20" s="244"/>
      <c r="G20" s="272"/>
      <c r="H20" s="273"/>
      <c r="I20" s="273"/>
      <c r="J20" s="274"/>
      <c r="K20" s="275" t="s">
        <v>487</v>
      </c>
      <c r="L20" s="276" t="s">
        <v>488</v>
      </c>
      <c r="M20" s="277" t="s">
        <v>489</v>
      </c>
      <c r="N20" s="278"/>
    </row>
    <row r="21" spans="1:16" s="284" customFormat="1">
      <c r="A21" s="279"/>
      <c r="B21" s="249"/>
      <c r="C21" s="249"/>
      <c r="D21" s="249"/>
      <c r="E21" s="249"/>
      <c r="F21" s="249"/>
      <c r="G21" s="1112" t="s">
        <v>490</v>
      </c>
      <c r="H21" s="1113"/>
      <c r="I21" s="1113"/>
      <c r="J21" s="1114"/>
      <c r="K21" s="280">
        <v>9.2899999999999991</v>
      </c>
      <c r="L21" s="281">
        <v>9.5500000000000007</v>
      </c>
      <c r="M21" s="282">
        <v>-0.26</v>
      </c>
      <c r="N21" s="249"/>
      <c r="O21" s="283"/>
      <c r="P21" s="279"/>
    </row>
    <row r="22" spans="1:16" s="284" customFormat="1">
      <c r="A22" s="279"/>
      <c r="B22" s="249"/>
      <c r="C22" s="249"/>
      <c r="D22" s="249"/>
      <c r="E22" s="249"/>
      <c r="F22" s="249"/>
      <c r="G22" s="1112" t="s">
        <v>491</v>
      </c>
      <c r="H22" s="1113"/>
      <c r="I22" s="1113"/>
      <c r="J22" s="1114"/>
      <c r="K22" s="285">
        <v>97.1</v>
      </c>
      <c r="L22" s="286">
        <v>96</v>
      </c>
      <c r="M22" s="287">
        <v>1.1000000000000001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492</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494</v>
      </c>
      <c r="H29" s="249"/>
      <c r="I29" s="249"/>
      <c r="J29" s="249"/>
      <c r="K29" s="244"/>
      <c r="L29" s="244"/>
      <c r="M29" s="244"/>
      <c r="N29" s="244"/>
      <c r="O29" s="293"/>
    </row>
    <row r="30" spans="1:16">
      <c r="A30" s="248"/>
      <c r="B30" s="244"/>
      <c r="C30" s="244"/>
      <c r="D30" s="244"/>
      <c r="E30" s="244"/>
      <c r="F30" s="244"/>
      <c r="G30" s="251"/>
      <c r="H30" s="252"/>
      <c r="I30" s="252"/>
      <c r="J30" s="253"/>
      <c r="K30" s="1115" t="s">
        <v>472</v>
      </c>
      <c r="L30" s="254"/>
      <c r="M30" s="255" t="s">
        <v>473</v>
      </c>
      <c r="N30" s="256"/>
    </row>
    <row r="31" spans="1:16">
      <c r="A31" s="248"/>
      <c r="B31" s="244"/>
      <c r="C31" s="244"/>
      <c r="D31" s="244"/>
      <c r="E31" s="244"/>
      <c r="F31" s="244"/>
      <c r="G31" s="257"/>
      <c r="H31" s="258"/>
      <c r="I31" s="258"/>
      <c r="J31" s="259"/>
      <c r="K31" s="1116"/>
      <c r="L31" s="260" t="s">
        <v>474</v>
      </c>
      <c r="M31" s="261" t="s">
        <v>475</v>
      </c>
      <c r="N31" s="262" t="s">
        <v>476</v>
      </c>
    </row>
    <row r="32" spans="1:16" ht="27" customHeight="1">
      <c r="A32" s="248"/>
      <c r="B32" s="244"/>
      <c r="C32" s="244"/>
      <c r="D32" s="244"/>
      <c r="E32" s="244"/>
      <c r="F32" s="244"/>
      <c r="G32" s="1128" t="s">
        <v>495</v>
      </c>
      <c r="H32" s="1129"/>
      <c r="I32" s="1129"/>
      <c r="J32" s="1130"/>
      <c r="K32" s="294">
        <v>463526</v>
      </c>
      <c r="L32" s="294">
        <v>41819</v>
      </c>
      <c r="M32" s="295">
        <v>44248</v>
      </c>
      <c r="N32" s="296">
        <v>-5.5</v>
      </c>
    </row>
    <row r="33" spans="1:16" ht="13.5" customHeight="1">
      <c r="A33" s="248"/>
      <c r="B33" s="244"/>
      <c r="C33" s="244"/>
      <c r="D33" s="244"/>
      <c r="E33" s="244"/>
      <c r="F33" s="244"/>
      <c r="G33" s="1128" t="s">
        <v>496</v>
      </c>
      <c r="H33" s="1129"/>
      <c r="I33" s="1129"/>
      <c r="J33" s="1130"/>
      <c r="K33" s="294" t="s">
        <v>482</v>
      </c>
      <c r="L33" s="294" t="s">
        <v>482</v>
      </c>
      <c r="M33" s="295" t="s">
        <v>482</v>
      </c>
      <c r="N33" s="296" t="s">
        <v>482</v>
      </c>
    </row>
    <row r="34" spans="1:16" ht="27" customHeight="1">
      <c r="A34" s="248"/>
      <c r="B34" s="244"/>
      <c r="C34" s="244"/>
      <c r="D34" s="244"/>
      <c r="E34" s="244"/>
      <c r="F34" s="244"/>
      <c r="G34" s="1128" t="s">
        <v>497</v>
      </c>
      <c r="H34" s="1129"/>
      <c r="I34" s="1129"/>
      <c r="J34" s="1130"/>
      <c r="K34" s="294" t="s">
        <v>482</v>
      </c>
      <c r="L34" s="294" t="s">
        <v>482</v>
      </c>
      <c r="M34" s="295" t="s">
        <v>482</v>
      </c>
      <c r="N34" s="296" t="s">
        <v>482</v>
      </c>
    </row>
    <row r="35" spans="1:16" ht="27" customHeight="1">
      <c r="A35" s="248"/>
      <c r="B35" s="244"/>
      <c r="C35" s="244"/>
      <c r="D35" s="244"/>
      <c r="E35" s="244"/>
      <c r="F35" s="244"/>
      <c r="G35" s="1128" t="s">
        <v>498</v>
      </c>
      <c r="H35" s="1129"/>
      <c r="I35" s="1129"/>
      <c r="J35" s="1130"/>
      <c r="K35" s="294">
        <v>32157</v>
      </c>
      <c r="L35" s="294">
        <v>2901</v>
      </c>
      <c r="M35" s="295">
        <v>15882</v>
      </c>
      <c r="N35" s="296">
        <v>-81.7</v>
      </c>
    </row>
    <row r="36" spans="1:16" ht="27" customHeight="1">
      <c r="A36" s="248"/>
      <c r="B36" s="244"/>
      <c r="C36" s="244"/>
      <c r="D36" s="244"/>
      <c r="E36" s="244"/>
      <c r="F36" s="244"/>
      <c r="G36" s="1128" t="s">
        <v>499</v>
      </c>
      <c r="H36" s="1129"/>
      <c r="I36" s="1129"/>
      <c r="J36" s="1130"/>
      <c r="K36" s="294">
        <v>61342</v>
      </c>
      <c r="L36" s="294">
        <v>5534</v>
      </c>
      <c r="M36" s="295">
        <v>6478</v>
      </c>
      <c r="N36" s="296">
        <v>-14.6</v>
      </c>
    </row>
    <row r="37" spans="1:16" ht="13.5" customHeight="1">
      <c r="A37" s="248"/>
      <c r="B37" s="244"/>
      <c r="C37" s="244"/>
      <c r="D37" s="244"/>
      <c r="E37" s="244"/>
      <c r="F37" s="244"/>
      <c r="G37" s="1128" t="s">
        <v>500</v>
      </c>
      <c r="H37" s="1129"/>
      <c r="I37" s="1129"/>
      <c r="J37" s="1130"/>
      <c r="K37" s="294">
        <v>4305</v>
      </c>
      <c r="L37" s="294">
        <v>388</v>
      </c>
      <c r="M37" s="295">
        <v>2404</v>
      </c>
      <c r="N37" s="296">
        <v>-83.9</v>
      </c>
    </row>
    <row r="38" spans="1:16" ht="27" customHeight="1">
      <c r="A38" s="248"/>
      <c r="B38" s="244"/>
      <c r="C38" s="244"/>
      <c r="D38" s="244"/>
      <c r="E38" s="244"/>
      <c r="F38" s="244"/>
      <c r="G38" s="1131" t="s">
        <v>501</v>
      </c>
      <c r="H38" s="1132"/>
      <c r="I38" s="1132"/>
      <c r="J38" s="1133"/>
      <c r="K38" s="297" t="s">
        <v>482</v>
      </c>
      <c r="L38" s="297" t="s">
        <v>482</v>
      </c>
      <c r="M38" s="298">
        <v>1</v>
      </c>
      <c r="N38" s="299" t="s">
        <v>482</v>
      </c>
      <c r="O38" s="293"/>
    </row>
    <row r="39" spans="1:16">
      <c r="A39" s="248"/>
      <c r="B39" s="244"/>
      <c r="C39" s="244"/>
      <c r="D39" s="244"/>
      <c r="E39" s="244"/>
      <c r="F39" s="244"/>
      <c r="G39" s="1131" t="s">
        <v>502</v>
      </c>
      <c r="H39" s="1132"/>
      <c r="I39" s="1132"/>
      <c r="J39" s="1133"/>
      <c r="K39" s="300">
        <v>-17334</v>
      </c>
      <c r="L39" s="300">
        <v>-1564</v>
      </c>
      <c r="M39" s="301">
        <v>-1618</v>
      </c>
      <c r="N39" s="302">
        <v>-3.3</v>
      </c>
      <c r="O39" s="293"/>
    </row>
    <row r="40" spans="1:16" ht="27" customHeight="1">
      <c r="A40" s="248"/>
      <c r="B40" s="244"/>
      <c r="C40" s="244"/>
      <c r="D40" s="244"/>
      <c r="E40" s="244"/>
      <c r="F40" s="244"/>
      <c r="G40" s="1128" t="s">
        <v>503</v>
      </c>
      <c r="H40" s="1129"/>
      <c r="I40" s="1129"/>
      <c r="J40" s="1130"/>
      <c r="K40" s="300">
        <v>-292112</v>
      </c>
      <c r="L40" s="300">
        <v>-26354</v>
      </c>
      <c r="M40" s="301">
        <v>-42527</v>
      </c>
      <c r="N40" s="302">
        <v>-38</v>
      </c>
      <c r="O40" s="293"/>
    </row>
    <row r="41" spans="1:16">
      <c r="A41" s="248"/>
      <c r="B41" s="244"/>
      <c r="C41" s="244"/>
      <c r="D41" s="244"/>
      <c r="E41" s="244"/>
      <c r="F41" s="244"/>
      <c r="G41" s="1134" t="s">
        <v>281</v>
      </c>
      <c r="H41" s="1135"/>
      <c r="I41" s="1135"/>
      <c r="J41" s="1136"/>
      <c r="K41" s="294">
        <v>251884</v>
      </c>
      <c r="L41" s="300">
        <v>22725</v>
      </c>
      <c r="M41" s="301">
        <v>24868</v>
      </c>
      <c r="N41" s="302">
        <v>-8.6</v>
      </c>
      <c r="O41" s="293"/>
    </row>
    <row r="42" spans="1:16">
      <c r="A42" s="248"/>
      <c r="B42" s="244"/>
      <c r="C42" s="244"/>
      <c r="D42" s="244"/>
      <c r="E42" s="244"/>
      <c r="F42" s="244"/>
      <c r="G42" s="303" t="s">
        <v>504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505</v>
      </c>
      <c r="B47" s="244"/>
      <c r="C47" s="244"/>
      <c r="D47" s="244"/>
      <c r="E47" s="244"/>
      <c r="F47" s="244"/>
      <c r="G47" s="244"/>
      <c r="H47" s="244"/>
      <c r="I47" s="244"/>
      <c r="J47" s="244"/>
      <c r="K47" s="244"/>
      <c r="L47" s="244"/>
      <c r="M47" s="244"/>
      <c r="N47" s="244"/>
    </row>
    <row r="48" spans="1:16">
      <c r="A48" s="248"/>
      <c r="B48" s="244"/>
      <c r="C48" s="244"/>
      <c r="D48" s="244"/>
      <c r="E48" s="244"/>
      <c r="F48" s="244"/>
      <c r="G48" s="308" t="s">
        <v>506</v>
      </c>
      <c r="H48" s="308"/>
      <c r="I48" s="308"/>
      <c r="J48" s="308"/>
      <c r="K48" s="308"/>
      <c r="L48" s="308"/>
      <c r="M48" s="309"/>
      <c r="N48" s="308"/>
    </row>
    <row r="49" spans="1:14" ht="13.5" customHeight="1">
      <c r="A49" s="248"/>
      <c r="B49" s="244"/>
      <c r="C49" s="244"/>
      <c r="D49" s="244"/>
      <c r="E49" s="244"/>
      <c r="F49" s="244"/>
      <c r="G49" s="310"/>
      <c r="H49" s="311"/>
      <c r="I49" s="1123" t="s">
        <v>472</v>
      </c>
      <c r="J49" s="1125" t="s">
        <v>507</v>
      </c>
      <c r="K49" s="1126"/>
      <c r="L49" s="1126"/>
      <c r="M49" s="1126"/>
      <c r="N49" s="1127"/>
    </row>
    <row r="50" spans="1:14">
      <c r="A50" s="248"/>
      <c r="B50" s="244"/>
      <c r="C50" s="244"/>
      <c r="D50" s="244"/>
      <c r="E50" s="244"/>
      <c r="F50" s="244"/>
      <c r="G50" s="312"/>
      <c r="H50" s="313"/>
      <c r="I50" s="1124"/>
      <c r="J50" s="314" t="s">
        <v>508</v>
      </c>
      <c r="K50" s="315" t="s">
        <v>509</v>
      </c>
      <c r="L50" s="316" t="s">
        <v>510</v>
      </c>
      <c r="M50" s="317" t="s">
        <v>511</v>
      </c>
      <c r="N50" s="318" t="s">
        <v>512</v>
      </c>
    </row>
    <row r="51" spans="1:14">
      <c r="A51" s="248"/>
      <c r="B51" s="244"/>
      <c r="C51" s="244"/>
      <c r="D51" s="244"/>
      <c r="E51" s="244"/>
      <c r="F51" s="244"/>
      <c r="G51" s="310" t="s">
        <v>513</v>
      </c>
      <c r="H51" s="311"/>
      <c r="I51" s="319">
        <v>1039999</v>
      </c>
      <c r="J51" s="320">
        <v>88881</v>
      </c>
      <c r="K51" s="321">
        <v>426.8</v>
      </c>
      <c r="L51" s="322">
        <v>86910</v>
      </c>
      <c r="M51" s="323">
        <v>58.5</v>
      </c>
      <c r="N51" s="324">
        <v>368.3</v>
      </c>
    </row>
    <row r="52" spans="1:14">
      <c r="A52" s="248"/>
      <c r="B52" s="244"/>
      <c r="C52" s="244"/>
      <c r="D52" s="244"/>
      <c r="E52" s="244"/>
      <c r="F52" s="244"/>
      <c r="G52" s="325"/>
      <c r="H52" s="326" t="s">
        <v>514</v>
      </c>
      <c r="I52" s="327">
        <v>522230</v>
      </c>
      <c r="J52" s="328">
        <v>44631</v>
      </c>
      <c r="K52" s="329">
        <v>212.5</v>
      </c>
      <c r="L52" s="330">
        <v>50891</v>
      </c>
      <c r="M52" s="331">
        <v>65.3</v>
      </c>
      <c r="N52" s="332">
        <v>147.19999999999999</v>
      </c>
    </row>
    <row r="53" spans="1:14">
      <c r="A53" s="248"/>
      <c r="B53" s="244"/>
      <c r="C53" s="244"/>
      <c r="D53" s="244"/>
      <c r="E53" s="244"/>
      <c r="F53" s="244"/>
      <c r="G53" s="310" t="s">
        <v>515</v>
      </c>
      <c r="H53" s="311"/>
      <c r="I53" s="319">
        <v>1161903</v>
      </c>
      <c r="J53" s="320">
        <v>100938</v>
      </c>
      <c r="K53" s="321">
        <v>13.6</v>
      </c>
      <c r="L53" s="322">
        <v>95443</v>
      </c>
      <c r="M53" s="323">
        <v>9.8000000000000007</v>
      </c>
      <c r="N53" s="324">
        <v>3.8</v>
      </c>
    </row>
    <row r="54" spans="1:14">
      <c r="A54" s="248"/>
      <c r="B54" s="244"/>
      <c r="C54" s="244"/>
      <c r="D54" s="244"/>
      <c r="E54" s="244"/>
      <c r="F54" s="244"/>
      <c r="G54" s="325"/>
      <c r="H54" s="326" t="s">
        <v>514</v>
      </c>
      <c r="I54" s="327">
        <v>166993</v>
      </c>
      <c r="J54" s="328">
        <v>14507</v>
      </c>
      <c r="K54" s="329">
        <v>-67.5</v>
      </c>
      <c r="L54" s="330">
        <v>48538</v>
      </c>
      <c r="M54" s="331">
        <v>-4.5999999999999996</v>
      </c>
      <c r="N54" s="332">
        <v>-62.9</v>
      </c>
    </row>
    <row r="55" spans="1:14">
      <c r="A55" s="248"/>
      <c r="B55" s="244"/>
      <c r="C55" s="244"/>
      <c r="D55" s="244"/>
      <c r="E55" s="244"/>
      <c r="F55" s="244"/>
      <c r="G55" s="310" t="s">
        <v>516</v>
      </c>
      <c r="H55" s="311"/>
      <c r="I55" s="319">
        <v>1063215</v>
      </c>
      <c r="J55" s="320">
        <v>94365</v>
      </c>
      <c r="K55" s="321">
        <v>-6.5</v>
      </c>
      <c r="L55" s="322">
        <v>72729</v>
      </c>
      <c r="M55" s="323">
        <v>-23.8</v>
      </c>
      <c r="N55" s="324">
        <v>17.3</v>
      </c>
    </row>
    <row r="56" spans="1:14">
      <c r="A56" s="248"/>
      <c r="B56" s="244"/>
      <c r="C56" s="244"/>
      <c r="D56" s="244"/>
      <c r="E56" s="244"/>
      <c r="F56" s="244"/>
      <c r="G56" s="325"/>
      <c r="H56" s="326" t="s">
        <v>514</v>
      </c>
      <c r="I56" s="327">
        <v>50341</v>
      </c>
      <c r="J56" s="328">
        <v>4468</v>
      </c>
      <c r="K56" s="329">
        <v>-69.2</v>
      </c>
      <c r="L56" s="330">
        <v>36291</v>
      </c>
      <c r="M56" s="331">
        <v>-25.2</v>
      </c>
      <c r="N56" s="332">
        <v>-44</v>
      </c>
    </row>
    <row r="57" spans="1:14">
      <c r="A57" s="248"/>
      <c r="B57" s="244"/>
      <c r="C57" s="244"/>
      <c r="D57" s="244"/>
      <c r="E57" s="244"/>
      <c r="F57" s="244"/>
      <c r="G57" s="310" t="s">
        <v>517</v>
      </c>
      <c r="H57" s="311"/>
      <c r="I57" s="319">
        <v>357102</v>
      </c>
      <c r="J57" s="320">
        <v>32064</v>
      </c>
      <c r="K57" s="321">
        <v>-66</v>
      </c>
      <c r="L57" s="322">
        <v>70317</v>
      </c>
      <c r="M57" s="323">
        <v>-3.3</v>
      </c>
      <c r="N57" s="324">
        <v>-62.7</v>
      </c>
    </row>
    <row r="58" spans="1:14">
      <c r="A58" s="248"/>
      <c r="B58" s="244"/>
      <c r="C58" s="244"/>
      <c r="D58" s="244"/>
      <c r="E58" s="244"/>
      <c r="F58" s="244"/>
      <c r="G58" s="325"/>
      <c r="H58" s="326" t="s">
        <v>514</v>
      </c>
      <c r="I58" s="327">
        <v>145699</v>
      </c>
      <c r="J58" s="328">
        <v>13082</v>
      </c>
      <c r="K58" s="329">
        <v>192.8</v>
      </c>
      <c r="L58" s="330">
        <v>35725</v>
      </c>
      <c r="M58" s="331">
        <v>-1.6</v>
      </c>
      <c r="N58" s="332">
        <v>194.4</v>
      </c>
    </row>
    <row r="59" spans="1:14">
      <c r="A59" s="248"/>
      <c r="B59" s="244"/>
      <c r="C59" s="244"/>
      <c r="D59" s="244"/>
      <c r="E59" s="244"/>
      <c r="F59" s="244"/>
      <c r="G59" s="310" t="s">
        <v>518</v>
      </c>
      <c r="H59" s="311"/>
      <c r="I59" s="319">
        <v>521944</v>
      </c>
      <c r="J59" s="320">
        <v>47090</v>
      </c>
      <c r="K59" s="321">
        <v>46.9</v>
      </c>
      <c r="L59" s="322">
        <v>105751</v>
      </c>
      <c r="M59" s="323">
        <v>50.4</v>
      </c>
      <c r="N59" s="324">
        <v>-3.5</v>
      </c>
    </row>
    <row r="60" spans="1:14">
      <c r="A60" s="248"/>
      <c r="B60" s="244"/>
      <c r="C60" s="244"/>
      <c r="D60" s="244"/>
      <c r="E60" s="244"/>
      <c r="F60" s="244"/>
      <c r="G60" s="325"/>
      <c r="H60" s="326" t="s">
        <v>514</v>
      </c>
      <c r="I60" s="333">
        <v>228763</v>
      </c>
      <c r="J60" s="328">
        <v>20639</v>
      </c>
      <c r="K60" s="329">
        <v>57.8</v>
      </c>
      <c r="L60" s="330">
        <v>49969</v>
      </c>
      <c r="M60" s="331">
        <v>39.9</v>
      </c>
      <c r="N60" s="332">
        <v>17.899999999999999</v>
      </c>
    </row>
    <row r="61" spans="1:14">
      <c r="A61" s="248"/>
      <c r="B61" s="244"/>
      <c r="C61" s="244"/>
      <c r="D61" s="244"/>
      <c r="E61" s="244"/>
      <c r="F61" s="244"/>
      <c r="G61" s="310" t="s">
        <v>519</v>
      </c>
      <c r="H61" s="334"/>
      <c r="I61" s="335">
        <v>828833</v>
      </c>
      <c r="J61" s="336">
        <v>72668</v>
      </c>
      <c r="K61" s="337">
        <v>83</v>
      </c>
      <c r="L61" s="338">
        <v>86230</v>
      </c>
      <c r="M61" s="339">
        <v>18.3</v>
      </c>
      <c r="N61" s="324">
        <v>64.7</v>
      </c>
    </row>
    <row r="62" spans="1:14">
      <c r="A62" s="248"/>
      <c r="B62" s="244"/>
      <c r="C62" s="244"/>
      <c r="D62" s="244"/>
      <c r="E62" s="244"/>
      <c r="F62" s="244"/>
      <c r="G62" s="325"/>
      <c r="H62" s="326" t="s">
        <v>514</v>
      </c>
      <c r="I62" s="327">
        <v>222805</v>
      </c>
      <c r="J62" s="328">
        <v>19465</v>
      </c>
      <c r="K62" s="329">
        <v>65.3</v>
      </c>
      <c r="L62" s="330">
        <v>44283</v>
      </c>
      <c r="M62" s="331">
        <v>14.8</v>
      </c>
      <c r="N62" s="332">
        <v>50.5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D1" zoomScale="75" zoomScaleNormal="75" zoomScaleSheetLayoutView="100" workbookViewId="0">
      <selection activeCell="C49" sqref="C49:E49"/>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521</v>
      </c>
      <c r="G46" s="8" t="s">
        <v>522</v>
      </c>
      <c r="H46" s="8" t="s">
        <v>523</v>
      </c>
      <c r="I46" s="8" t="s">
        <v>524</v>
      </c>
      <c r="J46" s="9" t="s">
        <v>525</v>
      </c>
    </row>
    <row r="47" spans="2:10" ht="57.75" customHeight="1">
      <c r="B47" s="10"/>
      <c r="C47" s="1137" t="s">
        <v>3</v>
      </c>
      <c r="D47" s="1137"/>
      <c r="E47" s="1138"/>
      <c r="F47" s="11">
        <v>26.19</v>
      </c>
      <c r="G47" s="12">
        <v>31.61</v>
      </c>
      <c r="H47" s="12">
        <v>32.58</v>
      </c>
      <c r="I47" s="12">
        <v>42.71</v>
      </c>
      <c r="J47" s="13">
        <v>43.41</v>
      </c>
    </row>
    <row r="48" spans="2:10" ht="57.75" customHeight="1">
      <c r="B48" s="14"/>
      <c r="C48" s="1139" t="s">
        <v>4</v>
      </c>
      <c r="D48" s="1139"/>
      <c r="E48" s="1140"/>
      <c r="F48" s="15">
        <v>5.1100000000000003</v>
      </c>
      <c r="G48" s="16">
        <v>3.78</v>
      </c>
      <c r="H48" s="16">
        <v>5.41</v>
      </c>
      <c r="I48" s="16">
        <v>6.97</v>
      </c>
      <c r="J48" s="17">
        <v>4.2300000000000004</v>
      </c>
    </row>
    <row r="49" spans="2:10" ht="57.75" customHeight="1" thickBot="1">
      <c r="B49" s="18"/>
      <c r="C49" s="1141" t="s">
        <v>5</v>
      </c>
      <c r="D49" s="1141"/>
      <c r="E49" s="1142"/>
      <c r="F49" s="19">
        <v>3.58</v>
      </c>
      <c r="G49" s="20">
        <v>5.12</v>
      </c>
      <c r="H49" s="20">
        <v>1.89</v>
      </c>
      <c r="I49" s="20">
        <v>10.87</v>
      </c>
      <c r="J49" s="21" t="s">
        <v>526</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H28" zoomScaleSheetLayoutView="100" workbookViewId="0">
      <selection activeCell="J35" sqref="J35"/>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521</v>
      </c>
      <c r="G33" s="29" t="s">
        <v>522</v>
      </c>
      <c r="H33" s="29" t="s">
        <v>523</v>
      </c>
      <c r="I33" s="29" t="s">
        <v>524</v>
      </c>
      <c r="J33" s="30" t="s">
        <v>525</v>
      </c>
      <c r="K33" s="22"/>
      <c r="L33" s="22"/>
      <c r="M33" s="22"/>
      <c r="N33" s="22"/>
      <c r="O33" s="22"/>
      <c r="P33" s="22"/>
    </row>
    <row r="34" spans="1:16" ht="39" customHeight="1">
      <c r="A34" s="22"/>
      <c r="B34" s="31"/>
      <c r="C34" s="1149" t="s">
        <v>527</v>
      </c>
      <c r="D34" s="1149"/>
      <c r="E34" s="1150"/>
      <c r="F34" s="32">
        <v>5.0999999999999996</v>
      </c>
      <c r="G34" s="33">
        <v>4.53</v>
      </c>
      <c r="H34" s="33">
        <v>13.2</v>
      </c>
      <c r="I34" s="33">
        <v>6.96</v>
      </c>
      <c r="J34" s="34">
        <v>4.22</v>
      </c>
      <c r="K34" s="22"/>
      <c r="L34" s="22"/>
      <c r="M34" s="22"/>
      <c r="N34" s="22"/>
      <c r="O34" s="22"/>
      <c r="P34" s="22"/>
    </row>
    <row r="35" spans="1:16" ht="39" customHeight="1">
      <c r="A35" s="22"/>
      <c r="B35" s="35"/>
      <c r="C35" s="1143" t="s">
        <v>528</v>
      </c>
      <c r="D35" s="1144"/>
      <c r="E35" s="1145"/>
      <c r="F35" s="36">
        <v>3.26</v>
      </c>
      <c r="G35" s="37">
        <v>3.38</v>
      </c>
      <c r="H35" s="37">
        <v>3.18</v>
      </c>
      <c r="I35" s="37">
        <v>3.1</v>
      </c>
      <c r="J35" s="38">
        <v>3.03</v>
      </c>
      <c r="K35" s="22"/>
      <c r="L35" s="22"/>
      <c r="M35" s="22"/>
      <c r="N35" s="22"/>
      <c r="O35" s="22"/>
      <c r="P35" s="22"/>
    </row>
    <row r="36" spans="1:16" ht="39" customHeight="1">
      <c r="A36" s="22"/>
      <c r="B36" s="35"/>
      <c r="C36" s="1143" t="s">
        <v>529</v>
      </c>
      <c r="D36" s="1144"/>
      <c r="E36" s="1145"/>
      <c r="F36" s="36">
        <v>0.93</v>
      </c>
      <c r="G36" s="37">
        <v>1.39</v>
      </c>
      <c r="H36" s="37">
        <v>1.67</v>
      </c>
      <c r="I36" s="37">
        <v>2.12</v>
      </c>
      <c r="J36" s="38">
        <v>1.2</v>
      </c>
      <c r="K36" s="22"/>
      <c r="L36" s="22"/>
      <c r="M36" s="22"/>
      <c r="N36" s="22"/>
      <c r="O36" s="22"/>
      <c r="P36" s="22"/>
    </row>
    <row r="37" spans="1:16" ht="39" customHeight="1">
      <c r="A37" s="22"/>
      <c r="B37" s="35"/>
      <c r="C37" s="1143" t="s">
        <v>530</v>
      </c>
      <c r="D37" s="1144"/>
      <c r="E37" s="1145"/>
      <c r="F37" s="36">
        <v>0.54</v>
      </c>
      <c r="G37" s="37">
        <v>1.07</v>
      </c>
      <c r="H37" s="37">
        <v>0.83</v>
      </c>
      <c r="I37" s="37">
        <v>1</v>
      </c>
      <c r="J37" s="38">
        <v>0.99</v>
      </c>
      <c r="K37" s="22"/>
      <c r="L37" s="22"/>
      <c r="M37" s="22"/>
      <c r="N37" s="22"/>
      <c r="O37" s="22"/>
      <c r="P37" s="22"/>
    </row>
    <row r="38" spans="1:16" ht="39" customHeight="1">
      <c r="A38" s="22"/>
      <c r="B38" s="35"/>
      <c r="C38" s="1143" t="s">
        <v>531</v>
      </c>
      <c r="D38" s="1144"/>
      <c r="E38" s="1145"/>
      <c r="F38" s="36" t="s">
        <v>482</v>
      </c>
      <c r="G38" s="37" t="s">
        <v>482</v>
      </c>
      <c r="H38" s="37">
        <v>0.15</v>
      </c>
      <c r="I38" s="37">
        <v>0.22</v>
      </c>
      <c r="J38" s="38">
        <v>0.02</v>
      </c>
      <c r="K38" s="22"/>
      <c r="L38" s="22"/>
      <c r="M38" s="22"/>
      <c r="N38" s="22"/>
      <c r="O38" s="22"/>
      <c r="P38" s="22"/>
    </row>
    <row r="39" spans="1:16" ht="39" customHeight="1">
      <c r="A39" s="22"/>
      <c r="B39" s="35"/>
      <c r="C39" s="1143" t="s">
        <v>532</v>
      </c>
      <c r="D39" s="1144"/>
      <c r="E39" s="1145"/>
      <c r="F39" s="36">
        <v>0.01</v>
      </c>
      <c r="G39" s="37">
        <v>0.03</v>
      </c>
      <c r="H39" s="37">
        <v>0.01</v>
      </c>
      <c r="I39" s="37">
        <v>0</v>
      </c>
      <c r="J39" s="38">
        <v>0.01</v>
      </c>
      <c r="K39" s="22"/>
      <c r="L39" s="22"/>
      <c r="M39" s="22"/>
      <c r="N39" s="22"/>
      <c r="O39" s="22"/>
      <c r="P39" s="22"/>
    </row>
    <row r="40" spans="1:16" ht="39" customHeight="1">
      <c r="A40" s="22"/>
      <c r="B40" s="35"/>
      <c r="C40" s="1143" t="s">
        <v>533</v>
      </c>
      <c r="D40" s="1144"/>
      <c r="E40" s="1145"/>
      <c r="F40" s="36">
        <v>0.01</v>
      </c>
      <c r="G40" s="37">
        <v>0</v>
      </c>
      <c r="H40" s="37">
        <v>0.01</v>
      </c>
      <c r="I40" s="37">
        <v>0.01</v>
      </c>
      <c r="J40" s="38">
        <v>0</v>
      </c>
      <c r="K40" s="22"/>
      <c r="L40" s="22"/>
      <c r="M40" s="22"/>
      <c r="N40" s="22"/>
      <c r="O40" s="22"/>
      <c r="P40" s="22"/>
    </row>
    <row r="41" spans="1:16" ht="39" customHeight="1">
      <c r="A41" s="22"/>
      <c r="B41" s="35"/>
      <c r="C41" s="1143" t="s">
        <v>534</v>
      </c>
      <c r="D41" s="1144"/>
      <c r="E41" s="1145"/>
      <c r="F41" s="36" t="s">
        <v>482</v>
      </c>
      <c r="G41" s="37" t="s">
        <v>482</v>
      </c>
      <c r="H41" s="37" t="s">
        <v>482</v>
      </c>
      <c r="I41" s="37">
        <v>0</v>
      </c>
      <c r="J41" s="38">
        <v>0</v>
      </c>
      <c r="K41" s="22"/>
      <c r="L41" s="22"/>
      <c r="M41" s="22"/>
      <c r="N41" s="22"/>
      <c r="O41" s="22"/>
      <c r="P41" s="22"/>
    </row>
    <row r="42" spans="1:16" ht="39" customHeight="1">
      <c r="A42" s="22"/>
      <c r="B42" s="39"/>
      <c r="C42" s="1143" t="s">
        <v>535</v>
      </c>
      <c r="D42" s="1144"/>
      <c r="E42" s="1145"/>
      <c r="F42" s="36" t="s">
        <v>482</v>
      </c>
      <c r="G42" s="37" t="s">
        <v>482</v>
      </c>
      <c r="H42" s="37" t="s">
        <v>482</v>
      </c>
      <c r="I42" s="37" t="s">
        <v>482</v>
      </c>
      <c r="J42" s="38" t="s">
        <v>482</v>
      </c>
      <c r="K42" s="22"/>
      <c r="L42" s="22"/>
      <c r="M42" s="22"/>
      <c r="N42" s="22"/>
      <c r="O42" s="22"/>
      <c r="P42" s="22"/>
    </row>
    <row r="43" spans="1:16" ht="39" customHeight="1" thickBot="1">
      <c r="A43" s="22"/>
      <c r="B43" s="40"/>
      <c r="C43" s="1146" t="s">
        <v>536</v>
      </c>
      <c r="D43" s="1147"/>
      <c r="E43" s="1148"/>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E40" zoomScale="75" zoomScaleNormal="7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c r="A45" s="48"/>
      <c r="B45" s="1159" t="s">
        <v>11</v>
      </c>
      <c r="C45" s="1160"/>
      <c r="D45" s="58"/>
      <c r="E45" s="1165" t="s">
        <v>12</v>
      </c>
      <c r="F45" s="1165"/>
      <c r="G45" s="1165"/>
      <c r="H45" s="1165"/>
      <c r="I45" s="1165"/>
      <c r="J45" s="1166"/>
      <c r="K45" s="59">
        <v>520</v>
      </c>
      <c r="L45" s="60">
        <v>482</v>
      </c>
      <c r="M45" s="60">
        <v>476</v>
      </c>
      <c r="N45" s="60">
        <v>472</v>
      </c>
      <c r="O45" s="61">
        <v>464</v>
      </c>
      <c r="P45" s="48"/>
      <c r="Q45" s="48"/>
      <c r="R45" s="48"/>
      <c r="S45" s="48"/>
      <c r="T45" s="48"/>
      <c r="U45" s="48"/>
    </row>
    <row r="46" spans="1:21" ht="30.75" customHeight="1">
      <c r="A46" s="48"/>
      <c r="B46" s="1161"/>
      <c r="C46" s="1162"/>
      <c r="D46" s="62"/>
      <c r="E46" s="1153" t="s">
        <v>13</v>
      </c>
      <c r="F46" s="1153"/>
      <c r="G46" s="1153"/>
      <c r="H46" s="1153"/>
      <c r="I46" s="1153"/>
      <c r="J46" s="1154"/>
      <c r="K46" s="63" t="s">
        <v>482</v>
      </c>
      <c r="L46" s="64" t="s">
        <v>482</v>
      </c>
      <c r="M46" s="64" t="s">
        <v>482</v>
      </c>
      <c r="N46" s="64" t="s">
        <v>482</v>
      </c>
      <c r="O46" s="65" t="s">
        <v>482</v>
      </c>
      <c r="P46" s="48"/>
      <c r="Q46" s="48"/>
      <c r="R46" s="48"/>
      <c r="S46" s="48"/>
      <c r="T46" s="48"/>
      <c r="U46" s="48"/>
    </row>
    <row r="47" spans="1:21" ht="30.75" customHeight="1">
      <c r="A47" s="48"/>
      <c r="B47" s="1161"/>
      <c r="C47" s="1162"/>
      <c r="D47" s="62"/>
      <c r="E47" s="1153" t="s">
        <v>14</v>
      </c>
      <c r="F47" s="1153"/>
      <c r="G47" s="1153"/>
      <c r="H47" s="1153"/>
      <c r="I47" s="1153"/>
      <c r="J47" s="1154"/>
      <c r="K47" s="63" t="s">
        <v>482</v>
      </c>
      <c r="L47" s="64" t="s">
        <v>482</v>
      </c>
      <c r="M47" s="64" t="s">
        <v>482</v>
      </c>
      <c r="N47" s="64" t="s">
        <v>482</v>
      </c>
      <c r="O47" s="65" t="s">
        <v>482</v>
      </c>
      <c r="P47" s="48"/>
      <c r="Q47" s="48"/>
      <c r="R47" s="48"/>
      <c r="S47" s="48"/>
      <c r="T47" s="48"/>
      <c r="U47" s="48"/>
    </row>
    <row r="48" spans="1:21" ht="30.75" customHeight="1">
      <c r="A48" s="48"/>
      <c r="B48" s="1161"/>
      <c r="C48" s="1162"/>
      <c r="D48" s="62"/>
      <c r="E48" s="1153" t="s">
        <v>15</v>
      </c>
      <c r="F48" s="1153"/>
      <c r="G48" s="1153"/>
      <c r="H48" s="1153"/>
      <c r="I48" s="1153"/>
      <c r="J48" s="1154"/>
      <c r="K48" s="63">
        <v>18</v>
      </c>
      <c r="L48" s="64">
        <v>15</v>
      </c>
      <c r="M48" s="64">
        <v>28</v>
      </c>
      <c r="N48" s="64">
        <v>16</v>
      </c>
      <c r="O48" s="65">
        <v>32</v>
      </c>
      <c r="P48" s="48"/>
      <c r="Q48" s="48"/>
      <c r="R48" s="48"/>
      <c r="S48" s="48"/>
      <c r="T48" s="48"/>
      <c r="U48" s="48"/>
    </row>
    <row r="49" spans="1:21" ht="30.75" customHeight="1">
      <c r="A49" s="48"/>
      <c r="B49" s="1161"/>
      <c r="C49" s="1162"/>
      <c r="D49" s="62"/>
      <c r="E49" s="1153" t="s">
        <v>16</v>
      </c>
      <c r="F49" s="1153"/>
      <c r="G49" s="1153"/>
      <c r="H49" s="1153"/>
      <c r="I49" s="1153"/>
      <c r="J49" s="1154"/>
      <c r="K49" s="63">
        <v>145</v>
      </c>
      <c r="L49" s="64">
        <v>119</v>
      </c>
      <c r="M49" s="64">
        <v>70</v>
      </c>
      <c r="N49" s="64">
        <v>72</v>
      </c>
      <c r="O49" s="65">
        <v>61</v>
      </c>
      <c r="P49" s="48"/>
      <c r="Q49" s="48"/>
      <c r="R49" s="48"/>
      <c r="S49" s="48"/>
      <c r="T49" s="48"/>
      <c r="U49" s="48"/>
    </row>
    <row r="50" spans="1:21" ht="30.75" customHeight="1">
      <c r="A50" s="48"/>
      <c r="B50" s="1161"/>
      <c r="C50" s="1162"/>
      <c r="D50" s="62"/>
      <c r="E50" s="1153" t="s">
        <v>17</v>
      </c>
      <c r="F50" s="1153"/>
      <c r="G50" s="1153"/>
      <c r="H50" s="1153"/>
      <c r="I50" s="1153"/>
      <c r="J50" s="1154"/>
      <c r="K50" s="63">
        <v>6</v>
      </c>
      <c r="L50" s="64">
        <v>6</v>
      </c>
      <c r="M50" s="64">
        <v>6</v>
      </c>
      <c r="N50" s="64">
        <v>6</v>
      </c>
      <c r="O50" s="65">
        <v>4</v>
      </c>
      <c r="P50" s="48"/>
      <c r="Q50" s="48"/>
      <c r="R50" s="48"/>
      <c r="S50" s="48"/>
      <c r="T50" s="48"/>
      <c r="U50" s="48"/>
    </row>
    <row r="51" spans="1:21" ht="30.75" customHeight="1">
      <c r="A51" s="48"/>
      <c r="B51" s="1163"/>
      <c r="C51" s="1164"/>
      <c r="D51" s="66"/>
      <c r="E51" s="1153" t="s">
        <v>18</v>
      </c>
      <c r="F51" s="1153"/>
      <c r="G51" s="1153"/>
      <c r="H51" s="1153"/>
      <c r="I51" s="1153"/>
      <c r="J51" s="1154"/>
      <c r="K51" s="63" t="s">
        <v>482</v>
      </c>
      <c r="L51" s="64" t="s">
        <v>482</v>
      </c>
      <c r="M51" s="64" t="s">
        <v>482</v>
      </c>
      <c r="N51" s="64" t="s">
        <v>482</v>
      </c>
      <c r="O51" s="65" t="s">
        <v>482</v>
      </c>
      <c r="P51" s="48"/>
      <c r="Q51" s="48"/>
      <c r="R51" s="48"/>
      <c r="S51" s="48"/>
      <c r="T51" s="48"/>
      <c r="U51" s="48"/>
    </row>
    <row r="52" spans="1:21" ht="30.75" customHeight="1">
      <c r="A52" s="48"/>
      <c r="B52" s="1151" t="s">
        <v>19</v>
      </c>
      <c r="C52" s="1152"/>
      <c r="D52" s="66"/>
      <c r="E52" s="1153" t="s">
        <v>20</v>
      </c>
      <c r="F52" s="1153"/>
      <c r="G52" s="1153"/>
      <c r="H52" s="1153"/>
      <c r="I52" s="1153"/>
      <c r="J52" s="1154"/>
      <c r="K52" s="63">
        <v>282</v>
      </c>
      <c r="L52" s="64">
        <v>292</v>
      </c>
      <c r="M52" s="64">
        <v>303</v>
      </c>
      <c r="N52" s="64">
        <v>306</v>
      </c>
      <c r="O52" s="65">
        <v>310</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407</v>
      </c>
      <c r="L53" s="69">
        <v>330</v>
      </c>
      <c r="M53" s="69">
        <v>277</v>
      </c>
      <c r="N53" s="69">
        <v>260</v>
      </c>
      <c r="O53" s="70">
        <v>251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FJ-USER</cp:lastModifiedBy>
  <cp:lastPrinted>2015-04-17T02:34:21Z</cp:lastPrinted>
  <dcterms:created xsi:type="dcterms:W3CDTF">2015-02-17T06:12:52Z</dcterms:created>
  <dcterms:modified xsi:type="dcterms:W3CDTF">2015-04-17T02:55:40Z</dcterms:modified>
  <cp:category/>
</cp:coreProperties>
</file>