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90" yWindow="720" windowWidth="14940" windowHeight="7875" firstSheet="2"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DQ102" i="11"/>
  <c r="DL102" i="11"/>
  <c r="DG102" i="11"/>
  <c r="DB102" i="11"/>
  <c r="CW102" i="11"/>
  <c r="CR102" i="11"/>
  <c r="AU63" i="11"/>
  <c r="AP63" i="11"/>
  <c r="AP23" i="11"/>
  <c r="AA23" i="11"/>
  <c r="V23" i="11"/>
  <c r="Q23" i="11"/>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W38" i="9"/>
  <c r="BW39" i="9" s="1"/>
  <c r="BW40" i="9" s="1"/>
  <c r="BW41" i="9" s="1"/>
  <c r="BW42" i="9" s="1"/>
  <c r="BE38" i="9"/>
  <c r="AM38" i="9"/>
  <c r="U38" i="9"/>
  <c r="C38" i="9"/>
  <c r="CO37" i="9"/>
  <c r="BE37" i="9"/>
  <c r="AM37" i="9"/>
  <c r="U37" i="9"/>
  <c r="C37" i="9"/>
  <c r="CO36" i="9"/>
  <c r="BW36" i="9"/>
  <c r="BW37" i="9" s="1"/>
  <c r="AM36" i="9"/>
  <c r="C36" i="9"/>
  <c r="CO35" i="9"/>
  <c r="BW35" i="9"/>
  <c r="AM35" i="9"/>
  <c r="C35" i="9"/>
  <c r="BW34" i="9"/>
  <c r="C34" i="9"/>
  <c r="CO34" i="9" l="1"/>
  <c r="U34" i="9"/>
  <c r="U35" i="9" s="1"/>
  <c r="U36" i="9" s="1"/>
  <c r="BE34" i="9" s="1"/>
  <c r="BE35" i="9" s="1"/>
  <c r="BE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<sst xmlns="http://schemas.openxmlformats.org/spreadsheetml/2006/main" count="1005" uniqueCount="548">
  <si>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</si>
  <si>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</si>
  <si>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</si>
  <si>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</si>
  <si>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</si>
  <si>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</si>
  <si>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</si>
  <si>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</si>
  <si>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</si>
  <si>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</si>
  <si>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</si>
  <si>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</si>
  <si>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</si>
  <si>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</si>
  <si>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</si>
  <si>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</si>
  <si>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</si>
  <si>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</si>
  <si>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</si>
  <si>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</si>
  <si>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</si>
  <si>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</si>
  <si>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</si>
  <si>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</si>
  <si>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</si>
  <si>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</si>
  <si>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</si>
  <si>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</si>
  <si>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</si>
  <si>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</si>
  <si>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</si>
  <si>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</si>
  <si>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</si>
  <si>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</si>
  <si>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</si>
  <si>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</si>
  <si>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</si>
  <si>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</si>
  <si>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</si>
  <si>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</si>
  <si>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</si>
  <si>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</si>
  <si>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</si>
  <si>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</si>
  <si>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</si>
  <si>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</si>
  <si>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</si>
  <si>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</si>
  <si>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</si>
  <si>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</si>
  <si>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</si>
  <si>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</si>
  <si>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</si>
  <si>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</si>
  <si>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</si>
  <si>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</si>
  <si>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</si>
  <si>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</si>
  <si>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</si>
  <si>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</si>
  <si>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</si>
  <si>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</si>
  <si>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</si>
  <si>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</si>
  <si>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</si>
  <si>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</si>
  <si>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</si>
  <si>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</si>
  <si>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</si>
  <si>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</si>
  <si>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</si>
  <si>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</si>
  <si>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</si>
  <si>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</si>
  <si>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</si>
  <si>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</si>
  <si>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</si>
  <si>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</si>
  <si>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</si>
  <si>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</si>
  <si>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</si>
  <si>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</si>
  <si>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塙町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</si>
  <si>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</si>
  <si>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</si>
  <si>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</si>
  <si>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</si>
  <si>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</si>
  <si>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</si>
  <si>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</si>
  <si>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</si>
  <si>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</si>
  <si>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</si>
  <si>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</si>
  <si>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</si>
  <si>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</si>
  <si>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</si>
  <si>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</si>
  <si>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</si>
  <si>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</si>
  <si>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</si>
  <si>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</si>
  <si>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</si>
  <si>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</si>
  <si>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</si>
  <si>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</si>
  <si>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</si>
  <si>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</si>
  <si>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</si>
  <si>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</si>
  <si>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</si>
  <si>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</si>
  <si>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</si>
  <si>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</si>
  <si>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</si>
  <si>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</si>
  <si>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</si>
  <si>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</si>
  <si>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</si>
  <si>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</si>
  <si>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</si>
  <si>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</si>
  <si>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</si>
  <si>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</si>
  <si>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</si>
  <si>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</si>
  <si>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</si>
  <si>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</si>
  <si>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</si>
  <si>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</si>
  <si>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</si>
  <si>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</si>
  <si>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</si>
  <si>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</si>
  <si>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</si>
  <si>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</si>
  <si>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</si>
  <si>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</si>
  <si>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</si>
  <si>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</si>
  <si>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</si>
  <si>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</si>
  <si>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</si>
  <si>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</si>
  <si>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</si>
  <si>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</si>
  <si>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</si>
  <si>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</si>
  <si>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</si>
  <si>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</si>
  <si>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</si>
  <si>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</si>
  <si>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</si>
  <si>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</si>
  <si>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</si>
  <si>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</si>
  <si>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</si>
  <si>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</si>
  <si>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</si>
  <si>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</si>
  <si>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</si>
  <si>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</si>
  <si>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</si>
  <si>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</si>
  <si>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</si>
  <si>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</si>
  <si>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</si>
  <si>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</si>
  <si>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</si>
  <si>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</si>
  <si>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</si>
  <si>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</si>
  <si>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</si>
  <si>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</si>
  <si>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</si>
  <si>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</si>
  <si>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</si>
  <si>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</si>
  <si>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</si>
  <si>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</si>
  <si>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</si>
  <si>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</si>
  <si>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</si>
  <si>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</si>
  <si>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</si>
  <si>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</si>
  <si>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</si>
  <si>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</si>
  <si>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</si>
  <si>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</si>
  <si>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</si>
  <si>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</si>
  <si>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</si>
  <si>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</si>
  <si>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</si>
  <si>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福島県塙町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</si>
  <si>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</si>
  <si>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</si>
  <si>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</si>
  <si>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</si>
  <si>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</si>
  <si>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</si>
  <si>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</si>
  <si>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</si>
  <si>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</si>
  <si>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</si>
  <si>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</si>
  <si>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</si>
  <si>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</si>
  <si>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</si>
  <si>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</si>
  <si>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</si>
  <si>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</si>
  <si>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</si>
  <si>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</si>
  <si>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</si>
  <si>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</si>
  <si>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</si>
  <si>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</si>
  <si>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</si>
  <si>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</si>
  <si>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</si>
  <si>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</si>
  <si>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</si>
  <si>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</si>
  <si>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</si>
  <si>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</si>
  <si>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</si>
  <si>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</si>
  <si>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</si>
  <si>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</si>
  <si>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</si>
  <si>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</si>
  <si>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</si>
  <si>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</si>
  <si>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</si>
  <si>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</si>
  <si>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</si>
  <si>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</si>
  <si>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</si>
  <si>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</si>
  <si>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</si>
  <si>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</si>
  <si>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</si>
  <si>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</si>
  <si>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</si>
  <si>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</si>
  <si>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</si>
  <si>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</si>
  <si>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</si>
  <si>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</si>
  <si>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</si>
  <si>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</si>
  <si>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</si>
  <si>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</si>
  <si>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</si>
  <si>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</si>
  <si>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</si>
  <si>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</si>
  <si>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</si>
  <si>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</si>
  <si>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</si>
  <si>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</si>
  <si>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</si>
  <si>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</si>
  <si>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</si>
  <si>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</si>
  <si>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</si>
  <si>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</si>
  <si>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</si>
  <si>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</si>
  <si>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</si>
  <si>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</si>
  <si>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</si>
  <si>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</si>
  <si>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</si>
  <si>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</si>
  <si>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</si>
  <si>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</si>
  <si>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</si>
  <si>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</si>
  <si>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</si>
  <si>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</si>
  <si>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</si>
  <si>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</si>
  <si>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</si>
  <si>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</si>
  <si>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</si>
  <si>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</si>
  <si>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</si>
  <si>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</si>
  <si>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</si>
  <si>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</si>
  <si>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</si>
  <si>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</si>
  <si>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</si>
  <si>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</si>
  <si>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</si>
  <si>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</si>
  <si>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</si>
  <si>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</si>
  <si>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</si>
  <si>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</si>
  <si>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</si>
  <si>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</si>
  <si>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</si>
  <si>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</si>
  <si>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</si>
  <si>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</si>
  <si>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</si>
  <si>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</si>
  <si>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</si>
  <si>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</si>
  <si>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</si>
  <si>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</si>
  <si>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</si>
  <si>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</si>
  <si>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</si>
  <si>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</si>
  <si>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</si>
  <si>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</si>
  <si>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</si>
  <si>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</si>
  <si>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</si>
  <si>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</si>
  <si>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</si>
  <si>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</si>
  <si>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</si>
  <si>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</si>
  <si>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</si>
  <si>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</si>
  <si>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</si>
  <si>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</si>
  <si>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</si>
  <si>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</si>
  <si>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</si>
  <si>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</si>
  <si>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</si>
  <si>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</si>
  <si>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</si>
  <si>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</si>
  <si>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</si>
  <si>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</si>
  <si>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</si>
  <si>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福島県塙町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</si>
  <si>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</si>
  <si>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</si>
  <si>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</si>
  <si>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</si>
  <si>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</si>
  <si>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</si>
  <si>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</si>
  <si>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</si>
  <si>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</si>
  <si>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</si>
  <si>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</si>
  <si>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</si>
  <si>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</si>
  <si>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</si>
  <si>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</si>
  <si>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</si>
  <si>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</si>
  <si>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</si>
  <si>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</si>
  <si>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</si>
  <si>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</si>
  <si>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</si>
  <si>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</si>
  <si>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</si>
  <si>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</si>
  <si>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</si>
  <si>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</si>
  <si>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</si>
  <si>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</si>
  <si>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</si>
  <si>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</si>
  <si>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</si>
  <si>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</si>
  <si>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</si>
  <si>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</si>
  <si>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</si>
  <si>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上水道事業</t>
    <phoneticPr fontId="5"/>
  </si>
  <si>
    <t>法適用企業</t>
    <phoneticPr fontId="5"/>
  </si>
  <si>
    <t>農業集落排水処理事業</t>
    <phoneticPr fontId="5"/>
  </si>
  <si>
    <t>法非適用企業</t>
    <phoneticPr fontId="5"/>
  </si>
  <si>
    <t>公共下水道事業</t>
    <phoneticPr fontId="5"/>
  </si>
  <si>
    <t>塙林間工業団地用地取得造成事業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</si>
  <si>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</si>
  <si>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</si>
  <si>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</si>
  <si>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</si>
  <si>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</si>
  <si>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</si>
  <si>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</si>
  <si>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</si>
  <si>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</si>
  <si>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</si>
  <si>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</si>
  <si>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</si>
  <si>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</si>
  <si>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</si>
  <si>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</si>
  <si>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</si>
  <si>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</si>
  <si>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</si>
  <si>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</si>
  <si>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</si>
  <si>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</si>
  <si>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</si>
  <si>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</si>
  <si>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</si>
  <si>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</si>
  <si>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</si>
  <si>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</si>
  <si>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</si>
  <si>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</si>
  <si>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</si>
  <si>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</si>
  <si>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</si>
  <si>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</si>
  <si>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</si>
  <si>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</si>
  <si>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</si>
  <si>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</si>
  <si>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</si>
  <si>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</si>
  <si>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</si>
  <si>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</si>
  <si>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</si>
  <si>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</si>
  <si>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</si>
  <si>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</si>
  <si>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</si>
  <si>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</si>
  <si>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</si>
  <si>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</si>
  <si>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</si>
  <si>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</si>
  <si>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</si>
  <si>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</si>
  <si>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</si>
  <si>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</si>
  <si>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</si>
  <si>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</si>
  <si>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</si>
  <si>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</si>
  <si>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</si>
  <si>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</si>
  <si>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</si>
  <si>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</si>
  <si>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</si>
  <si>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</si>
  <si>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</si>
  <si>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</si>
  <si>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</si>
  <si>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</si>
  <si>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</si>
  <si>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</si>
  <si>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</si>
  <si>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</si>
  <si>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</si>
  <si>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</si>
  <si>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</si>
  <si>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</si>
  <si>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</si>
  <si>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</si>
  <si>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</si>
  <si>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</si>
  <si>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</si>
  <si>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</si>
  <si>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</si>
  <si>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</si>
  <si>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</si>
  <si>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</si>
  <si>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</si>
  <si>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</si>
  <si>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</si>
  <si>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</si>
  <si>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</si>
  <si>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</si>
  <si>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</si>
  <si>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</si>
  <si>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</si>
  <si>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</si>
  <si>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</si>
  <si>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</si>
  <si>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</si>
  <si>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</si>
  <si>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</si>
  <si>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</si>
  <si>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</si>
  <si>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</si>
  <si>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</si>
  <si>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</si>
  <si>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</si>
  <si>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</si>
  <si>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</si>
  <si>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</si>
  <si>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</si>
  <si>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</si>
  <si>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</si>
  <si>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</si>
  <si>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</si>
  <si>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</si>
  <si>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</si>
  <si>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</si>
  <si>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</si>
  <si>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</si>
  <si>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</si>
  <si>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</si>
  <si>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</si>
  <si>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</si>
  <si>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</si>
  <si>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</si>
  <si>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</si>
  <si>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</si>
  <si>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</si>
  <si>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</si>
  <si>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</si>
  <si>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</si>
  <si>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</si>
  <si>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0.12</t>
  </si>
  <si>
    <t>一般会計</t>
  </si>
  <si>
    <t>上水道事業</t>
  </si>
  <si>
    <t>国民健康保険特別会計</t>
  </si>
  <si>
    <t>介護保険特別会計</t>
  </si>
  <si>
    <t>塙林間工業団地用地取得造成事業</t>
  </si>
  <si>
    <t>公共下水道事業</t>
  </si>
  <si>
    <t>農業集落排水処理事業</t>
  </si>
  <si>
    <t>後期高齢者医療特別会計</t>
  </si>
  <si>
    <t>その他会計（赤字）</t>
  </si>
  <si>
    <t>その他会計（黒字）</t>
  </si>
  <si>
    <t>塙町振興公社</t>
    <rPh sb="0" eb="1">
      <t>ハナワ</t>
    </rPh>
    <rPh sb="1" eb="2">
      <t>マチ</t>
    </rPh>
    <rPh sb="2" eb="4">
      <t>シンコウ</t>
    </rPh>
    <rPh sb="4" eb="6">
      <t>コウシャ</t>
    </rPh>
    <phoneticPr fontId="2"/>
  </si>
  <si>
    <t>東白衛生組合</t>
    <rPh sb="0" eb="1">
      <t>ヒガシ</t>
    </rPh>
    <rPh sb="1" eb="2">
      <t>シロ</t>
    </rPh>
    <rPh sb="2" eb="4">
      <t>エイセイ</t>
    </rPh>
    <rPh sb="4" eb="6">
      <t>クミアイ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</si>
  <si>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</si>
  <si>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</si>
  <si>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</si>
  <si>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福島県後期高齢者医療連合（一般会計）</t>
    <rPh sb="3" eb="5">
      <t>コウキ</t>
    </rPh>
    <rPh sb="5" eb="8">
      <t>コウレイシャ</t>
    </rPh>
    <rPh sb="8" eb="10">
      <t>イリョウ</t>
    </rPh>
    <rPh sb="10" eb="12">
      <t>レンゴウ</t>
    </rPh>
    <rPh sb="13" eb="15">
      <t>イッパン</t>
    </rPh>
    <rPh sb="15" eb="17">
      <t>カイケイ</t>
    </rPh>
    <phoneticPr fontId="2"/>
  </si>
  <si>
    <t>福島県後期高齢者医療連合（医療特別会計）</t>
    <rPh sb="0" eb="3">
      <t>フクシマケン</t>
    </rPh>
    <rPh sb="3" eb="5">
      <t>コウキ</t>
    </rPh>
    <rPh sb="5" eb="8">
      <t>コウレイシャ</t>
    </rPh>
    <rPh sb="8" eb="10">
      <t>イリョウ</t>
    </rPh>
    <rPh sb="10" eb="12">
      <t>レンゴウ</t>
    </rPh>
    <rPh sb="13" eb="15">
      <t>イリョウ</t>
    </rPh>
    <rPh sb="15" eb="17">
      <t>トクベツ</t>
    </rPh>
    <rPh sb="17" eb="19">
      <t>カイケイ</t>
    </rPh>
    <phoneticPr fontId="2"/>
  </si>
  <si>
    <t>白河地方広域市町村圏整備組合</t>
    <rPh sb="0" eb="2">
      <t>シラカワ</t>
    </rPh>
    <rPh sb="2" eb="4">
      <t>チホウ</t>
    </rPh>
    <rPh sb="4" eb="6">
      <t>コウイキ</t>
    </rPh>
    <rPh sb="6" eb="9">
      <t>シチョウソン</t>
    </rPh>
    <rPh sb="9" eb="10">
      <t>ケン</t>
    </rPh>
    <rPh sb="10" eb="12">
      <t>セイビ</t>
    </rPh>
    <rPh sb="12" eb="14">
      <t>クミアイ</t>
    </rPh>
    <phoneticPr fontId="2"/>
  </si>
  <si>
    <t>福島県市町村総合事務組合（非常勤公務災害補償特別会計）</t>
    <rPh sb="13" eb="16">
      <t>ヒジョウキン</t>
    </rPh>
    <rPh sb="16" eb="18">
      <t>コウム</t>
    </rPh>
    <rPh sb="18" eb="20">
      <t>サイガイ</t>
    </rPh>
    <rPh sb="20" eb="22">
      <t>ホショウ</t>
    </rPh>
    <rPh sb="22" eb="24">
      <t>トクベツ</t>
    </rPh>
    <rPh sb="24" eb="26">
      <t>カイケイ</t>
    </rPh>
    <phoneticPr fontId="2"/>
  </si>
  <si>
    <t>福島県市町村総合事務組合（自治会館管理特別会計）</t>
    <rPh sb="13" eb="15">
      <t>ジチ</t>
    </rPh>
    <rPh sb="15" eb="17">
      <t>カイカン</t>
    </rPh>
    <rPh sb="17" eb="19">
      <t>カンリ</t>
    </rPh>
    <rPh sb="19" eb="21">
      <t>トクベツ</t>
    </rPh>
    <rPh sb="21" eb="23">
      <t>カイケイ</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</si>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</sst>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127151</c:v>
                </c:pt>
                <c:pt idx="1">
                  <c:v>147869</c:v>
                </c:pt>
                <c:pt idx="2">
                  <c:v>146140</c:v>
                </c:pt>
                <c:pt idx="3">
                  <c:v>146641</c:v>
                </c:pt>
                <c:pt idx="4">
                  <c:v>174587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121797</c:v>
                </c:pt>
                <c:pt idx="1">
                  <c:v>155758</c:v>
                </c:pt>
                <c:pt idx="2">
                  <c:v>381429</c:v>
                </c:pt>
                <c:pt idx="3">
                  <c:v>72506</c:v>
                </c:pt>
                <c:pt idx="4">
                  <c:v>73530</c:v>
                </c:pt>
              </c:numCache>
            </c:numRef>
          </c:val>
          <c:smooth val="0"/>
        </c:ser>
        <c:dLbls>
          <c:showLegendKey val="0"/>
          <c:showVal val="0"/>
          <c:showCatName val="0"/>
          <c:showSerName val="0"/>
          <c:showPercent val="0"/>
          <c:showBubbleSize val="0"/>
        </c:dLbls>
        <c:marker val="1"/>
        <c:smooth val="0"/>
        <c:axId val="113931008"/>
        <c:axId val="113932928"/>
      </c:lineChart>
      <c:catAx>
        <c:axId val="1139310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932928"/>
        <c:crosses val="autoZero"/>
        <c:auto val="1"/>
        <c:lblAlgn val="ctr"/>
        <c:lblOffset val="100"/>
        <c:tickLblSkip val="1"/>
        <c:tickMarkSkip val="1"/>
        <c:noMultiLvlLbl val="0"/>
      </c:catAx>
      <c:valAx>
        <c:axId val="113932928"/>
        <c:scaling>
          <c:orientation val="minMax"/>
          <c:max val="5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9310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7.92</c:v>
                </c:pt>
                <c:pt idx="1">
                  <c:v>3.78</c:v>
                </c:pt>
                <c:pt idx="2">
                  <c:v>13.35</c:v>
                </c:pt>
                <c:pt idx="3">
                  <c:v>8.56</c:v>
                </c:pt>
                <c:pt idx="4">
                  <c:v>4.7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20.86</c:v>
                </c:pt>
                <c:pt idx="1">
                  <c:v>24.21</c:v>
                </c:pt>
                <c:pt idx="2">
                  <c:v>26.64</c:v>
                </c:pt>
                <c:pt idx="3">
                  <c:v>33.33</c:v>
                </c:pt>
                <c:pt idx="4">
                  <c:v>37.42</c:v>
                </c:pt>
              </c:numCache>
            </c:numRef>
          </c:val>
        </c:ser>
        <c:dLbls>
          <c:showLegendKey val="0"/>
          <c:showVal val="0"/>
          <c:showCatName val="0"/>
          <c:showSerName val="0"/>
          <c:showPercent val="0"/>
          <c:showBubbleSize val="0"/>
        </c:dLbls>
        <c:gapWidth val="250"/>
        <c:overlap val="100"/>
        <c:axId val="123570432"/>
        <c:axId val="1235808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5.83</c:v>
                </c:pt>
                <c:pt idx="1">
                  <c:v>-0.12</c:v>
                </c:pt>
                <c:pt idx="2">
                  <c:v>11.31</c:v>
                </c:pt>
                <c:pt idx="3">
                  <c:v>1.72</c:v>
                </c:pt>
                <c:pt idx="4">
                  <c:v>0.46</c:v>
                </c:pt>
              </c:numCache>
            </c:numRef>
          </c:val>
          <c:smooth val="0"/>
        </c:ser>
        <c:dLbls>
          <c:showLegendKey val="0"/>
          <c:showVal val="0"/>
          <c:showCatName val="0"/>
          <c:showSerName val="0"/>
          <c:showPercent val="0"/>
          <c:showBubbleSize val="0"/>
        </c:dLbls>
        <c:marker val="1"/>
        <c:smooth val="0"/>
        <c:axId val="123570432"/>
        <c:axId val="123580800"/>
      </c:lineChart>
      <c:catAx>
        <c:axId val="123570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3580800"/>
        <c:crosses val="autoZero"/>
        <c:auto val="1"/>
        <c:lblAlgn val="ctr"/>
        <c:lblOffset val="100"/>
        <c:tickLblSkip val="1"/>
        <c:tickMarkSkip val="1"/>
        <c:noMultiLvlLbl val="0"/>
      </c:catAx>
      <c:valAx>
        <c:axId val="1235808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570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0.87</c:v>
                </c:pt>
                <c:pt idx="2">
                  <c:v>#N/A</c:v>
                </c:pt>
                <c:pt idx="3">
                  <c:v>0.93</c:v>
                </c:pt>
                <c:pt idx="4">
                  <c:v>#N/A</c:v>
                </c:pt>
                <c:pt idx="5">
                  <c:v>0.31</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c:v>
                </c:pt>
                <c:pt idx="4">
                  <c:v>#N/A</c:v>
                </c:pt>
                <c:pt idx="5">
                  <c:v>0.01</c:v>
                </c:pt>
                <c:pt idx="6">
                  <c:v>#N/A</c:v>
                </c:pt>
                <c:pt idx="7">
                  <c:v>0</c:v>
                </c:pt>
                <c:pt idx="8">
                  <c:v>#N/A</c:v>
                </c:pt>
                <c:pt idx="9">
                  <c:v>0</c:v>
                </c:pt>
              </c:numCache>
            </c:numRef>
          </c:val>
        </c:ser>
        <c:ser>
          <c:idx val="3"/>
          <c:order val="3"/>
          <c:tx>
            <c:strRef>
              <c:f>データシート!$A$30</c:f>
              <c:strCache>
                <c:ptCount val="1"/>
                <c:pt idx="0">
                  <c:v>農業集落排水処理事業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公共下水道事業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0.01</c:v>
                </c:pt>
                <c:pt idx="6">
                  <c:v>#N/A</c:v>
                </c:pt>
                <c:pt idx="7">
                  <c:v>0.01</c:v>
                </c:pt>
                <c:pt idx="8">
                  <c:v>#N/A</c:v>
                </c:pt>
                <c:pt idx="9">
                  <c:v>0.01</c:v>
                </c:pt>
              </c:numCache>
            </c:numRef>
          </c:val>
        </c:ser>
        <c:ser>
          <c:idx val="5"/>
          <c:order val="5"/>
          <c:tx>
            <c:strRef>
              <c:f>データシート!$A$32</c:f>
              <c:strCache>
                <c:ptCount val="1"/>
                <c:pt idx="0">
                  <c:v>塙林間工業団地用地取得造成事業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6.81</c:v>
                </c:pt>
                <c:pt idx="2">
                  <c:v>#N/A</c:v>
                </c:pt>
                <c:pt idx="3">
                  <c:v>6.86</c:v>
                </c:pt>
                <c:pt idx="4">
                  <c:v>#N/A</c:v>
                </c:pt>
                <c:pt idx="5">
                  <c:v>6.9</c:v>
                </c:pt>
                <c:pt idx="6">
                  <c:v>#N/A</c:v>
                </c:pt>
                <c:pt idx="7">
                  <c:v>6.87</c:v>
                </c:pt>
                <c:pt idx="8">
                  <c:v>#N/A</c:v>
                </c:pt>
                <c:pt idx="9">
                  <c:v>0.16</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0.21</c:v>
                </c:pt>
                <c:pt idx="2">
                  <c:v>#N/A</c:v>
                </c:pt>
                <c:pt idx="3">
                  <c:v>0.01</c:v>
                </c:pt>
                <c:pt idx="4">
                  <c:v>#N/A</c:v>
                </c:pt>
                <c:pt idx="5">
                  <c:v>0</c:v>
                </c:pt>
                <c:pt idx="6">
                  <c:v>#N/A</c:v>
                </c:pt>
                <c:pt idx="7">
                  <c:v>0.09</c:v>
                </c:pt>
                <c:pt idx="8">
                  <c:v>#N/A</c:v>
                </c:pt>
                <c:pt idx="9">
                  <c:v>0.21</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1.54</c:v>
                </c:pt>
                <c:pt idx="2">
                  <c:v>#N/A</c:v>
                </c:pt>
                <c:pt idx="3">
                  <c:v>2.4</c:v>
                </c:pt>
                <c:pt idx="4">
                  <c:v>#N/A</c:v>
                </c:pt>
                <c:pt idx="5">
                  <c:v>1.07</c:v>
                </c:pt>
                <c:pt idx="6">
                  <c:v>#N/A</c:v>
                </c:pt>
                <c:pt idx="7">
                  <c:v>1.21</c:v>
                </c:pt>
                <c:pt idx="8">
                  <c:v>#N/A</c:v>
                </c:pt>
                <c:pt idx="9">
                  <c:v>0.87</c:v>
                </c:pt>
              </c:numCache>
            </c:numRef>
          </c:val>
        </c:ser>
        <c:ser>
          <c:idx val="8"/>
          <c:order val="8"/>
          <c:tx>
            <c:strRef>
              <c:f>データシート!$A$35</c:f>
              <c:strCache>
                <c:ptCount val="1"/>
                <c:pt idx="0">
                  <c:v>上水道事業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0</c:v>
                </c:pt>
                <c:pt idx="1">
                  <c:v>0</c:v>
                </c:pt>
                <c:pt idx="2">
                  <c:v>0</c:v>
                </c:pt>
                <c:pt idx="3">
                  <c:v>0</c:v>
                </c:pt>
                <c:pt idx="4">
                  <c:v>#N/A</c:v>
                </c:pt>
                <c:pt idx="5">
                  <c:v>2.04</c:v>
                </c:pt>
                <c:pt idx="6">
                  <c:v>#N/A</c:v>
                </c:pt>
                <c:pt idx="7">
                  <c:v>3.79</c:v>
                </c:pt>
                <c:pt idx="8">
                  <c:v>#N/A</c:v>
                </c:pt>
                <c:pt idx="9">
                  <c:v>4.2699999999999996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7.82</c:v>
                </c:pt>
                <c:pt idx="2">
                  <c:v>#N/A</c:v>
                </c:pt>
                <c:pt idx="3">
                  <c:v>3.57</c:v>
                </c:pt>
                <c:pt idx="4">
                  <c:v>#N/A</c:v>
                </c:pt>
                <c:pt idx="5">
                  <c:v>13.09</c:v>
                </c:pt>
                <c:pt idx="6">
                  <c:v>#N/A</c:v>
                </c:pt>
                <c:pt idx="7">
                  <c:v>8.56</c:v>
                </c:pt>
                <c:pt idx="8">
                  <c:v>#N/A</c:v>
                </c:pt>
                <c:pt idx="9">
                  <c:v>4.7</c:v>
                </c:pt>
              </c:numCache>
            </c:numRef>
          </c:val>
        </c:ser>
        <c:dLbls>
          <c:showLegendKey val="0"/>
          <c:showVal val="0"/>
          <c:showCatName val="0"/>
          <c:showSerName val="0"/>
          <c:showPercent val="0"/>
          <c:showBubbleSize val="0"/>
        </c:dLbls>
        <c:gapWidth val="150"/>
        <c:overlap val="100"/>
        <c:axId val="123753216"/>
        <c:axId val="123754752"/>
      </c:barChart>
      <c:catAx>
        <c:axId val="123753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754752"/>
        <c:crosses val="autoZero"/>
        <c:auto val="1"/>
        <c:lblAlgn val="ctr"/>
        <c:lblOffset val="100"/>
        <c:tickLblSkip val="1"/>
        <c:tickMarkSkip val="1"/>
        <c:noMultiLvlLbl val="0"/>
      </c:catAx>
      <c:valAx>
        <c:axId val="1237547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7532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668</c:v>
                </c:pt>
                <c:pt idx="5">
                  <c:v>598</c:v>
                </c:pt>
                <c:pt idx="8">
                  <c:v>598</c:v>
                </c:pt>
                <c:pt idx="11">
                  <c:v>622</c:v>
                </c:pt>
                <c:pt idx="14">
                  <c:v>644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2</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10</c:v>
                </c:pt>
                <c:pt idx="3">
                  <c:v>10</c:v>
                </c:pt>
                <c:pt idx="6">
                  <c:v>10</c:v>
                </c:pt>
                <c:pt idx="9">
                  <c:v>9</c:v>
                </c:pt>
                <c:pt idx="12">
                  <c:v>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120</c:v>
                </c:pt>
                <c:pt idx="3">
                  <c:v>120</c:v>
                </c:pt>
                <c:pt idx="6">
                  <c:v>119</c:v>
                </c:pt>
                <c:pt idx="9">
                  <c:v>103</c:v>
                </c:pt>
                <c:pt idx="12">
                  <c:v>91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179</c:v>
                </c:pt>
                <c:pt idx="3">
                  <c:v>180</c:v>
                </c:pt>
                <c:pt idx="6">
                  <c:v>190</c:v>
                </c:pt>
                <c:pt idx="9">
                  <c:v>220</c:v>
                </c:pt>
                <c:pt idx="12">
                  <c:v>246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677</c:v>
                </c:pt>
                <c:pt idx="3">
                  <c:v>568</c:v>
                </c:pt>
                <c:pt idx="6">
                  <c:v>560</c:v>
                </c:pt>
                <c:pt idx="9">
                  <c:v>552</c:v>
                </c:pt>
                <c:pt idx="12">
                  <c:v>508</c:v>
                </c:pt>
              </c:numCache>
            </c:numRef>
          </c:val>
        </c:ser>
        <c:dLbls>
          <c:showLegendKey val="0"/>
          <c:showVal val="0"/>
          <c:showCatName val="0"/>
          <c:showSerName val="0"/>
          <c:showPercent val="0"/>
          <c:showBubbleSize val="0"/>
        </c:dLbls>
        <c:gapWidth val="100"/>
        <c:overlap val="100"/>
        <c:axId val="124579840"/>
        <c:axId val="1245817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318</c:v>
                </c:pt>
                <c:pt idx="2">
                  <c:v>#N/A</c:v>
                </c:pt>
                <c:pt idx="3">
                  <c:v>#N/A</c:v>
                </c:pt>
                <c:pt idx="4">
                  <c:v>282</c:v>
                </c:pt>
                <c:pt idx="5">
                  <c:v>#N/A</c:v>
                </c:pt>
                <c:pt idx="6">
                  <c:v>#N/A</c:v>
                </c:pt>
                <c:pt idx="7">
                  <c:v>281</c:v>
                </c:pt>
                <c:pt idx="8">
                  <c:v>#N/A</c:v>
                </c:pt>
                <c:pt idx="9">
                  <c:v>#N/A</c:v>
                </c:pt>
                <c:pt idx="10">
                  <c:v>262</c:v>
                </c:pt>
                <c:pt idx="11">
                  <c:v>#N/A</c:v>
                </c:pt>
                <c:pt idx="12">
                  <c:v>#N/A</c:v>
                </c:pt>
                <c:pt idx="13">
                  <c:v>210</c:v>
                </c:pt>
                <c:pt idx="14">
                  <c:v>#N/A</c:v>
                </c:pt>
              </c:numCache>
            </c:numRef>
          </c:val>
          <c:smooth val="0"/>
        </c:ser>
        <c:dLbls>
          <c:showLegendKey val="0"/>
          <c:showVal val="0"/>
          <c:showCatName val="0"/>
          <c:showSerName val="0"/>
          <c:showPercent val="0"/>
          <c:showBubbleSize val="0"/>
        </c:dLbls>
        <c:marker val="1"/>
        <c:smooth val="0"/>
        <c:axId val="124579840"/>
        <c:axId val="124581760"/>
      </c:lineChart>
      <c:catAx>
        <c:axId val="124579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4581760"/>
        <c:crosses val="autoZero"/>
        <c:auto val="1"/>
        <c:lblAlgn val="ctr"/>
        <c:lblOffset val="100"/>
        <c:tickLblSkip val="1"/>
        <c:tickMarkSkip val="1"/>
        <c:noMultiLvlLbl val="0"/>
      </c:catAx>
      <c:valAx>
        <c:axId val="1245817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579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5843</c:v>
                </c:pt>
                <c:pt idx="5">
                  <c:v>6340</c:v>
                </c:pt>
                <c:pt idx="8">
                  <c:v>6367</c:v>
                </c:pt>
                <c:pt idx="11">
                  <c:v>6355</c:v>
                </c:pt>
                <c:pt idx="14">
                  <c:v>6234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100</c:v>
                </c:pt>
                <c:pt idx="5">
                  <c:v>94</c:v>
                </c:pt>
                <c:pt idx="8">
                  <c:v>84</c:v>
                </c:pt>
                <c:pt idx="11">
                  <c:v>77</c:v>
                </c:pt>
                <c:pt idx="14">
                  <c:v>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1606</c:v>
                </c:pt>
                <c:pt idx="5">
                  <c:v>2004</c:v>
                </c:pt>
                <c:pt idx="8">
                  <c:v>2380</c:v>
                </c:pt>
                <c:pt idx="11">
                  <c:v>2774</c:v>
                </c:pt>
                <c:pt idx="14">
                  <c:v>3204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1307</c:v>
                </c:pt>
                <c:pt idx="3">
                  <c:v>1272</c:v>
                </c:pt>
                <c:pt idx="6">
                  <c:v>1225</c:v>
                </c:pt>
                <c:pt idx="9">
                  <c:v>1240</c:v>
                </c:pt>
                <c:pt idx="12">
                  <c:v>1200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607</c:v>
                </c:pt>
                <c:pt idx="3">
                  <c:v>501</c:v>
                </c:pt>
                <c:pt idx="6">
                  <c:v>352</c:v>
                </c:pt>
                <c:pt idx="9">
                  <c:v>233</c:v>
                </c:pt>
                <c:pt idx="12">
                  <c:v>150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2914</c:v>
                </c:pt>
                <c:pt idx="3">
                  <c:v>3003</c:v>
                </c:pt>
                <c:pt idx="6">
                  <c:v>3035</c:v>
                </c:pt>
                <c:pt idx="9">
                  <c:v>3223</c:v>
                </c:pt>
                <c:pt idx="12">
                  <c:v>3050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45</c:v>
                </c:pt>
                <c:pt idx="3">
                  <c:v>36</c:v>
                </c:pt>
                <c:pt idx="6">
                  <c:v>27</c:v>
                </c:pt>
                <c:pt idx="9">
                  <c:v>18</c:v>
                </c:pt>
                <c:pt idx="12">
                  <c:v>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4799</c:v>
                </c:pt>
                <c:pt idx="3">
                  <c:v>5512</c:v>
                </c:pt>
                <c:pt idx="6">
                  <c:v>5608</c:v>
                </c:pt>
                <c:pt idx="9">
                  <c:v>5702</c:v>
                </c:pt>
                <c:pt idx="12">
                  <c:v>5594</c:v>
                </c:pt>
              </c:numCache>
            </c:numRef>
          </c:val>
        </c:ser>
        <c:dLbls>
          <c:showLegendKey val="0"/>
          <c:showVal val="0"/>
          <c:showCatName val="0"/>
          <c:showSerName val="0"/>
          <c:showPercent val="0"/>
          <c:showBubbleSize val="0"/>
        </c:dLbls>
        <c:gapWidth val="100"/>
        <c:overlap val="100"/>
        <c:axId val="123717888"/>
        <c:axId val="1237241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2123</c:v>
                </c:pt>
                <c:pt idx="2">
                  <c:v>#N/A</c:v>
                </c:pt>
                <c:pt idx="3">
                  <c:v>#N/A</c:v>
                </c:pt>
                <c:pt idx="4">
                  <c:v>1886</c:v>
                </c:pt>
                <c:pt idx="5">
                  <c:v>#N/A</c:v>
                </c:pt>
                <c:pt idx="6">
                  <c:v>#N/A</c:v>
                </c:pt>
                <c:pt idx="7">
                  <c:v>1416</c:v>
                </c:pt>
                <c:pt idx="8">
                  <c:v>#N/A</c:v>
                </c:pt>
                <c:pt idx="9">
                  <c:v>#N/A</c:v>
                </c:pt>
                <c:pt idx="10">
                  <c:v>1210</c:v>
                </c:pt>
                <c:pt idx="11">
                  <c:v>#N/A</c:v>
                </c:pt>
                <c:pt idx="12">
                  <c:v>#N/A</c:v>
                </c:pt>
                <c:pt idx="13">
                  <c:v>493</c:v>
                </c:pt>
                <c:pt idx="14">
                  <c:v>#N/A</c:v>
                </c:pt>
              </c:numCache>
            </c:numRef>
          </c:val>
          <c:smooth val="0"/>
        </c:ser>
        <c:dLbls>
          <c:showLegendKey val="0"/>
          <c:showVal val="0"/>
          <c:showCatName val="0"/>
          <c:showSerName val="0"/>
          <c:showPercent val="0"/>
          <c:showBubbleSize val="0"/>
        </c:dLbls>
        <c:marker val="1"/>
        <c:smooth val="0"/>
        <c:axId val="123717888"/>
        <c:axId val="123724160"/>
      </c:lineChart>
      <c:catAx>
        <c:axId val="1237178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3724160"/>
        <c:crosses val="autoZero"/>
        <c:auto val="1"/>
        <c:lblAlgn val="ctr"/>
        <c:lblOffset val="100"/>
        <c:tickLblSkip val="1"/>
        <c:tickMarkSkip val="1"/>
        <c:noMultiLvlLbl val="0"/>
      </c:catAx>
      <c:valAx>
        <c:axId val="1237241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7178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福島県塙町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9,601
9,533
211.60
6,069,795
5,742,684
165,357
3,518,196
5,594,410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8.6
16.9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人口減少が進む一方、211.6k㎡の広大な行政面積を抱えているため、行政コストは割高にならざるを得ず、財政力指数は全国・県平均を大きく下回っている。基幹産業である農林業が低迷する中、企業誘致を町の最重要施策として位置づけ、雇用の場・税収の確保に努めているが、なかなか成果が見られない状況である。今後も引き続き、行政の効率化と合わせた取り組みを強化する。</a:t>
          </a:r>
          <a:endParaRPr lang="ja-JP" altLang="ja-JP" sz="12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44</xdr:row>
      <xdr:rowOff>98072</xdr:rowOff>
    </xdr:to>
    <xdr:cxnSp macro="">
      <xdr:nvCxnSpPr>
        <xdr:cNvPr id="62" name="直線コネクタ 61"/>
        <xdr:cNvCxnSpPr/>
      </xdr:nvCxnSpPr>
      <xdr:spPr>
        <a:xfrm flipV="1">
          <a:off x="4953000" y="61940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3"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4" name="直線コネクタ 63"/>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5"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6" name="直線コネクタ 65"/>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68439</xdr:rowOff>
    </xdr:from>
    <xdr:to>
      <xdr:col>7</xdr:col>
      <xdr:colOff>152400</xdr:colOff>
      <xdr:row>43</xdr:row>
      <xdr:rowOff>68439</xdr:rowOff>
    </xdr:to>
    <xdr:cxnSp macro="">
      <xdr:nvCxnSpPr>
        <xdr:cNvPr id="67" name="直線コネクタ 66"/>
        <xdr:cNvCxnSpPr/>
      </xdr:nvCxnSpPr>
      <xdr:spPr>
        <a:xfrm>
          <a:off x="4114800" y="74407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55033</xdr:rowOff>
    </xdr:from>
    <xdr:to>
      <xdr:col>6</xdr:col>
      <xdr:colOff>0</xdr:colOff>
      <xdr:row>43</xdr:row>
      <xdr:rowOff>68439</xdr:rowOff>
    </xdr:to>
    <xdr:cxnSp macro="">
      <xdr:nvCxnSpPr>
        <xdr:cNvPr id="70" name="直線コネクタ 69"/>
        <xdr:cNvCxnSpPr/>
      </xdr:nvCxnSpPr>
      <xdr:spPr>
        <a:xfrm>
          <a:off x="3225800" y="742738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1" name="フローチャート : 判断 70"/>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2" name="テキスト ボックス 71"/>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55033</xdr:rowOff>
    </xdr:to>
    <xdr:cxnSp macro="">
      <xdr:nvCxnSpPr>
        <xdr:cNvPr id="73" name="直線コネクタ 72"/>
        <xdr:cNvCxnSpPr/>
      </xdr:nvCxnSpPr>
      <xdr:spPr>
        <a:xfrm>
          <a:off x="2336800" y="74273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31045</xdr:rowOff>
    </xdr:from>
    <xdr:to>
      <xdr:col>4</xdr:col>
      <xdr:colOff>533400</xdr:colOff>
      <xdr:row>43</xdr:row>
      <xdr:rowOff>132645</xdr:rowOff>
    </xdr:to>
    <xdr:sp macro="" textlink="">
      <xdr:nvSpPr>
        <xdr:cNvPr id="74" name="フローチャート : 判断 73"/>
        <xdr:cNvSpPr/>
      </xdr:nvSpPr>
      <xdr:spPr>
        <a:xfrm>
          <a:off x="3175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117422</xdr:rowOff>
    </xdr:from>
    <xdr:ext cx="762000" cy="259045"/>
    <xdr:sp macro="" textlink="">
      <xdr:nvSpPr>
        <xdr:cNvPr id="75" name="テキスト ボックス 74"/>
        <xdr:cNvSpPr txBox="1"/>
      </xdr:nvSpPr>
      <xdr:spPr>
        <a:xfrm>
          <a:off x="2844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41628</xdr:rowOff>
    </xdr:from>
    <xdr:to>
      <xdr:col>3</xdr:col>
      <xdr:colOff>279400</xdr:colOff>
      <xdr:row>43</xdr:row>
      <xdr:rowOff>55033</xdr:rowOff>
    </xdr:to>
    <xdr:cxnSp macro="">
      <xdr:nvCxnSpPr>
        <xdr:cNvPr id="76" name="直線コネクタ 75"/>
        <xdr:cNvCxnSpPr/>
      </xdr:nvCxnSpPr>
      <xdr:spPr>
        <a:xfrm>
          <a:off x="1447800" y="74139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4233</xdr:rowOff>
    </xdr:from>
    <xdr:to>
      <xdr:col>3</xdr:col>
      <xdr:colOff>330200</xdr:colOff>
      <xdr:row>43</xdr:row>
      <xdr:rowOff>105833</xdr:rowOff>
    </xdr:to>
    <xdr:sp macro="" textlink="">
      <xdr:nvSpPr>
        <xdr:cNvPr id="77" name="フローチャート : 判断 76"/>
        <xdr:cNvSpPr/>
      </xdr:nvSpPr>
      <xdr:spPr>
        <a:xfrm>
          <a:off x="2286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78" name="テキスト ボックス 77"/>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148872</xdr:rowOff>
    </xdr:from>
    <xdr:to>
      <xdr:col>2</xdr:col>
      <xdr:colOff>127000</xdr:colOff>
      <xdr:row>43</xdr:row>
      <xdr:rowOff>79022</xdr:rowOff>
    </xdr:to>
    <xdr:sp macro="" textlink="">
      <xdr:nvSpPr>
        <xdr:cNvPr id="79" name="フローチャート : 判断 78"/>
        <xdr:cNvSpPr/>
      </xdr:nvSpPr>
      <xdr:spPr>
        <a:xfrm>
          <a:off x="1397000" y="7349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89199</xdr:rowOff>
    </xdr:from>
    <xdr:ext cx="762000" cy="259045"/>
    <xdr:sp macro="" textlink="">
      <xdr:nvSpPr>
        <xdr:cNvPr id="80" name="テキスト ボックス 79"/>
        <xdr:cNvSpPr txBox="1"/>
      </xdr:nvSpPr>
      <xdr:spPr>
        <a:xfrm>
          <a:off x="1066800" y="7118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17639</xdr:rowOff>
    </xdr:from>
    <xdr:to>
      <xdr:col>7</xdr:col>
      <xdr:colOff>203200</xdr:colOff>
      <xdr:row>43</xdr:row>
      <xdr:rowOff>119239</xdr:rowOff>
    </xdr:to>
    <xdr:sp macro="" textlink="">
      <xdr:nvSpPr>
        <xdr:cNvPr id="86" name="円/楕円 85"/>
        <xdr:cNvSpPr/>
      </xdr:nvSpPr>
      <xdr:spPr>
        <a:xfrm>
          <a:off x="49022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34166</xdr:rowOff>
    </xdr:from>
    <xdr:ext cx="762000" cy="259045"/>
    <xdr:sp macro="" textlink="">
      <xdr:nvSpPr>
        <xdr:cNvPr id="87" name="財政力該当値テキスト"/>
        <xdr:cNvSpPr txBox="1"/>
      </xdr:nvSpPr>
      <xdr:spPr>
        <a:xfrm>
          <a:off x="5041900" y="72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17639</xdr:rowOff>
    </xdr:from>
    <xdr:to>
      <xdr:col>6</xdr:col>
      <xdr:colOff>50800</xdr:colOff>
      <xdr:row>43</xdr:row>
      <xdr:rowOff>119239</xdr:rowOff>
    </xdr:to>
    <xdr:sp macro="" textlink="">
      <xdr:nvSpPr>
        <xdr:cNvPr id="88" name="円/楕円 87"/>
        <xdr:cNvSpPr/>
      </xdr:nvSpPr>
      <xdr:spPr>
        <a:xfrm>
          <a:off x="4064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129416</xdr:rowOff>
    </xdr:from>
    <xdr:ext cx="736600" cy="259045"/>
    <xdr:sp macro="" textlink="">
      <xdr:nvSpPr>
        <xdr:cNvPr id="89" name="テキスト ボックス 88"/>
        <xdr:cNvSpPr txBox="1"/>
      </xdr:nvSpPr>
      <xdr:spPr>
        <a:xfrm>
          <a:off x="3733800" y="7158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4233</xdr:rowOff>
    </xdr:from>
    <xdr:to>
      <xdr:col>4</xdr:col>
      <xdr:colOff>533400</xdr:colOff>
      <xdr:row>43</xdr:row>
      <xdr:rowOff>105833</xdr:rowOff>
    </xdr:to>
    <xdr:sp macro="" textlink="">
      <xdr:nvSpPr>
        <xdr:cNvPr id="90" name="円/楕円 89"/>
        <xdr:cNvSpPr/>
      </xdr:nvSpPr>
      <xdr:spPr>
        <a:xfrm>
          <a:off x="3175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116010</xdr:rowOff>
    </xdr:from>
    <xdr:ext cx="762000" cy="259045"/>
    <xdr:sp macro="" textlink="">
      <xdr:nvSpPr>
        <xdr:cNvPr id="91" name="テキスト ボックス 90"/>
        <xdr:cNvSpPr txBox="1"/>
      </xdr:nvSpPr>
      <xdr:spPr>
        <a:xfrm>
          <a:off x="2844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2" name="円/楕円 91"/>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116010</xdr:rowOff>
    </xdr:from>
    <xdr:ext cx="762000" cy="259045"/>
    <xdr:sp macro="" textlink="">
      <xdr:nvSpPr>
        <xdr:cNvPr id="93" name="テキスト ボックス 92"/>
        <xdr:cNvSpPr txBox="1"/>
      </xdr:nvSpPr>
      <xdr:spPr>
        <a:xfrm>
          <a:off x="1955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162278</xdr:rowOff>
    </xdr:from>
    <xdr:to>
      <xdr:col>2</xdr:col>
      <xdr:colOff>127000</xdr:colOff>
      <xdr:row>43</xdr:row>
      <xdr:rowOff>92428</xdr:rowOff>
    </xdr:to>
    <xdr:sp macro="" textlink="">
      <xdr:nvSpPr>
        <xdr:cNvPr id="94" name="円/楕円 93"/>
        <xdr:cNvSpPr/>
      </xdr:nvSpPr>
      <xdr:spPr>
        <a:xfrm>
          <a:off x="1397000" y="73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77205</xdr:rowOff>
    </xdr:from>
    <xdr:ext cx="762000" cy="259045"/>
    <xdr:sp macro="" textlink="">
      <xdr:nvSpPr>
        <xdr:cNvPr id="95" name="テキスト ボックス 94"/>
        <xdr:cNvSpPr txBox="1"/>
      </xdr:nvSpPr>
      <xdr:spPr>
        <a:xfrm>
          <a:off x="1066800" y="744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今年度は若干</a:t>
          </a:r>
          <a:r>
            <a:rPr lang="ja-JP" altLang="en-US" sz="1200" b="0" i="0" baseline="0">
              <a:solidFill>
                <a:schemeClr val="dk1"/>
              </a:solidFill>
              <a:effectLst/>
              <a:latin typeface="+mn-lt"/>
              <a:ea typeface="+mn-ea"/>
              <a:cs typeface="+mn-cs"/>
            </a:rPr>
            <a:t>数値が悪化した。</a:t>
          </a:r>
          <a:r>
            <a:rPr lang="ja-JP" altLang="ja-JP" sz="1200" b="0" i="0" baseline="0">
              <a:solidFill>
                <a:schemeClr val="dk1"/>
              </a:solidFill>
              <a:effectLst/>
              <a:latin typeface="+mn-lt"/>
              <a:ea typeface="+mn-ea"/>
              <a:cs typeface="+mn-cs"/>
            </a:rPr>
            <a:t>ほぼ前年度と変わらない数値となっている</a:t>
          </a:r>
          <a:r>
            <a:rPr lang="ja-JP" altLang="en-US" sz="1200" b="0" i="0" baseline="0">
              <a:solidFill>
                <a:schemeClr val="dk1"/>
              </a:solidFill>
              <a:effectLst/>
              <a:latin typeface="+mn-lt"/>
              <a:ea typeface="+mn-ea"/>
              <a:cs typeface="+mn-cs"/>
            </a:rPr>
            <a:t>が、これまで下回っていた</a:t>
          </a:r>
          <a:r>
            <a:rPr lang="ja-JP" altLang="ja-JP" sz="1200" b="0" i="0" baseline="0">
              <a:solidFill>
                <a:schemeClr val="dk1"/>
              </a:solidFill>
              <a:effectLst/>
              <a:latin typeface="+mn-lt"/>
              <a:ea typeface="+mn-ea"/>
              <a:cs typeface="+mn-cs"/>
            </a:rPr>
            <a:t>県平均</a:t>
          </a:r>
          <a:r>
            <a:rPr lang="ja-JP" altLang="en-US" sz="1200" b="0" i="0" baseline="0">
              <a:solidFill>
                <a:schemeClr val="dk1"/>
              </a:solidFill>
              <a:effectLst/>
              <a:latin typeface="+mn-lt"/>
              <a:ea typeface="+mn-ea"/>
              <a:cs typeface="+mn-cs"/>
            </a:rPr>
            <a:t>を上回る結果となった。また、</a:t>
          </a:r>
          <a:r>
            <a:rPr lang="ja-JP" altLang="ja-JP" sz="1200" b="0" i="0" baseline="0">
              <a:solidFill>
                <a:schemeClr val="dk1"/>
              </a:solidFill>
              <a:effectLst/>
              <a:latin typeface="+mn-lt"/>
              <a:ea typeface="+mn-ea"/>
              <a:cs typeface="+mn-cs"/>
            </a:rPr>
            <a:t>改善</a:t>
          </a:r>
          <a:r>
            <a:rPr lang="ja-JP" altLang="en-US" sz="1200" b="0" i="0" baseline="0">
              <a:solidFill>
                <a:schemeClr val="dk1"/>
              </a:solidFill>
              <a:effectLst/>
              <a:latin typeface="+mn-lt"/>
              <a:ea typeface="+mn-ea"/>
              <a:cs typeface="+mn-cs"/>
            </a:rPr>
            <a:t>傾向にある</a:t>
          </a:r>
          <a:r>
            <a:rPr lang="ja-JP" altLang="ja-JP" sz="1200" b="0" i="0" baseline="0">
              <a:solidFill>
                <a:schemeClr val="dk1"/>
              </a:solidFill>
              <a:effectLst/>
              <a:latin typeface="+mn-lt"/>
              <a:ea typeface="+mn-ea"/>
              <a:cs typeface="+mn-cs"/>
            </a:rPr>
            <a:t>類似団体平均とは</a:t>
          </a:r>
          <a:r>
            <a:rPr lang="ja-JP" altLang="en-US" sz="1200" b="0" i="0" baseline="0">
              <a:solidFill>
                <a:schemeClr val="dk1"/>
              </a:solidFill>
              <a:effectLst/>
              <a:latin typeface="+mn-lt"/>
              <a:ea typeface="+mn-ea"/>
              <a:cs typeface="+mn-cs"/>
            </a:rPr>
            <a:t>引き続き</a:t>
          </a:r>
          <a:r>
            <a:rPr lang="ja-JP" altLang="ja-JP" sz="1200" b="0" i="0" baseline="0">
              <a:solidFill>
                <a:schemeClr val="dk1"/>
              </a:solidFill>
              <a:effectLst/>
              <a:latin typeface="+mn-lt"/>
              <a:ea typeface="+mn-ea"/>
              <a:cs typeface="+mn-cs"/>
            </a:rPr>
            <a:t>大きな相違のある結果とな</a:t>
          </a:r>
          <a:r>
            <a:rPr lang="ja-JP" altLang="en-US" sz="1200" b="0" i="0" baseline="0">
              <a:solidFill>
                <a:schemeClr val="dk1"/>
              </a:solidFill>
              <a:effectLst/>
              <a:latin typeface="+mn-lt"/>
              <a:ea typeface="+mn-ea"/>
              <a:cs typeface="+mn-cs"/>
            </a:rPr>
            <a:t>っている</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今後も</a:t>
          </a:r>
          <a:r>
            <a:rPr lang="ja-JP" altLang="ja-JP" sz="1200" b="0" i="0" baseline="0">
              <a:solidFill>
                <a:schemeClr val="dk1"/>
              </a:solidFill>
              <a:effectLst/>
              <a:latin typeface="+mn-lt"/>
              <a:ea typeface="+mn-ea"/>
              <a:cs typeface="+mn-cs"/>
            </a:rPr>
            <a:t>人件費や公債費等の削減に努める。</a:t>
          </a:r>
          <a:endParaRPr lang="ja-JP" altLang="ja-JP" sz="12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118956</xdr:rowOff>
    </xdr:from>
    <xdr:to>
      <xdr:col>7</xdr:col>
      <xdr:colOff>152400</xdr:colOff>
      <xdr:row>67</xdr:row>
      <xdr:rowOff>35771</xdr:rowOff>
    </xdr:to>
    <xdr:cxnSp macro="">
      <xdr:nvCxnSpPr>
        <xdr:cNvPr id="125" name="直線コネクタ 124"/>
        <xdr:cNvCxnSpPr/>
      </xdr:nvCxnSpPr>
      <xdr:spPr>
        <a:xfrm flipV="1">
          <a:off x="4953000" y="10063056"/>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7848</xdr:rowOff>
    </xdr:from>
    <xdr:ext cx="762000" cy="259045"/>
    <xdr:sp macro="" textlink="">
      <xdr:nvSpPr>
        <xdr:cNvPr id="126" name="財政構造の弾力性最小値テキスト"/>
        <xdr:cNvSpPr txBox="1"/>
      </xdr:nvSpPr>
      <xdr:spPr>
        <a:xfrm>
          <a:off x="5041900" y="114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67</xdr:row>
      <xdr:rowOff>35771</xdr:rowOff>
    </xdr:from>
    <xdr:to>
      <xdr:col>7</xdr:col>
      <xdr:colOff>241300</xdr:colOff>
      <xdr:row>67</xdr:row>
      <xdr:rowOff>35771</xdr:rowOff>
    </xdr:to>
    <xdr:cxnSp macro="">
      <xdr:nvCxnSpPr>
        <xdr:cNvPr id="127" name="直線コネクタ 126"/>
        <xdr:cNvCxnSpPr/>
      </xdr:nvCxnSpPr>
      <xdr:spPr>
        <a:xfrm>
          <a:off x="4864100" y="1152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33883</xdr:rowOff>
    </xdr:from>
    <xdr:ext cx="762000" cy="259045"/>
    <xdr:sp macro="" textlink="">
      <xdr:nvSpPr>
        <xdr:cNvPr id="128" name="財政構造の弾力性最大値テキスト"/>
        <xdr:cNvSpPr txBox="1"/>
      </xdr:nvSpPr>
      <xdr:spPr>
        <a:xfrm>
          <a:off x="5041900" y="980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a:t>
          </a:r>
          <a:endParaRPr kumimoji="1" lang="ja-JP" altLang="en-US" sz="1000" b="1">
            <a:latin typeface="ＭＳ Ｐゴシック"/>
          </a:endParaRPr>
        </a:p>
      </xdr:txBody>
    </xdr:sp>
    <xdr:clientData/>
  </xdr:oneCellAnchor>
  <xdr:twoCellAnchor>
    <xdr:from>
      <xdr:col>7</xdr:col>
      <xdr:colOff>63500</xdr:colOff>
      <xdr:row>58</xdr:row>
      <xdr:rowOff>118956</xdr:rowOff>
    </xdr:from>
    <xdr:to>
      <xdr:col>7</xdr:col>
      <xdr:colOff>241300</xdr:colOff>
      <xdr:row>58</xdr:row>
      <xdr:rowOff>118956</xdr:rowOff>
    </xdr:to>
    <xdr:cxnSp macro="">
      <xdr:nvCxnSpPr>
        <xdr:cNvPr id="129" name="直線コネクタ 128"/>
        <xdr:cNvCxnSpPr/>
      </xdr:nvCxnSpPr>
      <xdr:spPr>
        <a:xfrm>
          <a:off x="4864100" y="10063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3175</xdr:rowOff>
    </xdr:from>
    <xdr:to>
      <xdr:col>7</xdr:col>
      <xdr:colOff>152400</xdr:colOff>
      <xdr:row>64</xdr:row>
      <xdr:rowOff>83608</xdr:rowOff>
    </xdr:to>
    <xdr:cxnSp macro="">
      <xdr:nvCxnSpPr>
        <xdr:cNvPr id="130" name="直線コネクタ 129"/>
        <xdr:cNvCxnSpPr/>
      </xdr:nvCxnSpPr>
      <xdr:spPr>
        <a:xfrm>
          <a:off x="4114800" y="10975975"/>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171044</xdr:rowOff>
    </xdr:from>
    <xdr:ext cx="762000" cy="259045"/>
    <xdr:sp macro="" textlink="">
      <xdr:nvSpPr>
        <xdr:cNvPr id="131" name="財政構造の弾力性平均値テキスト"/>
        <xdr:cNvSpPr txBox="1"/>
      </xdr:nvSpPr>
      <xdr:spPr>
        <a:xfrm>
          <a:off x="5041900" y="10629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32" name="フローチャート : 判断 131"/>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3175</xdr:rowOff>
    </xdr:from>
    <xdr:to>
      <xdr:col>6</xdr:col>
      <xdr:colOff>0</xdr:colOff>
      <xdr:row>64</xdr:row>
      <xdr:rowOff>7196</xdr:rowOff>
    </xdr:to>
    <xdr:cxnSp macro="">
      <xdr:nvCxnSpPr>
        <xdr:cNvPr id="133" name="直線コネクタ 132"/>
        <xdr:cNvCxnSpPr/>
      </xdr:nvCxnSpPr>
      <xdr:spPr>
        <a:xfrm flipV="1">
          <a:off x="3225800" y="10975975"/>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150495</xdr:rowOff>
    </xdr:from>
    <xdr:to>
      <xdr:col>6</xdr:col>
      <xdr:colOff>50800</xdr:colOff>
      <xdr:row>63</xdr:row>
      <xdr:rowOff>80645</xdr:rowOff>
    </xdr:to>
    <xdr:sp macro="" textlink="">
      <xdr:nvSpPr>
        <xdr:cNvPr id="134" name="フローチャート : 判断 133"/>
        <xdr:cNvSpPr/>
      </xdr:nvSpPr>
      <xdr:spPr>
        <a:xfrm>
          <a:off x="4064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90822</xdr:rowOff>
    </xdr:from>
    <xdr:ext cx="736600" cy="259045"/>
    <xdr:sp macro="" textlink="">
      <xdr:nvSpPr>
        <xdr:cNvPr id="135" name="テキスト ボックス 134"/>
        <xdr:cNvSpPr txBox="1"/>
      </xdr:nvSpPr>
      <xdr:spPr>
        <a:xfrm>
          <a:off x="3733800" y="10549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9737</xdr:rowOff>
    </xdr:from>
    <xdr:to>
      <xdr:col>4</xdr:col>
      <xdr:colOff>482600</xdr:colOff>
      <xdr:row>64</xdr:row>
      <xdr:rowOff>7196</xdr:rowOff>
    </xdr:to>
    <xdr:cxnSp macro="">
      <xdr:nvCxnSpPr>
        <xdr:cNvPr id="136" name="直線コネクタ 135"/>
        <xdr:cNvCxnSpPr/>
      </xdr:nvCxnSpPr>
      <xdr:spPr>
        <a:xfrm>
          <a:off x="2336800" y="10811087"/>
          <a:ext cx="889000" cy="16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37" name="フローチャート : 判断 136"/>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11871</xdr:rowOff>
    </xdr:from>
    <xdr:ext cx="762000" cy="259045"/>
    <xdr:sp macro="" textlink="">
      <xdr:nvSpPr>
        <xdr:cNvPr id="138" name="テキスト ボックス 137"/>
        <xdr:cNvSpPr txBox="1"/>
      </xdr:nvSpPr>
      <xdr:spPr>
        <a:xfrm>
          <a:off x="2844800" y="1064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9737</xdr:rowOff>
    </xdr:from>
    <xdr:to>
      <xdr:col>3</xdr:col>
      <xdr:colOff>279400</xdr:colOff>
      <xdr:row>64</xdr:row>
      <xdr:rowOff>103717</xdr:rowOff>
    </xdr:to>
    <xdr:cxnSp macro="">
      <xdr:nvCxnSpPr>
        <xdr:cNvPr id="139" name="直線コネクタ 138"/>
        <xdr:cNvCxnSpPr/>
      </xdr:nvCxnSpPr>
      <xdr:spPr>
        <a:xfrm flipV="1">
          <a:off x="1447800" y="10811087"/>
          <a:ext cx="8890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47413</xdr:rowOff>
    </xdr:from>
    <xdr:to>
      <xdr:col>3</xdr:col>
      <xdr:colOff>330200</xdr:colOff>
      <xdr:row>63</xdr:row>
      <xdr:rowOff>149013</xdr:rowOff>
    </xdr:to>
    <xdr:sp macro="" textlink="">
      <xdr:nvSpPr>
        <xdr:cNvPr id="140" name="フローチャート : 判断 139"/>
        <xdr:cNvSpPr/>
      </xdr:nvSpPr>
      <xdr:spPr>
        <a:xfrm>
          <a:off x="2286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133790</xdr:rowOff>
    </xdr:from>
    <xdr:ext cx="762000" cy="259045"/>
    <xdr:sp macro="" textlink="">
      <xdr:nvSpPr>
        <xdr:cNvPr id="141" name="テキスト ボックス 140"/>
        <xdr:cNvSpPr txBox="1"/>
      </xdr:nvSpPr>
      <xdr:spPr>
        <a:xfrm>
          <a:off x="1955800" y="1093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52917</xdr:rowOff>
    </xdr:from>
    <xdr:to>
      <xdr:col>2</xdr:col>
      <xdr:colOff>127000</xdr:colOff>
      <xdr:row>64</xdr:row>
      <xdr:rowOff>154517</xdr:rowOff>
    </xdr:to>
    <xdr:sp macro="" textlink="">
      <xdr:nvSpPr>
        <xdr:cNvPr id="142" name="フローチャート : 判断 141"/>
        <xdr:cNvSpPr/>
      </xdr:nvSpPr>
      <xdr:spPr>
        <a:xfrm>
          <a:off x="1397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164694</xdr:rowOff>
    </xdr:from>
    <xdr:ext cx="762000" cy="259045"/>
    <xdr:sp macro="" textlink="">
      <xdr:nvSpPr>
        <xdr:cNvPr id="143" name="テキスト ボックス 142"/>
        <xdr:cNvSpPr txBox="1"/>
      </xdr:nvSpPr>
      <xdr:spPr>
        <a:xfrm>
          <a:off x="1066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32808</xdr:rowOff>
    </xdr:from>
    <xdr:to>
      <xdr:col>7</xdr:col>
      <xdr:colOff>203200</xdr:colOff>
      <xdr:row>64</xdr:row>
      <xdr:rowOff>134408</xdr:rowOff>
    </xdr:to>
    <xdr:sp macro="" textlink="">
      <xdr:nvSpPr>
        <xdr:cNvPr id="149" name="円/楕円 148"/>
        <xdr:cNvSpPr/>
      </xdr:nvSpPr>
      <xdr:spPr>
        <a:xfrm>
          <a:off x="4902200" y="1100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4885</xdr:rowOff>
    </xdr:from>
    <xdr:ext cx="762000" cy="259045"/>
    <xdr:sp macro="" textlink="">
      <xdr:nvSpPr>
        <xdr:cNvPr id="150" name="財政構造の弾力性該当値テキスト"/>
        <xdr:cNvSpPr txBox="1"/>
      </xdr:nvSpPr>
      <xdr:spPr>
        <a:xfrm>
          <a:off x="5041900" y="10977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123825</xdr:rowOff>
    </xdr:from>
    <xdr:to>
      <xdr:col>6</xdr:col>
      <xdr:colOff>50800</xdr:colOff>
      <xdr:row>64</xdr:row>
      <xdr:rowOff>53975</xdr:rowOff>
    </xdr:to>
    <xdr:sp macro="" textlink="">
      <xdr:nvSpPr>
        <xdr:cNvPr id="151" name="円/楕円 150"/>
        <xdr:cNvSpPr/>
      </xdr:nvSpPr>
      <xdr:spPr>
        <a:xfrm>
          <a:off x="4064000" y="1092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38752</xdr:rowOff>
    </xdr:from>
    <xdr:ext cx="736600" cy="259045"/>
    <xdr:sp macro="" textlink="">
      <xdr:nvSpPr>
        <xdr:cNvPr id="152" name="テキスト ボックス 151"/>
        <xdr:cNvSpPr txBox="1"/>
      </xdr:nvSpPr>
      <xdr:spPr>
        <a:xfrm>
          <a:off x="3733800" y="1101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127846</xdr:rowOff>
    </xdr:from>
    <xdr:to>
      <xdr:col>4</xdr:col>
      <xdr:colOff>533400</xdr:colOff>
      <xdr:row>64</xdr:row>
      <xdr:rowOff>57996</xdr:rowOff>
    </xdr:to>
    <xdr:sp macro="" textlink="">
      <xdr:nvSpPr>
        <xdr:cNvPr id="153" name="円/楕円 152"/>
        <xdr:cNvSpPr/>
      </xdr:nvSpPr>
      <xdr:spPr>
        <a:xfrm>
          <a:off x="3175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42773</xdr:rowOff>
    </xdr:from>
    <xdr:ext cx="762000" cy="259045"/>
    <xdr:sp macro="" textlink="">
      <xdr:nvSpPr>
        <xdr:cNvPr id="154" name="テキスト ボックス 153"/>
        <xdr:cNvSpPr txBox="1"/>
      </xdr:nvSpPr>
      <xdr:spPr>
        <a:xfrm>
          <a:off x="2844800" y="1101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130387</xdr:rowOff>
    </xdr:from>
    <xdr:to>
      <xdr:col>3</xdr:col>
      <xdr:colOff>330200</xdr:colOff>
      <xdr:row>63</xdr:row>
      <xdr:rowOff>60537</xdr:rowOff>
    </xdr:to>
    <xdr:sp macro="" textlink="">
      <xdr:nvSpPr>
        <xdr:cNvPr id="155" name="円/楕円 154"/>
        <xdr:cNvSpPr/>
      </xdr:nvSpPr>
      <xdr:spPr>
        <a:xfrm>
          <a:off x="2286000" y="1076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70714</xdr:rowOff>
    </xdr:from>
    <xdr:ext cx="762000" cy="259045"/>
    <xdr:sp macro="" textlink="">
      <xdr:nvSpPr>
        <xdr:cNvPr id="156" name="テキスト ボックス 155"/>
        <xdr:cNvSpPr txBox="1"/>
      </xdr:nvSpPr>
      <xdr:spPr>
        <a:xfrm>
          <a:off x="1955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52917</xdr:rowOff>
    </xdr:from>
    <xdr:to>
      <xdr:col>2</xdr:col>
      <xdr:colOff>127000</xdr:colOff>
      <xdr:row>64</xdr:row>
      <xdr:rowOff>154517</xdr:rowOff>
    </xdr:to>
    <xdr:sp macro="" textlink="">
      <xdr:nvSpPr>
        <xdr:cNvPr id="157" name="円/楕円 156"/>
        <xdr:cNvSpPr/>
      </xdr:nvSpPr>
      <xdr:spPr>
        <a:xfrm>
          <a:off x="13970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139294</xdr:rowOff>
    </xdr:from>
    <xdr:ext cx="762000" cy="259045"/>
    <xdr:sp macro="" textlink="">
      <xdr:nvSpPr>
        <xdr:cNvPr id="158" name="テキスト ボックス 157"/>
        <xdr:cNvSpPr txBox="1"/>
      </xdr:nvSpPr>
      <xdr:spPr>
        <a:xfrm>
          <a:off x="1066800" y="1111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0" name="テキスト ボックス 159"/>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1" name="テキスト ボックス 160"/>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[167,665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人口規模の小さい団体の宿命として、行政コストは高上りとなっている。行財政改革に努めていることで、類似団体平均、県平均を下回っているが、全国平均を大きく上回っている状況である。行財政改革による行政コスト削減よりも人口減少による影響が大きい。</a:t>
          </a:r>
          <a:endParaRPr lang="ja-JP" altLang="ja-JP" sz="120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55057</xdr:rowOff>
    </xdr:from>
    <xdr:to>
      <xdr:col>7</xdr:col>
      <xdr:colOff>152400</xdr:colOff>
      <xdr:row>89</xdr:row>
      <xdr:rowOff>7130</xdr:rowOff>
    </xdr:to>
    <xdr:cxnSp macro="">
      <xdr:nvCxnSpPr>
        <xdr:cNvPr id="190" name="直線コネクタ 189"/>
        <xdr:cNvCxnSpPr/>
      </xdr:nvCxnSpPr>
      <xdr:spPr>
        <a:xfrm flipV="1">
          <a:off x="4953000" y="13771057"/>
          <a:ext cx="0" cy="14951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150657</xdr:rowOff>
    </xdr:from>
    <xdr:ext cx="762000" cy="259045"/>
    <xdr:sp macro="" textlink="">
      <xdr:nvSpPr>
        <xdr:cNvPr id="191" name="人件費・物件費等の状況最小値テキスト"/>
        <xdr:cNvSpPr txBox="1"/>
      </xdr:nvSpPr>
      <xdr:spPr>
        <a:xfrm>
          <a:off x="5041900" y="15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541,805</a:t>
          </a:r>
          <a:endParaRPr kumimoji="1" lang="ja-JP" altLang="en-US" sz="1000" b="1">
            <a:latin typeface="ＭＳ Ｐゴシック"/>
          </a:endParaRPr>
        </a:p>
      </xdr:txBody>
    </xdr:sp>
    <xdr:clientData/>
  </xdr:oneCellAnchor>
  <xdr:twoCellAnchor>
    <xdr:from>
      <xdr:col>7</xdr:col>
      <xdr:colOff>63500</xdr:colOff>
      <xdr:row>89</xdr:row>
      <xdr:rowOff>7130</xdr:rowOff>
    </xdr:from>
    <xdr:to>
      <xdr:col>7</xdr:col>
      <xdr:colOff>241300</xdr:colOff>
      <xdr:row>89</xdr:row>
      <xdr:rowOff>7130</xdr:rowOff>
    </xdr:to>
    <xdr:cxnSp macro="">
      <xdr:nvCxnSpPr>
        <xdr:cNvPr id="192" name="直線コネクタ 191"/>
        <xdr:cNvCxnSpPr/>
      </xdr:nvCxnSpPr>
      <xdr:spPr>
        <a:xfrm>
          <a:off x="4864100" y="1526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141434</xdr:rowOff>
    </xdr:from>
    <xdr:ext cx="762000" cy="259045"/>
    <xdr:sp macro="" textlink="">
      <xdr:nvSpPr>
        <xdr:cNvPr id="193" name="人件費・物件費等の状況最大値テキスト"/>
        <xdr:cNvSpPr txBox="1"/>
      </xdr:nvSpPr>
      <xdr:spPr>
        <a:xfrm>
          <a:off x="5041900" y="1351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108,077</a:t>
          </a:r>
          <a:endParaRPr kumimoji="1" lang="ja-JP" altLang="en-US" sz="1000" b="1">
            <a:latin typeface="ＭＳ Ｐゴシック"/>
          </a:endParaRPr>
        </a:p>
      </xdr:txBody>
    </xdr:sp>
    <xdr:clientData/>
  </xdr:oneCellAnchor>
  <xdr:twoCellAnchor>
    <xdr:from>
      <xdr:col>7</xdr:col>
      <xdr:colOff>63500</xdr:colOff>
      <xdr:row>80</xdr:row>
      <xdr:rowOff>55057</xdr:rowOff>
    </xdr:from>
    <xdr:to>
      <xdr:col>7</xdr:col>
      <xdr:colOff>241300</xdr:colOff>
      <xdr:row>80</xdr:row>
      <xdr:rowOff>55057</xdr:rowOff>
    </xdr:to>
    <xdr:cxnSp macro="">
      <xdr:nvCxnSpPr>
        <xdr:cNvPr id="194" name="直線コネクタ 193"/>
        <xdr:cNvCxnSpPr/>
      </xdr:nvCxnSpPr>
      <xdr:spPr>
        <a:xfrm>
          <a:off x="4864100" y="13771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89015</xdr:rowOff>
    </xdr:from>
    <xdr:to>
      <xdr:col>7</xdr:col>
      <xdr:colOff>152400</xdr:colOff>
      <xdr:row>81</xdr:row>
      <xdr:rowOff>95500</xdr:rowOff>
    </xdr:to>
    <xdr:cxnSp macro="">
      <xdr:nvCxnSpPr>
        <xdr:cNvPr id="195" name="直線コネクタ 194"/>
        <xdr:cNvCxnSpPr/>
      </xdr:nvCxnSpPr>
      <xdr:spPr>
        <a:xfrm flipV="1">
          <a:off x="4114800" y="13976465"/>
          <a:ext cx="838200" cy="6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115572</xdr:rowOff>
    </xdr:from>
    <xdr:ext cx="762000" cy="259045"/>
    <xdr:sp macro="" textlink="">
      <xdr:nvSpPr>
        <xdr:cNvPr id="196" name="人件費・物件費等の状況平均値テキスト"/>
        <xdr:cNvSpPr txBox="1"/>
      </xdr:nvSpPr>
      <xdr:spPr>
        <a:xfrm>
          <a:off x="5041900" y="14174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143495</xdr:rowOff>
    </xdr:from>
    <xdr:to>
      <xdr:col>7</xdr:col>
      <xdr:colOff>203200</xdr:colOff>
      <xdr:row>83</xdr:row>
      <xdr:rowOff>73645</xdr:rowOff>
    </xdr:to>
    <xdr:sp macro="" textlink="">
      <xdr:nvSpPr>
        <xdr:cNvPr id="197" name="フローチャート : 判断 196"/>
        <xdr:cNvSpPr/>
      </xdr:nvSpPr>
      <xdr:spPr>
        <a:xfrm>
          <a:off x="4902200" y="1420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81711</xdr:rowOff>
    </xdr:from>
    <xdr:to>
      <xdr:col>6</xdr:col>
      <xdr:colOff>0</xdr:colOff>
      <xdr:row>81</xdr:row>
      <xdr:rowOff>95500</xdr:rowOff>
    </xdr:to>
    <xdr:cxnSp macro="">
      <xdr:nvCxnSpPr>
        <xdr:cNvPr id="198" name="直線コネクタ 197"/>
        <xdr:cNvCxnSpPr/>
      </xdr:nvCxnSpPr>
      <xdr:spPr>
        <a:xfrm>
          <a:off x="3225800" y="13969161"/>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118830</xdr:rowOff>
    </xdr:from>
    <xdr:to>
      <xdr:col>6</xdr:col>
      <xdr:colOff>50800</xdr:colOff>
      <xdr:row>83</xdr:row>
      <xdr:rowOff>48980</xdr:rowOff>
    </xdr:to>
    <xdr:sp macro="" textlink="">
      <xdr:nvSpPr>
        <xdr:cNvPr id="199" name="フローチャート : 判断 198"/>
        <xdr:cNvSpPr/>
      </xdr:nvSpPr>
      <xdr:spPr>
        <a:xfrm>
          <a:off x="4064000" y="141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33757</xdr:rowOff>
    </xdr:from>
    <xdr:ext cx="736600" cy="259045"/>
    <xdr:sp macro="" textlink="">
      <xdr:nvSpPr>
        <xdr:cNvPr id="200" name="テキスト ボックス 199"/>
        <xdr:cNvSpPr txBox="1"/>
      </xdr:nvSpPr>
      <xdr:spPr>
        <a:xfrm>
          <a:off x="3733800" y="14264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33871</xdr:rowOff>
    </xdr:from>
    <xdr:to>
      <xdr:col>4</xdr:col>
      <xdr:colOff>482600</xdr:colOff>
      <xdr:row>81</xdr:row>
      <xdr:rowOff>81711</xdr:rowOff>
    </xdr:to>
    <xdr:cxnSp macro="">
      <xdr:nvCxnSpPr>
        <xdr:cNvPr id="201" name="直線コネクタ 200"/>
        <xdr:cNvCxnSpPr/>
      </xdr:nvCxnSpPr>
      <xdr:spPr>
        <a:xfrm>
          <a:off x="2336800" y="13921321"/>
          <a:ext cx="889000" cy="47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121760</xdr:rowOff>
    </xdr:from>
    <xdr:to>
      <xdr:col>4</xdr:col>
      <xdr:colOff>533400</xdr:colOff>
      <xdr:row>83</xdr:row>
      <xdr:rowOff>51910</xdr:rowOff>
    </xdr:to>
    <xdr:sp macro="" textlink="">
      <xdr:nvSpPr>
        <xdr:cNvPr id="202" name="フローチャート : 判断 201"/>
        <xdr:cNvSpPr/>
      </xdr:nvSpPr>
      <xdr:spPr>
        <a:xfrm>
          <a:off x="3175000" y="1418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36687</xdr:rowOff>
    </xdr:from>
    <xdr:ext cx="762000" cy="259045"/>
    <xdr:sp macro="" textlink="">
      <xdr:nvSpPr>
        <xdr:cNvPr id="203" name="テキスト ボックス 202"/>
        <xdr:cNvSpPr txBox="1"/>
      </xdr:nvSpPr>
      <xdr:spPr>
        <a:xfrm>
          <a:off x="2844800" y="1426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33871</xdr:rowOff>
    </xdr:from>
    <xdr:to>
      <xdr:col>3</xdr:col>
      <xdr:colOff>279400</xdr:colOff>
      <xdr:row>81</xdr:row>
      <xdr:rowOff>44957</xdr:rowOff>
    </xdr:to>
    <xdr:cxnSp macro="">
      <xdr:nvCxnSpPr>
        <xdr:cNvPr id="204" name="直線コネクタ 203"/>
        <xdr:cNvCxnSpPr/>
      </xdr:nvCxnSpPr>
      <xdr:spPr>
        <a:xfrm flipV="1">
          <a:off x="1447800" y="13921321"/>
          <a:ext cx="889000" cy="11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73704</xdr:rowOff>
    </xdr:from>
    <xdr:to>
      <xdr:col>3</xdr:col>
      <xdr:colOff>330200</xdr:colOff>
      <xdr:row>82</xdr:row>
      <xdr:rowOff>3854</xdr:rowOff>
    </xdr:to>
    <xdr:sp macro="" textlink="">
      <xdr:nvSpPr>
        <xdr:cNvPr id="205" name="フローチャート : 判断 204"/>
        <xdr:cNvSpPr/>
      </xdr:nvSpPr>
      <xdr:spPr>
        <a:xfrm>
          <a:off x="2286000" y="1396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160081</xdr:rowOff>
    </xdr:from>
    <xdr:ext cx="762000" cy="259045"/>
    <xdr:sp macro="" textlink="">
      <xdr:nvSpPr>
        <xdr:cNvPr id="206" name="テキスト ボックス 205"/>
        <xdr:cNvSpPr txBox="1"/>
      </xdr:nvSpPr>
      <xdr:spPr>
        <a:xfrm>
          <a:off x="1955800" y="1404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55076</xdr:rowOff>
    </xdr:from>
    <xdr:to>
      <xdr:col>2</xdr:col>
      <xdr:colOff>127000</xdr:colOff>
      <xdr:row>81</xdr:row>
      <xdr:rowOff>156676</xdr:rowOff>
    </xdr:to>
    <xdr:sp macro="" textlink="">
      <xdr:nvSpPr>
        <xdr:cNvPr id="207" name="フローチャート : 判断 206"/>
        <xdr:cNvSpPr/>
      </xdr:nvSpPr>
      <xdr:spPr>
        <a:xfrm>
          <a:off x="1397000" y="1394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141453</xdr:rowOff>
    </xdr:from>
    <xdr:ext cx="762000" cy="259045"/>
    <xdr:sp macro="" textlink="">
      <xdr:nvSpPr>
        <xdr:cNvPr id="208" name="テキスト ボックス 207"/>
        <xdr:cNvSpPr txBox="1"/>
      </xdr:nvSpPr>
      <xdr:spPr>
        <a:xfrm>
          <a:off x="1066800" y="14028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172,556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38215</xdr:rowOff>
    </xdr:from>
    <xdr:to>
      <xdr:col>7</xdr:col>
      <xdr:colOff>203200</xdr:colOff>
      <xdr:row>81</xdr:row>
      <xdr:rowOff>139815</xdr:rowOff>
    </xdr:to>
    <xdr:sp macro="" textlink="">
      <xdr:nvSpPr>
        <xdr:cNvPr id="214" name="円/楕円 213"/>
        <xdr:cNvSpPr/>
      </xdr:nvSpPr>
      <xdr:spPr>
        <a:xfrm>
          <a:off x="4902200" y="13925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54742</xdr:rowOff>
    </xdr:from>
    <xdr:ext cx="762000" cy="259045"/>
    <xdr:sp macro="" textlink="">
      <xdr:nvSpPr>
        <xdr:cNvPr id="215" name="人件費・物件費等の状況該当値テキスト"/>
        <xdr:cNvSpPr txBox="1"/>
      </xdr:nvSpPr>
      <xdr:spPr>
        <a:xfrm>
          <a:off x="5041900" y="1377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167,665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44700</xdr:rowOff>
    </xdr:from>
    <xdr:to>
      <xdr:col>6</xdr:col>
      <xdr:colOff>50800</xdr:colOff>
      <xdr:row>81</xdr:row>
      <xdr:rowOff>146300</xdr:rowOff>
    </xdr:to>
    <xdr:sp macro="" textlink="">
      <xdr:nvSpPr>
        <xdr:cNvPr id="216" name="円/楕円 215"/>
        <xdr:cNvSpPr/>
      </xdr:nvSpPr>
      <xdr:spPr>
        <a:xfrm>
          <a:off x="4064000" y="1393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156477</xdr:rowOff>
    </xdr:from>
    <xdr:ext cx="736600" cy="259045"/>
    <xdr:sp macro="" textlink="">
      <xdr:nvSpPr>
        <xdr:cNvPr id="217" name="テキスト ボックス 216"/>
        <xdr:cNvSpPr txBox="1"/>
      </xdr:nvSpPr>
      <xdr:spPr>
        <a:xfrm>
          <a:off x="3733800" y="13701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169,546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30911</xdr:rowOff>
    </xdr:from>
    <xdr:to>
      <xdr:col>4</xdr:col>
      <xdr:colOff>533400</xdr:colOff>
      <xdr:row>81</xdr:row>
      <xdr:rowOff>132511</xdr:rowOff>
    </xdr:to>
    <xdr:sp macro="" textlink="">
      <xdr:nvSpPr>
        <xdr:cNvPr id="218" name="円/楕円 217"/>
        <xdr:cNvSpPr/>
      </xdr:nvSpPr>
      <xdr:spPr>
        <a:xfrm>
          <a:off x="3175000" y="1391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142688</xdr:rowOff>
    </xdr:from>
    <xdr:ext cx="762000" cy="259045"/>
    <xdr:sp macro="" textlink="">
      <xdr:nvSpPr>
        <xdr:cNvPr id="219" name="テキスト ボックス 218"/>
        <xdr:cNvSpPr txBox="1"/>
      </xdr:nvSpPr>
      <xdr:spPr>
        <a:xfrm>
          <a:off x="2844800" y="13687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165,546</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154521</xdr:rowOff>
    </xdr:from>
    <xdr:to>
      <xdr:col>3</xdr:col>
      <xdr:colOff>330200</xdr:colOff>
      <xdr:row>81</xdr:row>
      <xdr:rowOff>84671</xdr:rowOff>
    </xdr:to>
    <xdr:sp macro="" textlink="">
      <xdr:nvSpPr>
        <xdr:cNvPr id="220" name="円/楕円 219"/>
        <xdr:cNvSpPr/>
      </xdr:nvSpPr>
      <xdr:spPr>
        <a:xfrm>
          <a:off x="2286000" y="13870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94848</xdr:rowOff>
    </xdr:from>
    <xdr:ext cx="762000" cy="259045"/>
    <xdr:sp macro="" textlink="">
      <xdr:nvSpPr>
        <xdr:cNvPr id="221" name="テキスト ボックス 220"/>
        <xdr:cNvSpPr txBox="1"/>
      </xdr:nvSpPr>
      <xdr:spPr>
        <a:xfrm>
          <a:off x="1955800" y="13639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151,668</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165607</xdr:rowOff>
    </xdr:from>
    <xdr:to>
      <xdr:col>2</xdr:col>
      <xdr:colOff>127000</xdr:colOff>
      <xdr:row>81</xdr:row>
      <xdr:rowOff>95757</xdr:rowOff>
    </xdr:to>
    <xdr:sp macro="" textlink="">
      <xdr:nvSpPr>
        <xdr:cNvPr id="222" name="円/楕円 221"/>
        <xdr:cNvSpPr/>
      </xdr:nvSpPr>
      <xdr:spPr>
        <a:xfrm>
          <a:off x="1397000" y="13881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105934</xdr:rowOff>
    </xdr:from>
    <xdr:ext cx="762000" cy="259045"/>
    <xdr:sp macro="" textlink="">
      <xdr:nvSpPr>
        <xdr:cNvPr id="223" name="テキスト ボックス 222"/>
        <xdr:cNvSpPr txBox="1"/>
      </xdr:nvSpPr>
      <xdr:spPr>
        <a:xfrm>
          <a:off x="1066800" y="13650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154,884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mn-lt"/>
              <a:ea typeface="+mn-ea"/>
              <a:cs typeface="+mn-cs"/>
            </a:rPr>
            <a:t>全国市平均よりは下回っているものの、類似団体平均や全国町村平均を大きく上回っている。この要因として、人件費削減のための採用抑制により新陳代謝が行われず、比較的給与水準の高い高年齢職員の割合が高くなっていることが挙げられる。</a:t>
          </a:r>
          <a:endParaRPr lang="ja-JP" altLang="ja-JP" sz="12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39370</xdr:rowOff>
    </xdr:from>
    <xdr:to>
      <xdr:col>24</xdr:col>
      <xdr:colOff>558800</xdr:colOff>
      <xdr:row>87</xdr:row>
      <xdr:rowOff>2539</xdr:rowOff>
    </xdr:to>
    <xdr:cxnSp macro="">
      <xdr:nvCxnSpPr>
        <xdr:cNvPr id="250" name="直線コネクタ 249"/>
        <xdr:cNvCxnSpPr/>
      </xdr:nvCxnSpPr>
      <xdr:spPr>
        <a:xfrm flipV="1">
          <a:off x="17018000" y="14098270"/>
          <a:ext cx="0" cy="820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146066</xdr:rowOff>
    </xdr:from>
    <xdr:ext cx="762000" cy="259045"/>
    <xdr:sp macro="" textlink="">
      <xdr:nvSpPr>
        <xdr:cNvPr id="251" name="給与水準   （国との比較）最小値テキスト"/>
        <xdr:cNvSpPr txBox="1"/>
      </xdr:nvSpPr>
      <xdr:spPr>
        <a:xfrm>
          <a:off x="17106900" y="14890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87</xdr:row>
      <xdr:rowOff>2539</xdr:rowOff>
    </xdr:from>
    <xdr:to>
      <xdr:col>24</xdr:col>
      <xdr:colOff>647700</xdr:colOff>
      <xdr:row>87</xdr:row>
      <xdr:rowOff>2539</xdr:rowOff>
    </xdr:to>
    <xdr:cxnSp macro="">
      <xdr:nvCxnSpPr>
        <xdr:cNvPr id="252" name="直線コネクタ 251"/>
        <xdr:cNvCxnSpPr/>
      </xdr:nvCxnSpPr>
      <xdr:spPr>
        <a:xfrm>
          <a:off x="16929100" y="14918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125747</xdr:rowOff>
    </xdr:from>
    <xdr:ext cx="762000" cy="259045"/>
    <xdr:sp macro="" textlink="">
      <xdr:nvSpPr>
        <xdr:cNvPr id="253" name="給与水準   （国との比較）最大値テキスト"/>
        <xdr:cNvSpPr txBox="1"/>
      </xdr:nvSpPr>
      <xdr:spPr>
        <a:xfrm>
          <a:off x="17106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24</xdr:col>
      <xdr:colOff>469900</xdr:colOff>
      <xdr:row>82</xdr:row>
      <xdr:rowOff>39370</xdr:rowOff>
    </xdr:from>
    <xdr:to>
      <xdr:col>24</xdr:col>
      <xdr:colOff>647700</xdr:colOff>
      <xdr:row>82</xdr:row>
      <xdr:rowOff>39370</xdr:rowOff>
    </xdr:to>
    <xdr:cxnSp macro="">
      <xdr:nvCxnSpPr>
        <xdr:cNvPr id="254" name="直線コネクタ 253"/>
        <xdr:cNvCxnSpPr/>
      </xdr:nvCxnSpPr>
      <xdr:spPr>
        <a:xfrm>
          <a:off x="16929100" y="1409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24385</xdr:rowOff>
    </xdr:from>
    <xdr:to>
      <xdr:col>24</xdr:col>
      <xdr:colOff>558800</xdr:colOff>
      <xdr:row>88</xdr:row>
      <xdr:rowOff>28956</xdr:rowOff>
    </xdr:to>
    <xdr:cxnSp macro="">
      <xdr:nvCxnSpPr>
        <xdr:cNvPr id="255" name="直線コネクタ 254"/>
        <xdr:cNvCxnSpPr/>
      </xdr:nvCxnSpPr>
      <xdr:spPr>
        <a:xfrm flipV="1">
          <a:off x="16179800" y="14769085"/>
          <a:ext cx="838200" cy="347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31259</xdr:rowOff>
    </xdr:from>
    <xdr:ext cx="762000" cy="259045"/>
    <xdr:sp macro="" textlink="">
      <xdr:nvSpPr>
        <xdr:cNvPr id="256" name="給与水準   （国との比較）平均値テキスト"/>
        <xdr:cNvSpPr txBox="1"/>
      </xdr:nvSpPr>
      <xdr:spPr>
        <a:xfrm>
          <a:off x="17106900" y="144330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14732</xdr:rowOff>
    </xdr:from>
    <xdr:to>
      <xdr:col>24</xdr:col>
      <xdr:colOff>609600</xdr:colOff>
      <xdr:row>85</xdr:row>
      <xdr:rowOff>116332</xdr:rowOff>
    </xdr:to>
    <xdr:sp macro="" textlink="">
      <xdr:nvSpPr>
        <xdr:cNvPr id="257" name="フローチャート : 判断 256"/>
        <xdr:cNvSpPr/>
      </xdr:nvSpPr>
      <xdr:spPr>
        <a:xfrm>
          <a:off x="16967200" y="1458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28956</xdr:rowOff>
    </xdr:from>
    <xdr:to>
      <xdr:col>23</xdr:col>
      <xdr:colOff>406400</xdr:colOff>
      <xdr:row>88</xdr:row>
      <xdr:rowOff>48261</xdr:rowOff>
    </xdr:to>
    <xdr:cxnSp macro="">
      <xdr:nvCxnSpPr>
        <xdr:cNvPr id="258" name="直線コネクタ 257"/>
        <xdr:cNvCxnSpPr/>
      </xdr:nvCxnSpPr>
      <xdr:spPr>
        <a:xfrm flipV="1">
          <a:off x="15290800" y="15116556"/>
          <a:ext cx="8890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38608</xdr:rowOff>
    </xdr:from>
    <xdr:to>
      <xdr:col>23</xdr:col>
      <xdr:colOff>457200</xdr:colOff>
      <xdr:row>87</xdr:row>
      <xdr:rowOff>140208</xdr:rowOff>
    </xdr:to>
    <xdr:sp macro="" textlink="">
      <xdr:nvSpPr>
        <xdr:cNvPr id="259" name="フローチャート : 判断 258"/>
        <xdr:cNvSpPr/>
      </xdr:nvSpPr>
      <xdr:spPr>
        <a:xfrm>
          <a:off x="16129000" y="1495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150385</xdr:rowOff>
    </xdr:from>
    <xdr:ext cx="736600" cy="259045"/>
    <xdr:sp macro="" textlink="">
      <xdr:nvSpPr>
        <xdr:cNvPr id="260" name="テキスト ボックス 259"/>
        <xdr:cNvSpPr txBox="1"/>
      </xdr:nvSpPr>
      <xdr:spPr>
        <a:xfrm>
          <a:off x="15798800" y="14723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147574</xdr:rowOff>
    </xdr:from>
    <xdr:to>
      <xdr:col>22</xdr:col>
      <xdr:colOff>203200</xdr:colOff>
      <xdr:row>88</xdr:row>
      <xdr:rowOff>48261</xdr:rowOff>
    </xdr:to>
    <xdr:cxnSp macro="">
      <xdr:nvCxnSpPr>
        <xdr:cNvPr id="261" name="直線コネクタ 260"/>
        <xdr:cNvCxnSpPr/>
      </xdr:nvCxnSpPr>
      <xdr:spPr>
        <a:xfrm>
          <a:off x="14401800" y="14720824"/>
          <a:ext cx="889000" cy="415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28956</xdr:rowOff>
    </xdr:from>
    <xdr:to>
      <xdr:col>22</xdr:col>
      <xdr:colOff>254000</xdr:colOff>
      <xdr:row>87</xdr:row>
      <xdr:rowOff>130556</xdr:rowOff>
    </xdr:to>
    <xdr:sp macro="" textlink="">
      <xdr:nvSpPr>
        <xdr:cNvPr id="262" name="フローチャート : 判断 261"/>
        <xdr:cNvSpPr/>
      </xdr:nvSpPr>
      <xdr:spPr>
        <a:xfrm>
          <a:off x="15240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140733</xdr:rowOff>
    </xdr:from>
    <xdr:ext cx="762000" cy="259045"/>
    <xdr:sp macro="" textlink="">
      <xdr:nvSpPr>
        <xdr:cNvPr id="263" name="テキスト ボックス 262"/>
        <xdr:cNvSpPr txBox="1"/>
      </xdr:nvSpPr>
      <xdr:spPr>
        <a:xfrm>
          <a:off x="14909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147574</xdr:rowOff>
    </xdr:from>
    <xdr:to>
      <xdr:col>21</xdr:col>
      <xdr:colOff>0</xdr:colOff>
      <xdr:row>86</xdr:row>
      <xdr:rowOff>9906</xdr:rowOff>
    </xdr:to>
    <xdr:cxnSp macro="">
      <xdr:nvCxnSpPr>
        <xdr:cNvPr id="264" name="直線コネクタ 263"/>
        <xdr:cNvCxnSpPr/>
      </xdr:nvCxnSpPr>
      <xdr:spPr>
        <a:xfrm flipV="1">
          <a:off x="13512800" y="1472082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123444</xdr:rowOff>
    </xdr:from>
    <xdr:to>
      <xdr:col>21</xdr:col>
      <xdr:colOff>50800</xdr:colOff>
      <xdr:row>85</xdr:row>
      <xdr:rowOff>53594</xdr:rowOff>
    </xdr:to>
    <xdr:sp macro="" textlink="">
      <xdr:nvSpPr>
        <xdr:cNvPr id="265" name="フローチャート : 判断 264"/>
        <xdr:cNvSpPr/>
      </xdr:nvSpPr>
      <xdr:spPr>
        <a:xfrm>
          <a:off x="14351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63771</xdr:rowOff>
    </xdr:from>
    <xdr:ext cx="762000" cy="259045"/>
    <xdr:sp macro="" textlink="">
      <xdr:nvSpPr>
        <xdr:cNvPr id="266" name="テキスト ボックス 265"/>
        <xdr:cNvSpPr txBox="1"/>
      </xdr:nvSpPr>
      <xdr:spPr>
        <a:xfrm>
          <a:off x="14020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94487</xdr:rowOff>
    </xdr:from>
    <xdr:to>
      <xdr:col>19</xdr:col>
      <xdr:colOff>533400</xdr:colOff>
      <xdr:row>85</xdr:row>
      <xdr:rowOff>24637</xdr:rowOff>
    </xdr:to>
    <xdr:sp macro="" textlink="">
      <xdr:nvSpPr>
        <xdr:cNvPr id="267" name="フローチャート : 判断 266"/>
        <xdr:cNvSpPr/>
      </xdr:nvSpPr>
      <xdr:spPr>
        <a:xfrm>
          <a:off x="13462000" y="14496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34814</xdr:rowOff>
    </xdr:from>
    <xdr:ext cx="762000" cy="259045"/>
    <xdr:sp macro="" textlink="">
      <xdr:nvSpPr>
        <xdr:cNvPr id="268" name="テキスト ボックス 267"/>
        <xdr:cNvSpPr txBox="1"/>
      </xdr:nvSpPr>
      <xdr:spPr>
        <a:xfrm>
          <a:off x="13131800" y="14265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145035</xdr:rowOff>
    </xdr:from>
    <xdr:to>
      <xdr:col>24</xdr:col>
      <xdr:colOff>609600</xdr:colOff>
      <xdr:row>86</xdr:row>
      <xdr:rowOff>75185</xdr:rowOff>
    </xdr:to>
    <xdr:sp macro="" textlink="">
      <xdr:nvSpPr>
        <xdr:cNvPr id="274" name="円/楕円 273"/>
        <xdr:cNvSpPr/>
      </xdr:nvSpPr>
      <xdr:spPr>
        <a:xfrm>
          <a:off x="16967200" y="14718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117112</xdr:rowOff>
    </xdr:from>
    <xdr:ext cx="762000" cy="259045"/>
    <xdr:sp macro="" textlink="">
      <xdr:nvSpPr>
        <xdr:cNvPr id="275" name="給与水準   （国との比較）該当値テキスト"/>
        <xdr:cNvSpPr txBox="1"/>
      </xdr:nvSpPr>
      <xdr:spPr>
        <a:xfrm>
          <a:off x="17106900" y="14690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149606</xdr:rowOff>
    </xdr:from>
    <xdr:to>
      <xdr:col>23</xdr:col>
      <xdr:colOff>457200</xdr:colOff>
      <xdr:row>88</xdr:row>
      <xdr:rowOff>79756</xdr:rowOff>
    </xdr:to>
    <xdr:sp macro="" textlink="">
      <xdr:nvSpPr>
        <xdr:cNvPr id="276" name="円/楕円 275"/>
        <xdr:cNvSpPr/>
      </xdr:nvSpPr>
      <xdr:spPr>
        <a:xfrm>
          <a:off x="16129000" y="1506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64533</xdr:rowOff>
    </xdr:from>
    <xdr:ext cx="736600" cy="259045"/>
    <xdr:sp macro="" textlink="">
      <xdr:nvSpPr>
        <xdr:cNvPr id="277" name="テキスト ボックス 276"/>
        <xdr:cNvSpPr txBox="1"/>
      </xdr:nvSpPr>
      <xdr:spPr>
        <a:xfrm>
          <a:off x="15798800" y="15152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168911</xdr:rowOff>
    </xdr:from>
    <xdr:to>
      <xdr:col>22</xdr:col>
      <xdr:colOff>254000</xdr:colOff>
      <xdr:row>88</xdr:row>
      <xdr:rowOff>99061</xdr:rowOff>
    </xdr:to>
    <xdr:sp macro="" textlink="">
      <xdr:nvSpPr>
        <xdr:cNvPr id="278" name="円/楕円 277"/>
        <xdr:cNvSpPr/>
      </xdr:nvSpPr>
      <xdr:spPr>
        <a:xfrm>
          <a:off x="15240000" y="1508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83838</xdr:rowOff>
    </xdr:from>
    <xdr:ext cx="762000" cy="259045"/>
    <xdr:sp macro="" textlink="">
      <xdr:nvSpPr>
        <xdr:cNvPr id="279" name="テキスト ボックス 278"/>
        <xdr:cNvSpPr txBox="1"/>
      </xdr:nvSpPr>
      <xdr:spPr>
        <a:xfrm>
          <a:off x="14909800" y="1517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96774</xdr:rowOff>
    </xdr:from>
    <xdr:to>
      <xdr:col>21</xdr:col>
      <xdr:colOff>50800</xdr:colOff>
      <xdr:row>86</xdr:row>
      <xdr:rowOff>26924</xdr:rowOff>
    </xdr:to>
    <xdr:sp macro="" textlink="">
      <xdr:nvSpPr>
        <xdr:cNvPr id="280" name="円/楕円 279"/>
        <xdr:cNvSpPr/>
      </xdr:nvSpPr>
      <xdr:spPr>
        <a:xfrm>
          <a:off x="14351000" y="1467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11701</xdr:rowOff>
    </xdr:from>
    <xdr:ext cx="762000" cy="259045"/>
    <xdr:sp macro="" textlink="">
      <xdr:nvSpPr>
        <xdr:cNvPr id="281" name="テキスト ボックス 280"/>
        <xdr:cNvSpPr txBox="1"/>
      </xdr:nvSpPr>
      <xdr:spPr>
        <a:xfrm>
          <a:off x="14020800" y="1475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130556</xdr:rowOff>
    </xdr:from>
    <xdr:to>
      <xdr:col>19</xdr:col>
      <xdr:colOff>533400</xdr:colOff>
      <xdr:row>86</xdr:row>
      <xdr:rowOff>60706</xdr:rowOff>
    </xdr:to>
    <xdr:sp macro="" textlink="">
      <xdr:nvSpPr>
        <xdr:cNvPr id="282" name="円/楕円 281"/>
        <xdr:cNvSpPr/>
      </xdr:nvSpPr>
      <xdr:spPr>
        <a:xfrm>
          <a:off x="13462000" y="1470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45483</xdr:rowOff>
    </xdr:from>
    <xdr:ext cx="762000" cy="259045"/>
    <xdr:sp macro="" textlink="">
      <xdr:nvSpPr>
        <xdr:cNvPr id="283" name="テキスト ボックス 282"/>
        <xdr:cNvSpPr txBox="1"/>
      </xdr:nvSpPr>
      <xdr:spPr>
        <a:xfrm>
          <a:off x="13131800" y="1479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mn-lt"/>
              <a:ea typeface="+mn-ea"/>
              <a:cs typeface="+mn-cs"/>
            </a:rPr>
            <a:t>類似団体平均よりは下回っているが、全国平均・県平均と比較すると高い数値になっている。地方分権により、市町村が実施主体となる事務が増大する一方、人口減少が続いている点を考慮すると、本指標を下げることは相当困難であるが、平成18年4月策定の第3期定員適正化計画に基づき、職員数の抑制に最大限の努力をしているところである。</a:t>
          </a:r>
          <a:endParaRPr lang="ja-JP" altLang="ja-JP" sz="12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45865</xdr:rowOff>
    </xdr:from>
    <xdr:to>
      <xdr:col>24</xdr:col>
      <xdr:colOff>558800</xdr:colOff>
      <xdr:row>67</xdr:row>
      <xdr:rowOff>2794</xdr:rowOff>
    </xdr:to>
    <xdr:cxnSp macro="">
      <xdr:nvCxnSpPr>
        <xdr:cNvPr id="315" name="直線コネクタ 314"/>
        <xdr:cNvCxnSpPr/>
      </xdr:nvCxnSpPr>
      <xdr:spPr>
        <a:xfrm flipV="1">
          <a:off x="17018000" y="10161415"/>
          <a:ext cx="0" cy="13285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146321</xdr:rowOff>
    </xdr:from>
    <xdr:ext cx="762000" cy="259045"/>
    <xdr:sp macro="" textlink="">
      <xdr:nvSpPr>
        <xdr:cNvPr id="316" name="定員管理の状況最小値テキスト"/>
        <xdr:cNvSpPr txBox="1"/>
      </xdr:nvSpPr>
      <xdr:spPr>
        <a:xfrm>
          <a:off x="17106900" y="1146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27.58</a:t>
          </a:r>
          <a:endParaRPr kumimoji="1" lang="ja-JP" altLang="en-US" sz="1000" b="1">
            <a:latin typeface="ＭＳ Ｐゴシック"/>
          </a:endParaRPr>
        </a:p>
      </xdr:txBody>
    </xdr:sp>
    <xdr:clientData/>
  </xdr:oneCellAnchor>
  <xdr:twoCellAnchor>
    <xdr:from>
      <xdr:col>24</xdr:col>
      <xdr:colOff>469900</xdr:colOff>
      <xdr:row>67</xdr:row>
      <xdr:rowOff>2794</xdr:rowOff>
    </xdr:from>
    <xdr:to>
      <xdr:col>24</xdr:col>
      <xdr:colOff>647700</xdr:colOff>
      <xdr:row>67</xdr:row>
      <xdr:rowOff>2794</xdr:rowOff>
    </xdr:to>
    <xdr:cxnSp macro="">
      <xdr:nvCxnSpPr>
        <xdr:cNvPr id="317" name="直線コネクタ 316"/>
        <xdr:cNvCxnSpPr/>
      </xdr:nvCxnSpPr>
      <xdr:spPr>
        <a:xfrm>
          <a:off x="16929100" y="1148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132242</xdr:rowOff>
    </xdr:from>
    <xdr:ext cx="762000" cy="259045"/>
    <xdr:sp macro="" textlink="">
      <xdr:nvSpPr>
        <xdr:cNvPr id="318" name="定員管理の状況最大値テキスト"/>
        <xdr:cNvSpPr txBox="1"/>
      </xdr:nvSpPr>
      <xdr:spPr>
        <a:xfrm>
          <a:off x="17106900" y="99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59</xdr:row>
      <xdr:rowOff>45865</xdr:rowOff>
    </xdr:from>
    <xdr:to>
      <xdr:col>24</xdr:col>
      <xdr:colOff>647700</xdr:colOff>
      <xdr:row>59</xdr:row>
      <xdr:rowOff>45865</xdr:rowOff>
    </xdr:to>
    <xdr:cxnSp macro="">
      <xdr:nvCxnSpPr>
        <xdr:cNvPr id="319" name="直線コネクタ 318"/>
        <xdr:cNvCxnSpPr/>
      </xdr:nvCxnSpPr>
      <xdr:spPr>
        <a:xfrm>
          <a:off x="16929100" y="1016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154795</xdr:rowOff>
    </xdr:from>
    <xdr:to>
      <xdr:col>24</xdr:col>
      <xdr:colOff>558800</xdr:colOff>
      <xdr:row>59</xdr:row>
      <xdr:rowOff>156173</xdr:rowOff>
    </xdr:to>
    <xdr:cxnSp macro="">
      <xdr:nvCxnSpPr>
        <xdr:cNvPr id="320" name="直線コネクタ 319"/>
        <xdr:cNvCxnSpPr/>
      </xdr:nvCxnSpPr>
      <xdr:spPr>
        <a:xfrm flipV="1">
          <a:off x="16179800" y="10270345"/>
          <a:ext cx="838200" cy="1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88917</xdr:rowOff>
    </xdr:from>
    <xdr:ext cx="762000" cy="259045"/>
    <xdr:sp macro="" textlink="">
      <xdr:nvSpPr>
        <xdr:cNvPr id="321" name="定員管理の状況平均値テキスト"/>
        <xdr:cNvSpPr txBox="1"/>
      </xdr:nvSpPr>
      <xdr:spPr>
        <a:xfrm>
          <a:off x="17106900" y="10547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22" name="フローチャート : 判断 321"/>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137559</xdr:rowOff>
    </xdr:from>
    <xdr:to>
      <xdr:col>23</xdr:col>
      <xdr:colOff>406400</xdr:colOff>
      <xdr:row>59</xdr:row>
      <xdr:rowOff>156173</xdr:rowOff>
    </xdr:to>
    <xdr:cxnSp macro="">
      <xdr:nvCxnSpPr>
        <xdr:cNvPr id="323" name="直線コネクタ 322"/>
        <xdr:cNvCxnSpPr/>
      </xdr:nvCxnSpPr>
      <xdr:spPr>
        <a:xfrm>
          <a:off x="15290800" y="10253109"/>
          <a:ext cx="889000" cy="18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107877</xdr:rowOff>
    </xdr:from>
    <xdr:to>
      <xdr:col>23</xdr:col>
      <xdr:colOff>457200</xdr:colOff>
      <xdr:row>62</xdr:row>
      <xdr:rowOff>38027</xdr:rowOff>
    </xdr:to>
    <xdr:sp macro="" textlink="">
      <xdr:nvSpPr>
        <xdr:cNvPr id="324" name="フローチャート : 判断 323"/>
        <xdr:cNvSpPr/>
      </xdr:nvSpPr>
      <xdr:spPr>
        <a:xfrm>
          <a:off x="16129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22804</xdr:rowOff>
    </xdr:from>
    <xdr:ext cx="736600" cy="259045"/>
    <xdr:sp macro="" textlink="">
      <xdr:nvSpPr>
        <xdr:cNvPr id="325" name="テキスト ボックス 324"/>
        <xdr:cNvSpPr txBox="1"/>
      </xdr:nvSpPr>
      <xdr:spPr>
        <a:xfrm>
          <a:off x="15798800" y="10652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112051</xdr:rowOff>
    </xdr:from>
    <xdr:to>
      <xdr:col>22</xdr:col>
      <xdr:colOff>203200</xdr:colOff>
      <xdr:row>59</xdr:row>
      <xdr:rowOff>137559</xdr:rowOff>
    </xdr:to>
    <xdr:cxnSp macro="">
      <xdr:nvCxnSpPr>
        <xdr:cNvPr id="326" name="直線コネクタ 325"/>
        <xdr:cNvCxnSpPr/>
      </xdr:nvCxnSpPr>
      <xdr:spPr>
        <a:xfrm>
          <a:off x="14401800" y="10227601"/>
          <a:ext cx="889000" cy="25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103741</xdr:rowOff>
    </xdr:from>
    <xdr:to>
      <xdr:col>22</xdr:col>
      <xdr:colOff>254000</xdr:colOff>
      <xdr:row>62</xdr:row>
      <xdr:rowOff>33891</xdr:rowOff>
    </xdr:to>
    <xdr:sp macro="" textlink="">
      <xdr:nvSpPr>
        <xdr:cNvPr id="327" name="フローチャート : 判断 326"/>
        <xdr:cNvSpPr/>
      </xdr:nvSpPr>
      <xdr:spPr>
        <a:xfrm>
          <a:off x="15240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18668</xdr:rowOff>
    </xdr:from>
    <xdr:ext cx="762000" cy="259045"/>
    <xdr:sp macro="" textlink="">
      <xdr:nvSpPr>
        <xdr:cNvPr id="328" name="テキスト ボックス 327"/>
        <xdr:cNvSpPr txBox="1"/>
      </xdr:nvSpPr>
      <xdr:spPr>
        <a:xfrm>
          <a:off x="14909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103088</xdr:rowOff>
    </xdr:from>
    <xdr:to>
      <xdr:col>21</xdr:col>
      <xdr:colOff>0</xdr:colOff>
      <xdr:row>59</xdr:row>
      <xdr:rowOff>112051</xdr:rowOff>
    </xdr:to>
    <xdr:cxnSp macro="">
      <xdr:nvCxnSpPr>
        <xdr:cNvPr id="329" name="直線コネクタ 328"/>
        <xdr:cNvCxnSpPr/>
      </xdr:nvCxnSpPr>
      <xdr:spPr>
        <a:xfrm>
          <a:off x="13512800" y="10218638"/>
          <a:ext cx="889000" cy="8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58020</xdr:rowOff>
    </xdr:from>
    <xdr:to>
      <xdr:col>21</xdr:col>
      <xdr:colOff>50800</xdr:colOff>
      <xdr:row>60</xdr:row>
      <xdr:rowOff>159620</xdr:rowOff>
    </xdr:to>
    <xdr:sp macro="" textlink="">
      <xdr:nvSpPr>
        <xdr:cNvPr id="330" name="フローチャート : 判断 329"/>
        <xdr:cNvSpPr/>
      </xdr:nvSpPr>
      <xdr:spPr>
        <a:xfrm>
          <a:off x="14351000" y="1034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144397</xdr:rowOff>
    </xdr:from>
    <xdr:ext cx="762000" cy="259045"/>
    <xdr:sp macro="" textlink="">
      <xdr:nvSpPr>
        <xdr:cNvPr id="331" name="テキスト ボックス 330"/>
        <xdr:cNvSpPr txBox="1"/>
      </xdr:nvSpPr>
      <xdr:spPr>
        <a:xfrm>
          <a:off x="14020800" y="1043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46300</xdr:rowOff>
    </xdr:from>
    <xdr:to>
      <xdr:col>19</xdr:col>
      <xdr:colOff>533400</xdr:colOff>
      <xdr:row>60</xdr:row>
      <xdr:rowOff>147900</xdr:rowOff>
    </xdr:to>
    <xdr:sp macro="" textlink="">
      <xdr:nvSpPr>
        <xdr:cNvPr id="332" name="フローチャート : 判断 331"/>
        <xdr:cNvSpPr/>
      </xdr:nvSpPr>
      <xdr:spPr>
        <a:xfrm>
          <a:off x="13462000" y="1033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132677</xdr:rowOff>
    </xdr:from>
    <xdr:ext cx="762000" cy="259045"/>
    <xdr:sp macro="" textlink="">
      <xdr:nvSpPr>
        <xdr:cNvPr id="333" name="テキスト ボックス 332"/>
        <xdr:cNvSpPr txBox="1"/>
      </xdr:nvSpPr>
      <xdr:spPr>
        <a:xfrm>
          <a:off x="13131800" y="1041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103995</xdr:rowOff>
    </xdr:from>
    <xdr:to>
      <xdr:col>24</xdr:col>
      <xdr:colOff>609600</xdr:colOff>
      <xdr:row>60</xdr:row>
      <xdr:rowOff>34145</xdr:rowOff>
    </xdr:to>
    <xdr:sp macro="" textlink="">
      <xdr:nvSpPr>
        <xdr:cNvPr id="339" name="円/楕円 338"/>
        <xdr:cNvSpPr/>
      </xdr:nvSpPr>
      <xdr:spPr>
        <a:xfrm>
          <a:off x="16967200" y="1021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25272</xdr:rowOff>
    </xdr:from>
    <xdr:ext cx="762000" cy="259045"/>
    <xdr:sp macro="" textlink="">
      <xdr:nvSpPr>
        <xdr:cNvPr id="340" name="定員管理の状況該当値テキスト"/>
        <xdr:cNvSpPr txBox="1"/>
      </xdr:nvSpPr>
      <xdr:spPr>
        <a:xfrm>
          <a:off x="17106900" y="10140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105373</xdr:rowOff>
    </xdr:from>
    <xdr:to>
      <xdr:col>23</xdr:col>
      <xdr:colOff>457200</xdr:colOff>
      <xdr:row>60</xdr:row>
      <xdr:rowOff>35523</xdr:rowOff>
    </xdr:to>
    <xdr:sp macro="" textlink="">
      <xdr:nvSpPr>
        <xdr:cNvPr id="341" name="円/楕円 340"/>
        <xdr:cNvSpPr/>
      </xdr:nvSpPr>
      <xdr:spPr>
        <a:xfrm>
          <a:off x="16129000" y="10220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45700</xdr:rowOff>
    </xdr:from>
    <xdr:ext cx="736600" cy="259045"/>
    <xdr:sp macro="" textlink="">
      <xdr:nvSpPr>
        <xdr:cNvPr id="342" name="テキスト ボックス 341"/>
        <xdr:cNvSpPr txBox="1"/>
      </xdr:nvSpPr>
      <xdr:spPr>
        <a:xfrm>
          <a:off x="15798800" y="99898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86759</xdr:rowOff>
    </xdr:from>
    <xdr:to>
      <xdr:col>22</xdr:col>
      <xdr:colOff>254000</xdr:colOff>
      <xdr:row>60</xdr:row>
      <xdr:rowOff>16909</xdr:rowOff>
    </xdr:to>
    <xdr:sp macro="" textlink="">
      <xdr:nvSpPr>
        <xdr:cNvPr id="343" name="円/楕円 342"/>
        <xdr:cNvSpPr/>
      </xdr:nvSpPr>
      <xdr:spPr>
        <a:xfrm>
          <a:off x="15240000" y="1020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27086</xdr:rowOff>
    </xdr:from>
    <xdr:ext cx="762000" cy="259045"/>
    <xdr:sp macro="" textlink="">
      <xdr:nvSpPr>
        <xdr:cNvPr id="344" name="テキスト ボックス 343"/>
        <xdr:cNvSpPr txBox="1"/>
      </xdr:nvSpPr>
      <xdr:spPr>
        <a:xfrm>
          <a:off x="14909800" y="9971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61251</xdr:rowOff>
    </xdr:from>
    <xdr:to>
      <xdr:col>21</xdr:col>
      <xdr:colOff>50800</xdr:colOff>
      <xdr:row>59</xdr:row>
      <xdr:rowOff>162851</xdr:rowOff>
    </xdr:to>
    <xdr:sp macro="" textlink="">
      <xdr:nvSpPr>
        <xdr:cNvPr id="345" name="円/楕円 344"/>
        <xdr:cNvSpPr/>
      </xdr:nvSpPr>
      <xdr:spPr>
        <a:xfrm>
          <a:off x="14351000" y="10176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1578</xdr:rowOff>
    </xdr:from>
    <xdr:ext cx="762000" cy="259045"/>
    <xdr:sp macro="" textlink="">
      <xdr:nvSpPr>
        <xdr:cNvPr id="346" name="テキスト ボックス 345"/>
        <xdr:cNvSpPr txBox="1"/>
      </xdr:nvSpPr>
      <xdr:spPr>
        <a:xfrm>
          <a:off x="14020800" y="9945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52288</xdr:rowOff>
    </xdr:from>
    <xdr:to>
      <xdr:col>19</xdr:col>
      <xdr:colOff>533400</xdr:colOff>
      <xdr:row>59</xdr:row>
      <xdr:rowOff>153888</xdr:rowOff>
    </xdr:to>
    <xdr:sp macro="" textlink="">
      <xdr:nvSpPr>
        <xdr:cNvPr id="347" name="円/楕円 346"/>
        <xdr:cNvSpPr/>
      </xdr:nvSpPr>
      <xdr:spPr>
        <a:xfrm>
          <a:off x="13462000" y="10167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164065</xdr:rowOff>
    </xdr:from>
    <xdr:ext cx="762000" cy="259045"/>
    <xdr:sp macro="" textlink="">
      <xdr:nvSpPr>
        <xdr:cNvPr id="348" name="テキスト ボックス 347"/>
        <xdr:cNvSpPr txBox="1"/>
      </xdr:nvSpPr>
      <xdr:spPr>
        <a:xfrm>
          <a:off x="13131800" y="9936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mn-lt"/>
              <a:ea typeface="+mn-ea"/>
              <a:cs typeface="+mn-cs"/>
            </a:rPr>
            <a:t>これまでの公債費抑制効果により年々減少傾向にあり、全国平均と同数値、県平均を下回っている。償還が終了する地方債が増加している一方で、公共的施設の整備・更新が求められつつある。今後の公債費の推移を見据えたうえで、実施する事業を選択していく必要がある。</a:t>
          </a:r>
          <a:endParaRPr lang="ja-JP" altLang="ja-JP" sz="12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5" name="直線コネクタ 364"/>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6" name="テキスト ボックス 365"/>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9" name="直線コネクタ 368"/>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0" name="テキスト ボックス 369"/>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56515</xdr:rowOff>
    </xdr:to>
    <xdr:cxnSp macro="">
      <xdr:nvCxnSpPr>
        <xdr:cNvPr id="373" name="直線コネクタ 372"/>
        <xdr:cNvCxnSpPr/>
      </xdr:nvCxnSpPr>
      <xdr:spPr>
        <a:xfrm flipV="1">
          <a:off x="17018000" y="6255067"/>
          <a:ext cx="0" cy="1345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28592</xdr:rowOff>
    </xdr:from>
    <xdr:ext cx="762000" cy="259045"/>
    <xdr:sp macro="" textlink="">
      <xdr:nvSpPr>
        <xdr:cNvPr id="374" name="公債費負担の状況最小値テキスト"/>
        <xdr:cNvSpPr txBox="1"/>
      </xdr:nvSpPr>
      <xdr:spPr>
        <a:xfrm>
          <a:off x="17106900" y="757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24</xdr:col>
      <xdr:colOff>469900</xdr:colOff>
      <xdr:row>44</xdr:row>
      <xdr:rowOff>56515</xdr:rowOff>
    </xdr:from>
    <xdr:to>
      <xdr:col>24</xdr:col>
      <xdr:colOff>647700</xdr:colOff>
      <xdr:row>44</xdr:row>
      <xdr:rowOff>56515</xdr:rowOff>
    </xdr:to>
    <xdr:cxnSp macro="">
      <xdr:nvCxnSpPr>
        <xdr:cNvPr id="375" name="直線コネクタ 374"/>
        <xdr:cNvCxnSpPr/>
      </xdr:nvCxnSpPr>
      <xdr:spPr>
        <a:xfrm>
          <a:off x="16929100" y="760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6"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77" name="直線コネクタ 376"/>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42545</xdr:rowOff>
    </xdr:from>
    <xdr:to>
      <xdr:col>24</xdr:col>
      <xdr:colOff>558800</xdr:colOff>
      <xdr:row>40</xdr:row>
      <xdr:rowOff>78740</xdr:rowOff>
    </xdr:to>
    <xdr:cxnSp macro="">
      <xdr:nvCxnSpPr>
        <xdr:cNvPr id="378" name="直線コネクタ 377"/>
        <xdr:cNvCxnSpPr/>
      </xdr:nvCxnSpPr>
      <xdr:spPr>
        <a:xfrm flipV="1">
          <a:off x="16179800" y="690054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36212</xdr:rowOff>
    </xdr:from>
    <xdr:ext cx="762000" cy="259045"/>
    <xdr:sp macro="" textlink="">
      <xdr:nvSpPr>
        <xdr:cNvPr id="379" name="公債費負担の状況平均値テキスト"/>
        <xdr:cNvSpPr txBox="1"/>
      </xdr:nvSpPr>
      <xdr:spPr>
        <a:xfrm>
          <a:off x="17106900" y="6894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380" name="フローチャート : 判断 379"/>
        <xdr:cNvSpPr/>
      </xdr:nvSpPr>
      <xdr:spPr>
        <a:xfrm>
          <a:off x="16967200" y="692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78740</xdr:rowOff>
    </xdr:from>
    <xdr:to>
      <xdr:col>23</xdr:col>
      <xdr:colOff>406400</xdr:colOff>
      <xdr:row>40</xdr:row>
      <xdr:rowOff>120968</xdr:rowOff>
    </xdr:to>
    <xdr:cxnSp macro="">
      <xdr:nvCxnSpPr>
        <xdr:cNvPr id="381" name="直線コネクタ 380"/>
        <xdr:cNvCxnSpPr/>
      </xdr:nvCxnSpPr>
      <xdr:spPr>
        <a:xfrm flipV="1">
          <a:off x="15290800" y="6936740"/>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124460</xdr:rowOff>
    </xdr:from>
    <xdr:to>
      <xdr:col>23</xdr:col>
      <xdr:colOff>457200</xdr:colOff>
      <xdr:row>41</xdr:row>
      <xdr:rowOff>54610</xdr:rowOff>
    </xdr:to>
    <xdr:sp macro="" textlink="">
      <xdr:nvSpPr>
        <xdr:cNvPr id="382" name="フローチャート : 判断 381"/>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39387</xdr:rowOff>
    </xdr:from>
    <xdr:ext cx="736600" cy="259045"/>
    <xdr:sp macro="" textlink="">
      <xdr:nvSpPr>
        <xdr:cNvPr id="383" name="テキスト ボックス 382"/>
        <xdr:cNvSpPr txBox="1"/>
      </xdr:nvSpPr>
      <xdr:spPr>
        <a:xfrm>
          <a:off x="15798800" y="706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120968</xdr:rowOff>
    </xdr:from>
    <xdr:to>
      <xdr:col>22</xdr:col>
      <xdr:colOff>203200</xdr:colOff>
      <xdr:row>41</xdr:row>
      <xdr:rowOff>33972</xdr:rowOff>
    </xdr:to>
    <xdr:cxnSp macro="">
      <xdr:nvCxnSpPr>
        <xdr:cNvPr id="384" name="直線コネクタ 383"/>
        <xdr:cNvCxnSpPr/>
      </xdr:nvCxnSpPr>
      <xdr:spPr>
        <a:xfrm flipV="1">
          <a:off x="14401800" y="6978968"/>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37465</xdr:rowOff>
    </xdr:from>
    <xdr:to>
      <xdr:col>22</xdr:col>
      <xdr:colOff>254000</xdr:colOff>
      <xdr:row>41</xdr:row>
      <xdr:rowOff>139065</xdr:rowOff>
    </xdr:to>
    <xdr:sp macro="" textlink="">
      <xdr:nvSpPr>
        <xdr:cNvPr id="385" name="フローチャート : 判断 384"/>
        <xdr:cNvSpPr/>
      </xdr:nvSpPr>
      <xdr:spPr>
        <a:xfrm>
          <a:off x="15240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123842</xdr:rowOff>
    </xdr:from>
    <xdr:ext cx="762000" cy="259045"/>
    <xdr:sp macro="" textlink="">
      <xdr:nvSpPr>
        <xdr:cNvPr id="386" name="テキスト ボックス 385"/>
        <xdr:cNvSpPr txBox="1"/>
      </xdr:nvSpPr>
      <xdr:spPr>
        <a:xfrm>
          <a:off x="14909800" y="715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33972</xdr:rowOff>
    </xdr:from>
    <xdr:to>
      <xdr:col>21</xdr:col>
      <xdr:colOff>0</xdr:colOff>
      <xdr:row>41</xdr:row>
      <xdr:rowOff>118428</xdr:rowOff>
    </xdr:to>
    <xdr:cxnSp macro="">
      <xdr:nvCxnSpPr>
        <xdr:cNvPr id="387" name="直線コネクタ 386"/>
        <xdr:cNvCxnSpPr/>
      </xdr:nvCxnSpPr>
      <xdr:spPr>
        <a:xfrm flipV="1">
          <a:off x="13512800" y="7063422"/>
          <a:ext cx="8890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71120</xdr:rowOff>
    </xdr:from>
    <xdr:to>
      <xdr:col>21</xdr:col>
      <xdr:colOff>50800</xdr:colOff>
      <xdr:row>43</xdr:row>
      <xdr:rowOff>1270</xdr:rowOff>
    </xdr:to>
    <xdr:sp macro="" textlink="">
      <xdr:nvSpPr>
        <xdr:cNvPr id="388" name="フローチャート : 判断 387"/>
        <xdr:cNvSpPr/>
      </xdr:nvSpPr>
      <xdr:spPr>
        <a:xfrm>
          <a:off x="14351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157497</xdr:rowOff>
    </xdr:from>
    <xdr:ext cx="762000" cy="259045"/>
    <xdr:sp macro="" textlink="">
      <xdr:nvSpPr>
        <xdr:cNvPr id="389" name="テキスト ボックス 388"/>
        <xdr:cNvSpPr txBox="1"/>
      </xdr:nvSpPr>
      <xdr:spPr>
        <a:xfrm>
          <a:off x="14020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149543</xdr:rowOff>
    </xdr:from>
    <xdr:to>
      <xdr:col>19</xdr:col>
      <xdr:colOff>533400</xdr:colOff>
      <xdr:row>43</xdr:row>
      <xdr:rowOff>79693</xdr:rowOff>
    </xdr:to>
    <xdr:sp macro="" textlink="">
      <xdr:nvSpPr>
        <xdr:cNvPr id="390" name="フローチャート : 判断 389"/>
        <xdr:cNvSpPr/>
      </xdr:nvSpPr>
      <xdr:spPr>
        <a:xfrm>
          <a:off x="13462000" y="735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64470</xdr:rowOff>
    </xdr:from>
    <xdr:ext cx="762000" cy="259045"/>
    <xdr:sp macro="" textlink="">
      <xdr:nvSpPr>
        <xdr:cNvPr id="391" name="テキスト ボックス 390"/>
        <xdr:cNvSpPr txBox="1"/>
      </xdr:nvSpPr>
      <xdr:spPr>
        <a:xfrm>
          <a:off x="13131800" y="743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163195</xdr:rowOff>
    </xdr:from>
    <xdr:to>
      <xdr:col>24</xdr:col>
      <xdr:colOff>609600</xdr:colOff>
      <xdr:row>40</xdr:row>
      <xdr:rowOff>93345</xdr:rowOff>
    </xdr:to>
    <xdr:sp macro="" textlink="">
      <xdr:nvSpPr>
        <xdr:cNvPr id="397" name="円/楕円 396"/>
        <xdr:cNvSpPr/>
      </xdr:nvSpPr>
      <xdr:spPr>
        <a:xfrm>
          <a:off x="16967200" y="684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8272</xdr:rowOff>
    </xdr:from>
    <xdr:ext cx="762000" cy="259045"/>
    <xdr:sp macro="" textlink="">
      <xdr:nvSpPr>
        <xdr:cNvPr id="398" name="公債費負担の状況該当値テキスト"/>
        <xdr:cNvSpPr txBox="1"/>
      </xdr:nvSpPr>
      <xdr:spPr>
        <a:xfrm>
          <a:off x="17106900" y="6694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27940</xdr:rowOff>
    </xdr:from>
    <xdr:to>
      <xdr:col>23</xdr:col>
      <xdr:colOff>457200</xdr:colOff>
      <xdr:row>40</xdr:row>
      <xdr:rowOff>129540</xdr:rowOff>
    </xdr:to>
    <xdr:sp macro="" textlink="">
      <xdr:nvSpPr>
        <xdr:cNvPr id="399" name="円/楕円 398"/>
        <xdr:cNvSpPr/>
      </xdr:nvSpPr>
      <xdr:spPr>
        <a:xfrm>
          <a:off x="16129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400" name="テキスト ボックス 399"/>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70168</xdr:rowOff>
    </xdr:from>
    <xdr:to>
      <xdr:col>22</xdr:col>
      <xdr:colOff>254000</xdr:colOff>
      <xdr:row>41</xdr:row>
      <xdr:rowOff>318</xdr:rowOff>
    </xdr:to>
    <xdr:sp macro="" textlink="">
      <xdr:nvSpPr>
        <xdr:cNvPr id="401" name="円/楕円 400"/>
        <xdr:cNvSpPr/>
      </xdr:nvSpPr>
      <xdr:spPr>
        <a:xfrm>
          <a:off x="15240000" y="692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10495</xdr:rowOff>
    </xdr:from>
    <xdr:ext cx="762000" cy="259045"/>
    <xdr:sp macro="" textlink="">
      <xdr:nvSpPr>
        <xdr:cNvPr id="402" name="テキスト ボックス 401"/>
        <xdr:cNvSpPr txBox="1"/>
      </xdr:nvSpPr>
      <xdr:spPr>
        <a:xfrm>
          <a:off x="14909800" y="669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154622</xdr:rowOff>
    </xdr:from>
    <xdr:to>
      <xdr:col>21</xdr:col>
      <xdr:colOff>50800</xdr:colOff>
      <xdr:row>41</xdr:row>
      <xdr:rowOff>84772</xdr:rowOff>
    </xdr:to>
    <xdr:sp macro="" textlink="">
      <xdr:nvSpPr>
        <xdr:cNvPr id="403" name="円/楕円 402"/>
        <xdr:cNvSpPr/>
      </xdr:nvSpPr>
      <xdr:spPr>
        <a:xfrm>
          <a:off x="14351000" y="701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94949</xdr:rowOff>
    </xdr:from>
    <xdr:ext cx="762000" cy="259045"/>
    <xdr:sp macro="" textlink="">
      <xdr:nvSpPr>
        <xdr:cNvPr id="404" name="テキスト ボックス 403"/>
        <xdr:cNvSpPr txBox="1"/>
      </xdr:nvSpPr>
      <xdr:spPr>
        <a:xfrm>
          <a:off x="14020800" y="678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67628</xdr:rowOff>
    </xdr:from>
    <xdr:to>
      <xdr:col>19</xdr:col>
      <xdr:colOff>533400</xdr:colOff>
      <xdr:row>41</xdr:row>
      <xdr:rowOff>169228</xdr:rowOff>
    </xdr:to>
    <xdr:sp macro="" textlink="">
      <xdr:nvSpPr>
        <xdr:cNvPr id="405" name="円/楕円 404"/>
        <xdr:cNvSpPr/>
      </xdr:nvSpPr>
      <xdr:spPr>
        <a:xfrm>
          <a:off x="13462000" y="7097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7955</xdr:rowOff>
    </xdr:from>
    <xdr:ext cx="762000" cy="259045"/>
    <xdr:sp macro="" textlink="">
      <xdr:nvSpPr>
        <xdr:cNvPr id="406" name="テキスト ボックス 405"/>
        <xdr:cNvSpPr txBox="1"/>
      </xdr:nvSpPr>
      <xdr:spPr>
        <a:xfrm>
          <a:off x="13131800" y="6865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将来負担比率は、類似団体平均値を大きく上回っている</a:t>
          </a:r>
          <a:r>
            <a:rPr lang="ja-JP" altLang="en-US" sz="1200" b="0" i="0" baseline="0">
              <a:solidFill>
                <a:schemeClr val="dk1"/>
              </a:solidFill>
              <a:effectLst/>
              <a:latin typeface="+mn-lt"/>
              <a:ea typeface="+mn-ea"/>
              <a:cs typeface="+mn-cs"/>
            </a:rPr>
            <a:t>ものの、大きく改善されている</a:t>
          </a:r>
          <a:r>
            <a:rPr lang="ja-JP" altLang="ja-JP" sz="1200" b="0" i="0" baseline="0">
              <a:solidFill>
                <a:schemeClr val="dk1"/>
              </a:solidFill>
              <a:effectLst/>
              <a:latin typeface="+mn-lt"/>
              <a:ea typeface="+mn-ea"/>
              <a:cs typeface="+mn-cs"/>
            </a:rPr>
            <a:t>。県平均値</a:t>
          </a:r>
          <a:r>
            <a:rPr lang="ja-JP" altLang="en-US" sz="1200" b="0" i="0" baseline="0">
              <a:solidFill>
                <a:schemeClr val="dk1"/>
              </a:solidFill>
              <a:effectLst/>
              <a:latin typeface="+mn-lt"/>
              <a:ea typeface="+mn-ea"/>
              <a:cs typeface="+mn-cs"/>
            </a:rPr>
            <a:t>、全国平均値を下回ることとなった</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しかし今後</a:t>
          </a:r>
          <a:r>
            <a:rPr lang="ja-JP" altLang="ja-JP" sz="1200" b="0" i="0" baseline="0">
              <a:solidFill>
                <a:schemeClr val="dk1"/>
              </a:solidFill>
              <a:effectLst/>
              <a:latin typeface="+mn-lt"/>
              <a:ea typeface="+mn-ea"/>
              <a:cs typeface="+mn-cs"/>
            </a:rPr>
            <a:t>予定されている事業（地方債充当事業）は普通交付税措置のある過疎対策事業にて実施する見込みであるが、</a:t>
          </a:r>
          <a:r>
            <a:rPr lang="ja-JP" altLang="en-US" sz="1200" b="0" i="0" baseline="0">
              <a:solidFill>
                <a:schemeClr val="dk1"/>
              </a:solidFill>
              <a:effectLst/>
              <a:latin typeface="+mn-lt"/>
              <a:ea typeface="+mn-ea"/>
              <a:cs typeface="+mn-cs"/>
            </a:rPr>
            <a:t>町有施設の</a:t>
          </a:r>
          <a:r>
            <a:rPr lang="ja-JP" altLang="ja-JP" sz="1200" b="0" i="0" baseline="0">
              <a:solidFill>
                <a:schemeClr val="dk1"/>
              </a:solidFill>
              <a:effectLst/>
              <a:latin typeface="+mn-lt"/>
              <a:ea typeface="+mn-ea"/>
              <a:cs typeface="+mn-cs"/>
            </a:rPr>
            <a:t>新規整備</a:t>
          </a:r>
          <a:r>
            <a:rPr lang="ja-JP" altLang="en-US" sz="1200" b="0" i="0" baseline="0">
              <a:solidFill>
                <a:schemeClr val="dk1"/>
              </a:solidFill>
              <a:effectLst/>
              <a:latin typeface="+mn-lt"/>
              <a:ea typeface="+mn-ea"/>
              <a:cs typeface="+mn-cs"/>
            </a:rPr>
            <a:t>の他、補修・修繕にも</a:t>
          </a:r>
          <a:r>
            <a:rPr lang="ja-JP" altLang="ja-JP" sz="1200" b="0" i="0" baseline="0">
              <a:solidFill>
                <a:schemeClr val="dk1"/>
              </a:solidFill>
              <a:effectLst/>
              <a:latin typeface="+mn-lt"/>
              <a:ea typeface="+mn-ea"/>
              <a:cs typeface="+mn-cs"/>
            </a:rPr>
            <a:t>大きな</a:t>
          </a:r>
          <a:r>
            <a:rPr lang="ja-JP" altLang="en-US" sz="1200" b="0" i="0" baseline="0">
              <a:solidFill>
                <a:schemeClr val="dk1"/>
              </a:solidFill>
              <a:effectLst/>
              <a:latin typeface="+mn-lt"/>
              <a:ea typeface="+mn-ea"/>
              <a:cs typeface="+mn-cs"/>
            </a:rPr>
            <a:t>費用が掛かることが見込まれるため、</a:t>
          </a:r>
          <a:r>
            <a:rPr lang="ja-JP" altLang="ja-JP" sz="1200" b="0" i="0" baseline="0">
              <a:solidFill>
                <a:schemeClr val="dk1"/>
              </a:solidFill>
              <a:effectLst/>
              <a:latin typeface="+mn-lt"/>
              <a:ea typeface="+mn-ea"/>
              <a:cs typeface="+mn-cs"/>
            </a:rPr>
            <a:t>今後の将来負担比率の</a:t>
          </a:r>
          <a:r>
            <a:rPr lang="ja-JP" altLang="en-US" sz="1200" b="0" i="0" baseline="0">
              <a:solidFill>
                <a:schemeClr val="dk1"/>
              </a:solidFill>
              <a:effectLst/>
              <a:latin typeface="+mn-lt"/>
              <a:ea typeface="+mn-ea"/>
              <a:cs typeface="+mn-cs"/>
            </a:rPr>
            <a:t>悪化</a:t>
          </a:r>
          <a:r>
            <a:rPr lang="ja-JP" altLang="ja-JP" sz="1200" b="0" i="0" baseline="0">
              <a:solidFill>
                <a:schemeClr val="dk1"/>
              </a:solidFill>
              <a:effectLst/>
              <a:latin typeface="+mn-lt"/>
              <a:ea typeface="+mn-ea"/>
              <a:cs typeface="+mn-cs"/>
            </a:rPr>
            <a:t>に</a:t>
          </a:r>
          <a:r>
            <a:rPr lang="ja-JP" altLang="en-US" sz="1200" b="0" i="0" baseline="0">
              <a:solidFill>
                <a:schemeClr val="dk1"/>
              </a:solidFill>
              <a:effectLst/>
              <a:latin typeface="+mn-lt"/>
              <a:ea typeface="+mn-ea"/>
              <a:cs typeface="+mn-cs"/>
            </a:rPr>
            <a:t>注意しなければならない</a:t>
          </a:r>
          <a:r>
            <a:rPr lang="ja-JP" altLang="ja-JP" sz="1200" b="0" i="0" baseline="0">
              <a:solidFill>
                <a:schemeClr val="dk1"/>
              </a:solidFill>
              <a:effectLst/>
              <a:latin typeface="+mn-lt"/>
              <a:ea typeface="+mn-ea"/>
              <a:cs typeface="+mn-cs"/>
            </a:rPr>
            <a:t>。</a:t>
          </a:r>
          <a:endParaRPr lang="ja-JP" altLang="ja-JP" sz="1200">
            <a:effectLst/>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3" name="直線コネクタ 422"/>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4" name="テキスト ボックス 423"/>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5" name="直線コネクタ 424"/>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6" name="テキスト ボックス 425"/>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7" name="直線コネクタ 426"/>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8" name="テキスト ボックス 427"/>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9" name="直線コネクタ 428"/>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0" name="テキスト ボックス 429"/>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52730</xdr:rowOff>
    </xdr:from>
    <xdr:to>
      <xdr:col>24</xdr:col>
      <xdr:colOff>558800</xdr:colOff>
      <xdr:row>23</xdr:row>
      <xdr:rowOff>914</xdr:rowOff>
    </xdr:to>
    <xdr:cxnSp macro="">
      <xdr:nvCxnSpPr>
        <xdr:cNvPr id="433" name="直線コネクタ 432"/>
        <xdr:cNvCxnSpPr/>
      </xdr:nvCxnSpPr>
      <xdr:spPr>
        <a:xfrm flipV="1">
          <a:off x="17018000" y="2453030"/>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144441</xdr:rowOff>
    </xdr:from>
    <xdr:ext cx="762000" cy="259045"/>
    <xdr:sp macro="" textlink="">
      <xdr:nvSpPr>
        <xdr:cNvPr id="434" name="将来負担の状況最小値テキスト"/>
        <xdr:cNvSpPr txBox="1"/>
      </xdr:nvSpPr>
      <xdr:spPr>
        <a:xfrm>
          <a:off x="17106900" y="391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a:t>
          </a:r>
          <a:endParaRPr kumimoji="1" lang="ja-JP" altLang="en-US" sz="1000" b="1">
            <a:latin typeface="ＭＳ Ｐゴシック"/>
          </a:endParaRPr>
        </a:p>
      </xdr:txBody>
    </xdr:sp>
    <xdr:clientData/>
  </xdr:oneCellAnchor>
  <xdr:twoCellAnchor>
    <xdr:from>
      <xdr:col>24</xdr:col>
      <xdr:colOff>469900</xdr:colOff>
      <xdr:row>23</xdr:row>
      <xdr:rowOff>914</xdr:rowOff>
    </xdr:from>
    <xdr:to>
      <xdr:col>24</xdr:col>
      <xdr:colOff>647700</xdr:colOff>
      <xdr:row>23</xdr:row>
      <xdr:rowOff>914</xdr:rowOff>
    </xdr:to>
    <xdr:cxnSp macro="">
      <xdr:nvCxnSpPr>
        <xdr:cNvPr id="435" name="直線コネクタ 434"/>
        <xdr:cNvCxnSpPr/>
      </xdr:nvCxnSpPr>
      <xdr:spPr>
        <a:xfrm>
          <a:off x="16929100" y="3944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6"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14</xdr:row>
      <xdr:rowOff>52730</xdr:rowOff>
    </xdr:from>
    <xdr:to>
      <xdr:col>24</xdr:col>
      <xdr:colOff>647700</xdr:colOff>
      <xdr:row>14</xdr:row>
      <xdr:rowOff>52730</xdr:rowOff>
    </xdr:to>
    <xdr:cxnSp macro="">
      <xdr:nvCxnSpPr>
        <xdr:cNvPr id="437" name="直線コネクタ 436"/>
        <xdr:cNvCxnSpPr/>
      </xdr:nvCxnSpPr>
      <xdr:spPr>
        <a:xfrm>
          <a:off x="16929100" y="24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42469</xdr:rowOff>
    </xdr:from>
    <xdr:to>
      <xdr:col>24</xdr:col>
      <xdr:colOff>558800</xdr:colOff>
      <xdr:row>16</xdr:row>
      <xdr:rowOff>108458</xdr:rowOff>
    </xdr:to>
    <xdr:cxnSp macro="">
      <xdr:nvCxnSpPr>
        <xdr:cNvPr id="438" name="直線コネクタ 437"/>
        <xdr:cNvCxnSpPr/>
      </xdr:nvCxnSpPr>
      <xdr:spPr>
        <a:xfrm flipV="1">
          <a:off x="16179800" y="2614219"/>
          <a:ext cx="838200" cy="237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39"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40" name="フローチャート : 判断 439"/>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108458</xdr:rowOff>
    </xdr:from>
    <xdr:to>
      <xdr:col>23</xdr:col>
      <xdr:colOff>406400</xdr:colOff>
      <xdr:row>16</xdr:row>
      <xdr:rowOff>171196</xdr:rowOff>
    </xdr:to>
    <xdr:cxnSp macro="">
      <xdr:nvCxnSpPr>
        <xdr:cNvPr id="441" name="直線コネクタ 440"/>
        <xdr:cNvCxnSpPr/>
      </xdr:nvCxnSpPr>
      <xdr:spPr>
        <a:xfrm flipV="1">
          <a:off x="15290800" y="2851658"/>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55016</xdr:rowOff>
    </xdr:from>
    <xdr:to>
      <xdr:col>23</xdr:col>
      <xdr:colOff>457200</xdr:colOff>
      <xdr:row>14</xdr:row>
      <xdr:rowOff>156616</xdr:rowOff>
    </xdr:to>
    <xdr:sp macro="" textlink="">
      <xdr:nvSpPr>
        <xdr:cNvPr id="442" name="フローチャート : 判断 441"/>
        <xdr:cNvSpPr/>
      </xdr:nvSpPr>
      <xdr:spPr>
        <a:xfrm>
          <a:off x="16129000" y="24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166793</xdr:rowOff>
    </xdr:from>
    <xdr:ext cx="736600" cy="259045"/>
    <xdr:sp macro="" textlink="">
      <xdr:nvSpPr>
        <xdr:cNvPr id="443" name="テキスト ボックス 442"/>
        <xdr:cNvSpPr txBox="1"/>
      </xdr:nvSpPr>
      <xdr:spPr>
        <a:xfrm>
          <a:off x="15798800" y="222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171196</xdr:rowOff>
    </xdr:from>
    <xdr:to>
      <xdr:col>22</xdr:col>
      <xdr:colOff>203200</xdr:colOff>
      <xdr:row>17</xdr:row>
      <xdr:rowOff>134874</xdr:rowOff>
    </xdr:to>
    <xdr:cxnSp macro="">
      <xdr:nvCxnSpPr>
        <xdr:cNvPr id="444" name="直線コネクタ 443"/>
        <xdr:cNvCxnSpPr/>
      </xdr:nvCxnSpPr>
      <xdr:spPr>
        <a:xfrm flipV="1">
          <a:off x="14401800" y="2914396"/>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24486</xdr:rowOff>
    </xdr:from>
    <xdr:to>
      <xdr:col>22</xdr:col>
      <xdr:colOff>254000</xdr:colOff>
      <xdr:row>15</xdr:row>
      <xdr:rowOff>126086</xdr:rowOff>
    </xdr:to>
    <xdr:sp macro="" textlink="">
      <xdr:nvSpPr>
        <xdr:cNvPr id="445" name="フローチャート : 判断 444"/>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136263</xdr:rowOff>
    </xdr:from>
    <xdr:ext cx="762000" cy="259045"/>
    <xdr:sp macro="" textlink="">
      <xdr:nvSpPr>
        <xdr:cNvPr id="446" name="テキスト ボックス 445"/>
        <xdr:cNvSpPr txBox="1"/>
      </xdr:nvSpPr>
      <xdr:spPr>
        <a:xfrm>
          <a:off x="14909800" y="236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134874</xdr:rowOff>
    </xdr:from>
    <xdr:to>
      <xdr:col>21</xdr:col>
      <xdr:colOff>0</xdr:colOff>
      <xdr:row>18</xdr:row>
      <xdr:rowOff>72492</xdr:rowOff>
    </xdr:to>
    <xdr:cxnSp macro="">
      <xdr:nvCxnSpPr>
        <xdr:cNvPr id="447" name="直線コネクタ 446"/>
        <xdr:cNvCxnSpPr/>
      </xdr:nvCxnSpPr>
      <xdr:spPr>
        <a:xfrm flipV="1">
          <a:off x="13512800" y="3049524"/>
          <a:ext cx="889000" cy="109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49682</xdr:rowOff>
    </xdr:from>
    <xdr:to>
      <xdr:col>21</xdr:col>
      <xdr:colOff>50800</xdr:colOff>
      <xdr:row>18</xdr:row>
      <xdr:rowOff>151282</xdr:rowOff>
    </xdr:to>
    <xdr:sp macro="" textlink="">
      <xdr:nvSpPr>
        <xdr:cNvPr id="448" name="フローチャート : 判断 447"/>
        <xdr:cNvSpPr/>
      </xdr:nvSpPr>
      <xdr:spPr>
        <a:xfrm>
          <a:off x="14351000" y="3135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136059</xdr:rowOff>
    </xdr:from>
    <xdr:ext cx="762000" cy="259045"/>
    <xdr:sp macro="" textlink="">
      <xdr:nvSpPr>
        <xdr:cNvPr id="449" name="テキスト ボックス 448"/>
        <xdr:cNvSpPr txBox="1"/>
      </xdr:nvSpPr>
      <xdr:spPr>
        <a:xfrm>
          <a:off x="14020800" y="3222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110846</xdr:rowOff>
    </xdr:from>
    <xdr:to>
      <xdr:col>19</xdr:col>
      <xdr:colOff>533400</xdr:colOff>
      <xdr:row>20</xdr:row>
      <xdr:rowOff>40996</xdr:rowOff>
    </xdr:to>
    <xdr:sp macro="" textlink="">
      <xdr:nvSpPr>
        <xdr:cNvPr id="450" name="フローチャート : 判断 449"/>
        <xdr:cNvSpPr/>
      </xdr:nvSpPr>
      <xdr:spPr>
        <a:xfrm>
          <a:off x="13462000" y="3368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25773</xdr:rowOff>
    </xdr:from>
    <xdr:ext cx="762000" cy="259045"/>
    <xdr:sp macro="" textlink="">
      <xdr:nvSpPr>
        <xdr:cNvPr id="451" name="テキスト ボックス 450"/>
        <xdr:cNvSpPr txBox="1"/>
      </xdr:nvSpPr>
      <xdr:spPr>
        <a:xfrm>
          <a:off x="13131800" y="3454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textlink="">
      <xdr:nvSpPr>
        <xdr:cNvPr id="457" name="円/楕円 456"/>
        <xdr:cNvSpPr/>
      </xdr:nvSpPr>
      <xdr:spPr>
        <a:xfrm>
          <a:off x="16967200" y="2563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135196</xdr:rowOff>
    </xdr:from>
    <xdr:ext cx="762000" cy="259045"/>
    <xdr:sp macro="" textlink="">
      <xdr:nvSpPr>
        <xdr:cNvPr id="458" name="将来負担の状況該当値テキスト"/>
        <xdr:cNvSpPr txBox="1"/>
      </xdr:nvSpPr>
      <xdr:spPr>
        <a:xfrm>
          <a:off x="17106900" y="2535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57658</xdr:rowOff>
    </xdr:from>
    <xdr:to>
      <xdr:col>23</xdr:col>
      <xdr:colOff>457200</xdr:colOff>
      <xdr:row>16</xdr:row>
      <xdr:rowOff>159258</xdr:rowOff>
    </xdr:to>
    <xdr:sp macro="" textlink="">
      <xdr:nvSpPr>
        <xdr:cNvPr id="459" name="円/楕円 458"/>
        <xdr:cNvSpPr/>
      </xdr:nvSpPr>
      <xdr:spPr>
        <a:xfrm>
          <a:off x="16129000" y="2800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144035</xdr:rowOff>
    </xdr:from>
    <xdr:ext cx="736600" cy="259045"/>
    <xdr:sp macro="" textlink="">
      <xdr:nvSpPr>
        <xdr:cNvPr id="460" name="テキスト ボックス 459"/>
        <xdr:cNvSpPr txBox="1"/>
      </xdr:nvSpPr>
      <xdr:spPr>
        <a:xfrm>
          <a:off x="15798800" y="28872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41.5</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120396</xdr:rowOff>
    </xdr:from>
    <xdr:to>
      <xdr:col>22</xdr:col>
      <xdr:colOff>254000</xdr:colOff>
      <xdr:row>17</xdr:row>
      <xdr:rowOff>50546</xdr:rowOff>
    </xdr:to>
    <xdr:sp macro="" textlink="">
      <xdr:nvSpPr>
        <xdr:cNvPr id="461" name="円/楕円 460"/>
        <xdr:cNvSpPr/>
      </xdr:nvSpPr>
      <xdr:spPr>
        <a:xfrm>
          <a:off x="15240000" y="286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35323</xdr:rowOff>
    </xdr:from>
    <xdr:ext cx="762000" cy="259045"/>
    <xdr:sp macro="" textlink="">
      <xdr:nvSpPr>
        <xdr:cNvPr id="462" name="テキスト ボックス 461"/>
        <xdr:cNvSpPr txBox="1"/>
      </xdr:nvSpPr>
      <xdr:spPr>
        <a:xfrm>
          <a:off x="14909800" y="294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48.0</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84074</xdr:rowOff>
    </xdr:from>
    <xdr:to>
      <xdr:col>21</xdr:col>
      <xdr:colOff>50800</xdr:colOff>
      <xdr:row>18</xdr:row>
      <xdr:rowOff>14224</xdr:rowOff>
    </xdr:to>
    <xdr:sp macro="" textlink="">
      <xdr:nvSpPr>
        <xdr:cNvPr id="463" name="円/楕円 462"/>
        <xdr:cNvSpPr/>
      </xdr:nvSpPr>
      <xdr:spPr>
        <a:xfrm>
          <a:off x="14351000" y="299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24401</xdr:rowOff>
    </xdr:from>
    <xdr:ext cx="762000" cy="259045"/>
    <xdr:sp macro="" textlink="">
      <xdr:nvSpPr>
        <xdr:cNvPr id="464" name="テキスト ボックス 463"/>
        <xdr:cNvSpPr txBox="1"/>
      </xdr:nvSpPr>
      <xdr:spPr>
        <a:xfrm>
          <a:off x="14020800" y="2767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21692</xdr:rowOff>
    </xdr:from>
    <xdr:to>
      <xdr:col>19</xdr:col>
      <xdr:colOff>533400</xdr:colOff>
      <xdr:row>18</xdr:row>
      <xdr:rowOff>123292</xdr:rowOff>
    </xdr:to>
    <xdr:sp macro="" textlink="">
      <xdr:nvSpPr>
        <xdr:cNvPr id="465" name="円/楕円 464"/>
        <xdr:cNvSpPr/>
      </xdr:nvSpPr>
      <xdr:spPr>
        <a:xfrm>
          <a:off x="13462000" y="3107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133469</xdr:rowOff>
    </xdr:from>
    <xdr:ext cx="762000" cy="259045"/>
    <xdr:sp macro="" textlink="">
      <xdr:nvSpPr>
        <xdr:cNvPr id="466" name="テキスト ボックス 465"/>
        <xdr:cNvSpPr txBox="1"/>
      </xdr:nvSpPr>
      <xdr:spPr>
        <a:xfrm>
          <a:off x="13131800" y="2876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福島県塙町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9,601
9,533
211.60
6,069,795
5,742,684
165,357
3,518,196
5,594,410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8.6
16.9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人件費に係る経常収支比率は、定員適正化計画等により減少傾向にあるが、類似団体平均を上回っている状況である。今後も、行財政改革等により人件費削減に努める</a:t>
          </a:r>
          <a:r>
            <a:rPr lang="ja-JP" altLang="en-US" sz="1100" b="0" i="0" baseline="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40</xdr:row>
      <xdr:rowOff>136144</xdr:rowOff>
    </xdr:to>
    <xdr:cxnSp macro="">
      <xdr:nvCxnSpPr>
        <xdr:cNvPr id="58" name="直線コネクタ 57"/>
        <xdr:cNvCxnSpPr/>
      </xdr:nvCxnSpPr>
      <xdr:spPr>
        <a:xfrm flipV="1">
          <a:off x="4826000" y="5970016"/>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108221</xdr:rowOff>
    </xdr:from>
    <xdr:ext cx="762000" cy="259045"/>
    <xdr:sp macro="" textlink="">
      <xdr:nvSpPr>
        <xdr:cNvPr id="59" name="人件費最小値テキスト"/>
        <xdr:cNvSpPr txBox="1"/>
      </xdr:nvSpPr>
      <xdr:spPr>
        <a:xfrm>
          <a:off x="4914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a:t>
          </a:r>
          <a:endParaRPr kumimoji="1" lang="ja-JP" altLang="en-US" sz="1000" b="1">
            <a:latin typeface="ＭＳ Ｐゴシック"/>
          </a:endParaRPr>
        </a:p>
      </xdr:txBody>
    </xdr:sp>
    <xdr:clientData/>
  </xdr:oneCellAnchor>
  <xdr:twoCellAnchor>
    <xdr:from>
      <xdr:col>6</xdr:col>
      <xdr:colOff>612775</xdr:colOff>
      <xdr:row>40</xdr:row>
      <xdr:rowOff>136144</xdr:rowOff>
    </xdr:from>
    <xdr:to>
      <xdr:col>7</xdr:col>
      <xdr:colOff>104775</xdr:colOff>
      <xdr:row>40</xdr:row>
      <xdr:rowOff>136144</xdr:rowOff>
    </xdr:to>
    <xdr:cxnSp macro="">
      <xdr:nvCxnSpPr>
        <xdr:cNvPr id="60" name="直線コネクタ 59"/>
        <xdr:cNvCxnSpPr/>
      </xdr:nvCxnSpPr>
      <xdr:spPr>
        <a:xfrm>
          <a:off x="4737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1"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2" name="直線コネクタ 61"/>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19558</xdr:rowOff>
    </xdr:from>
    <xdr:to>
      <xdr:col>7</xdr:col>
      <xdr:colOff>15875</xdr:colOff>
      <xdr:row>37</xdr:row>
      <xdr:rowOff>19558</xdr:rowOff>
    </xdr:to>
    <xdr:cxnSp macro="">
      <xdr:nvCxnSpPr>
        <xdr:cNvPr id="63" name="直線コネクタ 62"/>
        <xdr:cNvCxnSpPr/>
      </xdr:nvCxnSpPr>
      <xdr:spPr>
        <a:xfrm>
          <a:off x="3987800" y="63632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106443</xdr:rowOff>
    </xdr:from>
    <xdr:ext cx="762000" cy="259045"/>
    <xdr:sp macro="" textlink="">
      <xdr:nvSpPr>
        <xdr:cNvPr id="64" name="人件費平均値テキスト"/>
        <xdr:cNvSpPr txBox="1"/>
      </xdr:nvSpPr>
      <xdr:spPr>
        <a:xfrm>
          <a:off x="4914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65" name="フローチャート : 判断 64"/>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19558</xdr:rowOff>
    </xdr:from>
    <xdr:to>
      <xdr:col>5</xdr:col>
      <xdr:colOff>549275</xdr:colOff>
      <xdr:row>37</xdr:row>
      <xdr:rowOff>60706</xdr:rowOff>
    </xdr:to>
    <xdr:cxnSp macro="">
      <xdr:nvCxnSpPr>
        <xdr:cNvPr id="66" name="直線コネクタ 65"/>
        <xdr:cNvCxnSpPr/>
      </xdr:nvCxnSpPr>
      <xdr:spPr>
        <a:xfrm flipV="1">
          <a:off x="3098800" y="636320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103632</xdr:rowOff>
    </xdr:from>
    <xdr:to>
      <xdr:col>5</xdr:col>
      <xdr:colOff>600075</xdr:colOff>
      <xdr:row>37</xdr:row>
      <xdr:rowOff>33782</xdr:rowOff>
    </xdr:to>
    <xdr:sp macro="" textlink="">
      <xdr:nvSpPr>
        <xdr:cNvPr id="67" name="フローチャート : 判断 66"/>
        <xdr:cNvSpPr/>
      </xdr:nvSpPr>
      <xdr:spPr>
        <a:xfrm>
          <a:off x="3937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43959</xdr:rowOff>
    </xdr:from>
    <xdr:ext cx="736600" cy="259045"/>
    <xdr:sp macro="" textlink="">
      <xdr:nvSpPr>
        <xdr:cNvPr id="68" name="テキスト ボックス 67"/>
        <xdr:cNvSpPr txBox="1"/>
      </xdr:nvSpPr>
      <xdr:spPr>
        <a:xfrm>
          <a:off x="3606800" y="6044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131572</xdr:rowOff>
    </xdr:from>
    <xdr:to>
      <xdr:col>4</xdr:col>
      <xdr:colOff>346075</xdr:colOff>
      <xdr:row>37</xdr:row>
      <xdr:rowOff>60706</xdr:rowOff>
    </xdr:to>
    <xdr:cxnSp macro="">
      <xdr:nvCxnSpPr>
        <xdr:cNvPr id="69" name="直線コネクタ 68"/>
        <xdr:cNvCxnSpPr/>
      </xdr:nvCxnSpPr>
      <xdr:spPr>
        <a:xfrm>
          <a:off x="2209800" y="630377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0" name="フローチャート : 判断 69"/>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85107</xdr:rowOff>
    </xdr:from>
    <xdr:ext cx="762000" cy="259045"/>
    <xdr:sp macro="" textlink="">
      <xdr:nvSpPr>
        <xdr:cNvPr id="71" name="テキスト ボックス 70"/>
        <xdr:cNvSpPr txBox="1"/>
      </xdr:nvSpPr>
      <xdr:spPr>
        <a:xfrm>
          <a:off x="2717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131572</xdr:rowOff>
    </xdr:from>
    <xdr:to>
      <xdr:col>3</xdr:col>
      <xdr:colOff>142875</xdr:colOff>
      <xdr:row>37</xdr:row>
      <xdr:rowOff>60706</xdr:rowOff>
    </xdr:to>
    <xdr:cxnSp macro="">
      <xdr:nvCxnSpPr>
        <xdr:cNvPr id="72" name="直線コネクタ 71"/>
        <xdr:cNvCxnSpPr/>
      </xdr:nvCxnSpPr>
      <xdr:spPr>
        <a:xfrm flipV="1">
          <a:off x="1320800" y="630377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39624</xdr:rowOff>
    </xdr:from>
    <xdr:to>
      <xdr:col>3</xdr:col>
      <xdr:colOff>193675</xdr:colOff>
      <xdr:row>36</xdr:row>
      <xdr:rowOff>141224</xdr:rowOff>
    </xdr:to>
    <xdr:sp macro="" textlink="">
      <xdr:nvSpPr>
        <xdr:cNvPr id="73" name="フローチャート : 判断 72"/>
        <xdr:cNvSpPr/>
      </xdr:nvSpPr>
      <xdr:spPr>
        <a:xfrm>
          <a:off x="2159000" y="621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151401</xdr:rowOff>
    </xdr:from>
    <xdr:ext cx="762000" cy="259045"/>
    <xdr:sp macro="" textlink="">
      <xdr:nvSpPr>
        <xdr:cNvPr id="74" name="テキスト ボックス 73"/>
        <xdr:cNvSpPr txBox="1"/>
      </xdr:nvSpPr>
      <xdr:spPr>
        <a:xfrm>
          <a:off x="1828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117348</xdr:rowOff>
    </xdr:from>
    <xdr:to>
      <xdr:col>1</xdr:col>
      <xdr:colOff>676275</xdr:colOff>
      <xdr:row>37</xdr:row>
      <xdr:rowOff>47498</xdr:rowOff>
    </xdr:to>
    <xdr:sp macro="" textlink="">
      <xdr:nvSpPr>
        <xdr:cNvPr id="75" name="フローチャート : 判断 74"/>
        <xdr:cNvSpPr/>
      </xdr:nvSpPr>
      <xdr:spPr>
        <a:xfrm>
          <a:off x="1270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57675</xdr:rowOff>
    </xdr:from>
    <xdr:ext cx="762000" cy="259045"/>
    <xdr:sp macro="" textlink="">
      <xdr:nvSpPr>
        <xdr:cNvPr id="76" name="テキスト ボックス 75"/>
        <xdr:cNvSpPr txBox="1"/>
      </xdr:nvSpPr>
      <xdr:spPr>
        <a:xfrm>
          <a:off x="939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140208</xdr:rowOff>
    </xdr:from>
    <xdr:to>
      <xdr:col>7</xdr:col>
      <xdr:colOff>66675</xdr:colOff>
      <xdr:row>37</xdr:row>
      <xdr:rowOff>70358</xdr:rowOff>
    </xdr:to>
    <xdr:sp macro="" textlink="">
      <xdr:nvSpPr>
        <xdr:cNvPr id="82" name="円/楕円 81"/>
        <xdr:cNvSpPr/>
      </xdr:nvSpPr>
      <xdr:spPr>
        <a:xfrm>
          <a:off x="47752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112285</xdr:rowOff>
    </xdr:from>
    <xdr:ext cx="762000" cy="259045"/>
    <xdr:sp macro="" textlink="">
      <xdr:nvSpPr>
        <xdr:cNvPr id="83" name="人件費該当値テキスト"/>
        <xdr:cNvSpPr txBox="1"/>
      </xdr:nvSpPr>
      <xdr:spPr>
        <a:xfrm>
          <a:off x="49149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140208</xdr:rowOff>
    </xdr:from>
    <xdr:to>
      <xdr:col>5</xdr:col>
      <xdr:colOff>600075</xdr:colOff>
      <xdr:row>37</xdr:row>
      <xdr:rowOff>70358</xdr:rowOff>
    </xdr:to>
    <xdr:sp macro="" textlink="">
      <xdr:nvSpPr>
        <xdr:cNvPr id="84" name="円/楕円 83"/>
        <xdr:cNvSpPr/>
      </xdr:nvSpPr>
      <xdr:spPr>
        <a:xfrm>
          <a:off x="3937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55135</xdr:rowOff>
    </xdr:from>
    <xdr:ext cx="736600" cy="259045"/>
    <xdr:sp macro="" textlink="">
      <xdr:nvSpPr>
        <xdr:cNvPr id="85" name="テキスト ボックス 84"/>
        <xdr:cNvSpPr txBox="1"/>
      </xdr:nvSpPr>
      <xdr:spPr>
        <a:xfrm>
          <a:off x="3606800" y="639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9906</xdr:rowOff>
    </xdr:from>
    <xdr:to>
      <xdr:col>4</xdr:col>
      <xdr:colOff>396875</xdr:colOff>
      <xdr:row>37</xdr:row>
      <xdr:rowOff>111506</xdr:rowOff>
    </xdr:to>
    <xdr:sp macro="" textlink="">
      <xdr:nvSpPr>
        <xdr:cNvPr id="86" name="円/楕円 85"/>
        <xdr:cNvSpPr/>
      </xdr:nvSpPr>
      <xdr:spPr>
        <a:xfrm>
          <a:off x="3048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96283</xdr:rowOff>
    </xdr:from>
    <xdr:ext cx="762000" cy="259045"/>
    <xdr:sp macro="" textlink="">
      <xdr:nvSpPr>
        <xdr:cNvPr id="87" name="テキスト ボックス 86"/>
        <xdr:cNvSpPr txBox="1"/>
      </xdr:nvSpPr>
      <xdr:spPr>
        <a:xfrm>
          <a:off x="2717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80772</xdr:rowOff>
    </xdr:from>
    <xdr:to>
      <xdr:col>3</xdr:col>
      <xdr:colOff>193675</xdr:colOff>
      <xdr:row>37</xdr:row>
      <xdr:rowOff>10922</xdr:rowOff>
    </xdr:to>
    <xdr:sp macro="" textlink="">
      <xdr:nvSpPr>
        <xdr:cNvPr id="88" name="円/楕円 87"/>
        <xdr:cNvSpPr/>
      </xdr:nvSpPr>
      <xdr:spPr>
        <a:xfrm>
          <a:off x="2159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167149</xdr:rowOff>
    </xdr:from>
    <xdr:ext cx="762000" cy="259045"/>
    <xdr:sp macro="" textlink="">
      <xdr:nvSpPr>
        <xdr:cNvPr id="89" name="テキスト ボックス 88"/>
        <xdr:cNvSpPr txBox="1"/>
      </xdr:nvSpPr>
      <xdr:spPr>
        <a:xfrm>
          <a:off x="1828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9906</xdr:rowOff>
    </xdr:from>
    <xdr:to>
      <xdr:col>1</xdr:col>
      <xdr:colOff>676275</xdr:colOff>
      <xdr:row>37</xdr:row>
      <xdr:rowOff>111506</xdr:rowOff>
    </xdr:to>
    <xdr:sp macro="" textlink="">
      <xdr:nvSpPr>
        <xdr:cNvPr id="90" name="円/楕円 89"/>
        <xdr:cNvSpPr/>
      </xdr:nvSpPr>
      <xdr:spPr>
        <a:xfrm>
          <a:off x="1270000" y="6353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96283</xdr:rowOff>
    </xdr:from>
    <xdr:ext cx="762000" cy="259045"/>
    <xdr:sp macro="" textlink="">
      <xdr:nvSpPr>
        <xdr:cNvPr id="91" name="テキスト ボックス 90"/>
        <xdr:cNvSpPr txBox="1"/>
      </xdr:nvSpPr>
      <xdr:spPr>
        <a:xfrm>
          <a:off x="939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物件費に係る経常収支比率は、今年度は類似団体平均を下回る状況となったが、数値自体は例年同様に推移している。職員の定員適正化計画等により、職員数を減らした部分について、物件費（賃金）で対応している現状ではあるが、今後も歳出削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37846</xdr:rowOff>
    </xdr:from>
    <xdr:to>
      <xdr:col>24</xdr:col>
      <xdr:colOff>31750</xdr:colOff>
      <xdr:row>21</xdr:row>
      <xdr:rowOff>88138</xdr:rowOff>
    </xdr:to>
    <xdr:cxnSp macro="">
      <xdr:nvCxnSpPr>
        <xdr:cNvPr id="116" name="直線コネクタ 115"/>
        <xdr:cNvCxnSpPr/>
      </xdr:nvCxnSpPr>
      <xdr:spPr>
        <a:xfrm flipV="1">
          <a:off x="16510000" y="2609596"/>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7"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8" name="直線コネクタ 117"/>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124223</xdr:rowOff>
    </xdr:from>
    <xdr:ext cx="762000" cy="259045"/>
    <xdr:sp macro="" textlink="">
      <xdr:nvSpPr>
        <xdr:cNvPr id="119" name="物件費最大値テキスト"/>
        <xdr:cNvSpPr txBox="1"/>
      </xdr:nvSpPr>
      <xdr:spPr>
        <a:xfrm>
          <a:off x="16598900" y="23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15</xdr:row>
      <xdr:rowOff>37846</xdr:rowOff>
    </xdr:from>
    <xdr:to>
      <xdr:col>24</xdr:col>
      <xdr:colOff>120650</xdr:colOff>
      <xdr:row>15</xdr:row>
      <xdr:rowOff>37846</xdr:rowOff>
    </xdr:to>
    <xdr:cxnSp macro="">
      <xdr:nvCxnSpPr>
        <xdr:cNvPr id="120" name="直線コネクタ 119"/>
        <xdr:cNvCxnSpPr/>
      </xdr:nvCxnSpPr>
      <xdr:spPr>
        <a:xfrm>
          <a:off x="16421100" y="26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30988</xdr:rowOff>
    </xdr:from>
    <xdr:to>
      <xdr:col>24</xdr:col>
      <xdr:colOff>31750</xdr:colOff>
      <xdr:row>16</xdr:row>
      <xdr:rowOff>58420</xdr:rowOff>
    </xdr:to>
    <xdr:cxnSp macro="">
      <xdr:nvCxnSpPr>
        <xdr:cNvPr id="121" name="直線コネクタ 120"/>
        <xdr:cNvCxnSpPr/>
      </xdr:nvCxnSpPr>
      <xdr:spPr>
        <a:xfrm>
          <a:off x="15671800" y="277418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25417</xdr:rowOff>
    </xdr:from>
    <xdr:ext cx="762000" cy="259045"/>
    <xdr:sp macro="" textlink="">
      <xdr:nvSpPr>
        <xdr:cNvPr id="122" name="物件費平均値テキスト"/>
        <xdr:cNvSpPr txBox="1"/>
      </xdr:nvSpPr>
      <xdr:spPr>
        <a:xfrm>
          <a:off x="16598900" y="2768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3" name="フローチャート : 判断 122"/>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21844</xdr:rowOff>
    </xdr:from>
    <xdr:to>
      <xdr:col>22</xdr:col>
      <xdr:colOff>565150</xdr:colOff>
      <xdr:row>16</xdr:row>
      <xdr:rowOff>30988</xdr:rowOff>
    </xdr:to>
    <xdr:cxnSp macro="">
      <xdr:nvCxnSpPr>
        <xdr:cNvPr id="124" name="直線コネクタ 123"/>
        <xdr:cNvCxnSpPr/>
      </xdr:nvCxnSpPr>
      <xdr:spPr>
        <a:xfrm>
          <a:off x="14782800" y="276504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5" name="フローチャート : 判断 124"/>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26" name="テキスト ボックス 125"/>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21844</xdr:rowOff>
    </xdr:from>
    <xdr:to>
      <xdr:col>21</xdr:col>
      <xdr:colOff>361950</xdr:colOff>
      <xdr:row>16</xdr:row>
      <xdr:rowOff>40132</xdr:rowOff>
    </xdr:to>
    <xdr:cxnSp macro="">
      <xdr:nvCxnSpPr>
        <xdr:cNvPr id="127" name="直線コネクタ 126"/>
        <xdr:cNvCxnSpPr/>
      </xdr:nvCxnSpPr>
      <xdr:spPr>
        <a:xfrm flipV="1">
          <a:off x="13893800" y="276504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21336</xdr:rowOff>
    </xdr:from>
    <xdr:to>
      <xdr:col>21</xdr:col>
      <xdr:colOff>412750</xdr:colOff>
      <xdr:row>16</xdr:row>
      <xdr:rowOff>122936</xdr:rowOff>
    </xdr:to>
    <xdr:sp macro="" textlink="">
      <xdr:nvSpPr>
        <xdr:cNvPr id="128" name="フローチャート : 判断 127"/>
        <xdr:cNvSpPr/>
      </xdr:nvSpPr>
      <xdr:spPr>
        <a:xfrm>
          <a:off x="14732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107713</xdr:rowOff>
    </xdr:from>
    <xdr:ext cx="762000" cy="259045"/>
    <xdr:sp macro="" textlink="">
      <xdr:nvSpPr>
        <xdr:cNvPr id="129" name="テキスト ボックス 128"/>
        <xdr:cNvSpPr txBox="1"/>
      </xdr:nvSpPr>
      <xdr:spPr>
        <a:xfrm>
          <a:off x="14401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40132</xdr:rowOff>
    </xdr:from>
    <xdr:to>
      <xdr:col>20</xdr:col>
      <xdr:colOff>158750</xdr:colOff>
      <xdr:row>16</xdr:row>
      <xdr:rowOff>49276</xdr:rowOff>
    </xdr:to>
    <xdr:cxnSp macro="">
      <xdr:nvCxnSpPr>
        <xdr:cNvPr id="130" name="直線コネクタ 129"/>
        <xdr:cNvCxnSpPr/>
      </xdr:nvCxnSpPr>
      <xdr:spPr>
        <a:xfrm flipV="1">
          <a:off x="13004800" y="27833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115062</xdr:rowOff>
    </xdr:from>
    <xdr:to>
      <xdr:col>20</xdr:col>
      <xdr:colOff>209550</xdr:colOff>
      <xdr:row>16</xdr:row>
      <xdr:rowOff>45212</xdr:rowOff>
    </xdr:to>
    <xdr:sp macro="" textlink="">
      <xdr:nvSpPr>
        <xdr:cNvPr id="131" name="フローチャート : 判断 130"/>
        <xdr:cNvSpPr/>
      </xdr:nvSpPr>
      <xdr:spPr>
        <a:xfrm>
          <a:off x="13843000" y="2686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55389</xdr:rowOff>
    </xdr:from>
    <xdr:ext cx="762000" cy="259045"/>
    <xdr:sp macro="" textlink="">
      <xdr:nvSpPr>
        <xdr:cNvPr id="132" name="テキスト ボックス 131"/>
        <xdr:cNvSpPr txBox="1"/>
      </xdr:nvSpPr>
      <xdr:spPr>
        <a:xfrm>
          <a:off x="13512800" y="245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137922</xdr:rowOff>
    </xdr:from>
    <xdr:to>
      <xdr:col>19</xdr:col>
      <xdr:colOff>6350</xdr:colOff>
      <xdr:row>16</xdr:row>
      <xdr:rowOff>68072</xdr:rowOff>
    </xdr:to>
    <xdr:sp macro="" textlink="">
      <xdr:nvSpPr>
        <xdr:cNvPr id="133" name="フローチャート : 判断 132"/>
        <xdr:cNvSpPr/>
      </xdr:nvSpPr>
      <xdr:spPr>
        <a:xfrm>
          <a:off x="12954000" y="270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78249</xdr:rowOff>
    </xdr:from>
    <xdr:ext cx="762000" cy="259045"/>
    <xdr:sp macro="" textlink="">
      <xdr:nvSpPr>
        <xdr:cNvPr id="134" name="テキスト ボックス 133"/>
        <xdr:cNvSpPr txBox="1"/>
      </xdr:nvSpPr>
      <xdr:spPr>
        <a:xfrm>
          <a:off x="12623800" y="247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7620</xdr:rowOff>
    </xdr:from>
    <xdr:to>
      <xdr:col>24</xdr:col>
      <xdr:colOff>82550</xdr:colOff>
      <xdr:row>16</xdr:row>
      <xdr:rowOff>109220</xdr:rowOff>
    </xdr:to>
    <xdr:sp macro="" textlink="">
      <xdr:nvSpPr>
        <xdr:cNvPr id="140" name="円/楕円 139"/>
        <xdr:cNvSpPr/>
      </xdr:nvSpPr>
      <xdr:spPr>
        <a:xfrm>
          <a:off x="164592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24147</xdr:rowOff>
    </xdr:from>
    <xdr:ext cx="762000" cy="259045"/>
    <xdr:sp macro="" textlink="">
      <xdr:nvSpPr>
        <xdr:cNvPr id="141" name="物件費該当値テキスト"/>
        <xdr:cNvSpPr txBox="1"/>
      </xdr:nvSpPr>
      <xdr:spPr>
        <a:xfrm>
          <a:off x="16598900" y="259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151638</xdr:rowOff>
    </xdr:from>
    <xdr:to>
      <xdr:col>22</xdr:col>
      <xdr:colOff>615950</xdr:colOff>
      <xdr:row>16</xdr:row>
      <xdr:rowOff>81788</xdr:rowOff>
    </xdr:to>
    <xdr:sp macro="" textlink="">
      <xdr:nvSpPr>
        <xdr:cNvPr id="142" name="円/楕円 141"/>
        <xdr:cNvSpPr/>
      </xdr:nvSpPr>
      <xdr:spPr>
        <a:xfrm>
          <a:off x="15621000" y="272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91965</xdr:rowOff>
    </xdr:from>
    <xdr:ext cx="736600" cy="259045"/>
    <xdr:sp macro="" textlink="">
      <xdr:nvSpPr>
        <xdr:cNvPr id="143" name="テキスト ボックス 142"/>
        <xdr:cNvSpPr txBox="1"/>
      </xdr:nvSpPr>
      <xdr:spPr>
        <a:xfrm>
          <a:off x="15290800" y="2492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142494</xdr:rowOff>
    </xdr:from>
    <xdr:to>
      <xdr:col>21</xdr:col>
      <xdr:colOff>412750</xdr:colOff>
      <xdr:row>16</xdr:row>
      <xdr:rowOff>72644</xdr:rowOff>
    </xdr:to>
    <xdr:sp macro="" textlink="">
      <xdr:nvSpPr>
        <xdr:cNvPr id="144" name="円/楕円 143"/>
        <xdr:cNvSpPr/>
      </xdr:nvSpPr>
      <xdr:spPr>
        <a:xfrm>
          <a:off x="14732000" y="271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82821</xdr:rowOff>
    </xdr:from>
    <xdr:ext cx="762000" cy="259045"/>
    <xdr:sp macro="" textlink="">
      <xdr:nvSpPr>
        <xdr:cNvPr id="145" name="テキスト ボックス 144"/>
        <xdr:cNvSpPr txBox="1"/>
      </xdr:nvSpPr>
      <xdr:spPr>
        <a:xfrm>
          <a:off x="14401800" y="2483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160782</xdr:rowOff>
    </xdr:from>
    <xdr:to>
      <xdr:col>20</xdr:col>
      <xdr:colOff>209550</xdr:colOff>
      <xdr:row>16</xdr:row>
      <xdr:rowOff>90932</xdr:rowOff>
    </xdr:to>
    <xdr:sp macro="" textlink="">
      <xdr:nvSpPr>
        <xdr:cNvPr id="146" name="円/楕円 145"/>
        <xdr:cNvSpPr/>
      </xdr:nvSpPr>
      <xdr:spPr>
        <a:xfrm>
          <a:off x="138430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75709</xdr:rowOff>
    </xdr:from>
    <xdr:ext cx="762000" cy="259045"/>
    <xdr:sp macro="" textlink="">
      <xdr:nvSpPr>
        <xdr:cNvPr id="147" name="テキスト ボックス 146"/>
        <xdr:cNvSpPr txBox="1"/>
      </xdr:nvSpPr>
      <xdr:spPr>
        <a:xfrm>
          <a:off x="13512800" y="2818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169926</xdr:rowOff>
    </xdr:from>
    <xdr:to>
      <xdr:col>19</xdr:col>
      <xdr:colOff>6350</xdr:colOff>
      <xdr:row>16</xdr:row>
      <xdr:rowOff>100076</xdr:rowOff>
    </xdr:to>
    <xdr:sp macro="" textlink="">
      <xdr:nvSpPr>
        <xdr:cNvPr id="148" name="円/楕円 147"/>
        <xdr:cNvSpPr/>
      </xdr:nvSpPr>
      <xdr:spPr>
        <a:xfrm>
          <a:off x="12954000" y="274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84853</xdr:rowOff>
    </xdr:from>
    <xdr:ext cx="762000" cy="259045"/>
    <xdr:sp macro="" textlink="">
      <xdr:nvSpPr>
        <xdr:cNvPr id="149" name="テキスト ボックス 148"/>
        <xdr:cNvSpPr txBox="1"/>
      </xdr:nvSpPr>
      <xdr:spPr>
        <a:xfrm>
          <a:off x="12623800" y="282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扶助費に係る経常収支比率については、類似団体平均を若干</a:t>
          </a:r>
          <a:r>
            <a:rPr lang="ja-JP" altLang="en-US" sz="1100" b="0" i="0" baseline="0">
              <a:solidFill>
                <a:schemeClr val="dk1"/>
              </a:solidFill>
              <a:effectLst/>
              <a:latin typeface="+mn-lt"/>
              <a:ea typeface="+mn-ea"/>
              <a:cs typeface="+mn-cs"/>
            </a:rPr>
            <a:t>上</a:t>
          </a:r>
          <a:r>
            <a:rPr lang="ja-JP" altLang="ja-JP" sz="1100" b="0" i="0" baseline="0">
              <a:solidFill>
                <a:schemeClr val="dk1"/>
              </a:solidFill>
              <a:effectLst/>
              <a:latin typeface="+mn-lt"/>
              <a:ea typeface="+mn-ea"/>
              <a:cs typeface="+mn-cs"/>
            </a:rPr>
            <a:t>回っているが、例年</a:t>
          </a:r>
          <a:r>
            <a:rPr lang="ja-JP" altLang="en-US" sz="1100" b="0" i="0" baseline="0">
              <a:solidFill>
                <a:schemeClr val="dk1"/>
              </a:solidFill>
              <a:effectLst/>
              <a:latin typeface="+mn-lt"/>
              <a:ea typeface="+mn-ea"/>
              <a:cs typeface="+mn-cs"/>
            </a:rPr>
            <a:t>より微増となっている</a:t>
          </a:r>
          <a:r>
            <a:rPr lang="ja-JP" altLang="ja-JP" sz="1100" b="0" i="0" baseline="0">
              <a:solidFill>
                <a:schemeClr val="dk1"/>
              </a:solidFill>
              <a:effectLst/>
              <a:latin typeface="+mn-lt"/>
              <a:ea typeface="+mn-ea"/>
              <a:cs typeface="+mn-cs"/>
            </a:rPr>
            <a:t>。次年度以降、扶助費が大きく増となる要因はない</a:t>
          </a:r>
          <a:r>
            <a:rPr lang="ja-JP" altLang="en-US" sz="1100" b="0" i="0" baseline="0">
              <a:solidFill>
                <a:schemeClr val="dk1"/>
              </a:solidFill>
              <a:effectLst/>
              <a:latin typeface="+mn-lt"/>
              <a:ea typeface="+mn-ea"/>
              <a:cs typeface="+mn-cs"/>
            </a:rPr>
            <a:t>ものの</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年々増加傾向にあり、今後も</a:t>
          </a:r>
          <a:r>
            <a:rPr lang="ja-JP" altLang="ja-JP" sz="1100" b="0" i="0" baseline="0">
              <a:solidFill>
                <a:schemeClr val="dk1"/>
              </a:solidFill>
              <a:effectLst/>
              <a:latin typeface="+mn-lt"/>
              <a:ea typeface="+mn-ea"/>
              <a:cs typeface="+mn-cs"/>
            </a:rPr>
            <a:t>同じように推移していくものと思われる。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77" name="直線コネクタ 176"/>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78"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79" name="直線コネクタ 178"/>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12700</xdr:rowOff>
    </xdr:from>
    <xdr:to>
      <xdr:col>7</xdr:col>
      <xdr:colOff>15875</xdr:colOff>
      <xdr:row>55</xdr:row>
      <xdr:rowOff>50800</xdr:rowOff>
    </xdr:to>
    <xdr:cxnSp macro="">
      <xdr:nvCxnSpPr>
        <xdr:cNvPr id="182" name="直線コネクタ 181"/>
        <xdr:cNvCxnSpPr/>
      </xdr:nvCxnSpPr>
      <xdr:spPr>
        <a:xfrm>
          <a:off x="3987800" y="94424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54627</xdr:rowOff>
    </xdr:from>
    <xdr:ext cx="762000" cy="259045"/>
    <xdr:sp macro="" textlink="">
      <xdr:nvSpPr>
        <xdr:cNvPr id="183" name="扶助費平均値テキスト"/>
        <xdr:cNvSpPr txBox="1"/>
      </xdr:nvSpPr>
      <xdr:spPr>
        <a:xfrm>
          <a:off x="4914900" y="914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4" name="フローチャート : 判断 183"/>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69850</xdr:rowOff>
    </xdr:from>
    <xdr:to>
      <xdr:col>5</xdr:col>
      <xdr:colOff>549275</xdr:colOff>
      <xdr:row>55</xdr:row>
      <xdr:rowOff>12700</xdr:rowOff>
    </xdr:to>
    <xdr:cxnSp macro="">
      <xdr:nvCxnSpPr>
        <xdr:cNvPr id="185" name="直線コネクタ 184"/>
        <xdr:cNvCxnSpPr/>
      </xdr:nvCxnSpPr>
      <xdr:spPr>
        <a:xfrm>
          <a:off x="3098800" y="93281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19050</xdr:rowOff>
    </xdr:from>
    <xdr:to>
      <xdr:col>5</xdr:col>
      <xdr:colOff>600075</xdr:colOff>
      <xdr:row>54</xdr:row>
      <xdr:rowOff>120650</xdr:rowOff>
    </xdr:to>
    <xdr:sp macro="" textlink="">
      <xdr:nvSpPr>
        <xdr:cNvPr id="186" name="フローチャート : 判断 185"/>
        <xdr:cNvSpPr/>
      </xdr:nvSpPr>
      <xdr:spPr>
        <a:xfrm>
          <a:off x="3937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130827</xdr:rowOff>
    </xdr:from>
    <xdr:ext cx="736600" cy="259045"/>
    <xdr:sp macro="" textlink="">
      <xdr:nvSpPr>
        <xdr:cNvPr id="187" name="テキスト ボックス 186"/>
        <xdr:cNvSpPr txBox="1"/>
      </xdr:nvSpPr>
      <xdr:spPr>
        <a:xfrm>
          <a:off x="3606800" y="904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69850</xdr:rowOff>
    </xdr:to>
    <xdr:cxnSp macro="">
      <xdr:nvCxnSpPr>
        <xdr:cNvPr id="188" name="直線コネクタ 187"/>
        <xdr:cNvCxnSpPr/>
      </xdr:nvCxnSpPr>
      <xdr:spPr>
        <a:xfrm>
          <a:off x="2209800" y="92710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9" name="フローチャート : 判断 188"/>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190" name="テキスト ボックス 189"/>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69850</xdr:rowOff>
    </xdr:to>
    <xdr:cxnSp macro="">
      <xdr:nvCxnSpPr>
        <xdr:cNvPr id="191" name="直線コネクタ 190"/>
        <xdr:cNvCxnSpPr/>
      </xdr:nvCxnSpPr>
      <xdr:spPr>
        <a:xfrm flipV="1">
          <a:off x="1320800" y="92710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95250</xdr:rowOff>
    </xdr:from>
    <xdr:to>
      <xdr:col>3</xdr:col>
      <xdr:colOff>193675</xdr:colOff>
      <xdr:row>55</xdr:row>
      <xdr:rowOff>25400</xdr:rowOff>
    </xdr:to>
    <xdr:sp macro="" textlink="">
      <xdr:nvSpPr>
        <xdr:cNvPr id="192" name="フローチャート : 判断 191"/>
        <xdr:cNvSpPr/>
      </xdr:nvSpPr>
      <xdr:spPr>
        <a:xfrm>
          <a:off x="2159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10177</xdr:rowOff>
    </xdr:from>
    <xdr:ext cx="762000" cy="259045"/>
    <xdr:sp macro="" textlink="">
      <xdr:nvSpPr>
        <xdr:cNvPr id="193" name="テキスト ボックス 192"/>
        <xdr:cNvSpPr txBox="1"/>
      </xdr:nvSpPr>
      <xdr:spPr>
        <a:xfrm>
          <a:off x="1828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194" name="フローチャート : 判断 193"/>
        <xdr:cNvSpPr/>
      </xdr:nvSpPr>
      <xdr:spPr>
        <a:xfrm>
          <a:off x="1270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48277</xdr:rowOff>
    </xdr:from>
    <xdr:ext cx="762000" cy="259045"/>
    <xdr:sp macro="" textlink="">
      <xdr:nvSpPr>
        <xdr:cNvPr id="195" name="テキスト ボックス 194"/>
        <xdr:cNvSpPr txBox="1"/>
      </xdr:nvSpPr>
      <xdr:spPr>
        <a:xfrm>
          <a:off x="939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0</xdr:rowOff>
    </xdr:from>
    <xdr:to>
      <xdr:col>7</xdr:col>
      <xdr:colOff>66675</xdr:colOff>
      <xdr:row>55</xdr:row>
      <xdr:rowOff>101600</xdr:rowOff>
    </xdr:to>
    <xdr:sp macro="" textlink="">
      <xdr:nvSpPr>
        <xdr:cNvPr id="201" name="円/楕円 200"/>
        <xdr:cNvSpPr/>
      </xdr:nvSpPr>
      <xdr:spPr>
        <a:xfrm>
          <a:off x="47752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143527</xdr:rowOff>
    </xdr:from>
    <xdr:ext cx="762000" cy="259045"/>
    <xdr:sp macro="" textlink="">
      <xdr:nvSpPr>
        <xdr:cNvPr id="202" name="扶助費該当値テキスト"/>
        <xdr:cNvSpPr txBox="1"/>
      </xdr:nvSpPr>
      <xdr:spPr>
        <a:xfrm>
          <a:off x="4914900" y="940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133350</xdr:rowOff>
    </xdr:from>
    <xdr:to>
      <xdr:col>5</xdr:col>
      <xdr:colOff>600075</xdr:colOff>
      <xdr:row>55</xdr:row>
      <xdr:rowOff>63500</xdr:rowOff>
    </xdr:to>
    <xdr:sp macro="" textlink="">
      <xdr:nvSpPr>
        <xdr:cNvPr id="203" name="円/楕円 202"/>
        <xdr:cNvSpPr/>
      </xdr:nvSpPr>
      <xdr:spPr>
        <a:xfrm>
          <a:off x="3937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48277</xdr:rowOff>
    </xdr:from>
    <xdr:ext cx="736600" cy="259045"/>
    <xdr:sp macro="" textlink="">
      <xdr:nvSpPr>
        <xdr:cNvPr id="204" name="テキスト ボックス 203"/>
        <xdr:cNvSpPr txBox="1"/>
      </xdr:nvSpPr>
      <xdr:spPr>
        <a:xfrm>
          <a:off x="3606800" y="9478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19050</xdr:rowOff>
    </xdr:from>
    <xdr:to>
      <xdr:col>4</xdr:col>
      <xdr:colOff>396875</xdr:colOff>
      <xdr:row>54</xdr:row>
      <xdr:rowOff>120650</xdr:rowOff>
    </xdr:to>
    <xdr:sp macro="" textlink="">
      <xdr:nvSpPr>
        <xdr:cNvPr id="205" name="円/楕円 204"/>
        <xdr:cNvSpPr/>
      </xdr:nvSpPr>
      <xdr:spPr>
        <a:xfrm>
          <a:off x="3048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105427</xdr:rowOff>
    </xdr:from>
    <xdr:ext cx="762000" cy="259045"/>
    <xdr:sp macro="" textlink="">
      <xdr:nvSpPr>
        <xdr:cNvPr id="206" name="テキスト ボックス 205"/>
        <xdr:cNvSpPr txBox="1"/>
      </xdr:nvSpPr>
      <xdr:spPr>
        <a:xfrm>
          <a:off x="2717800" y="936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07" name="円/楕円 206"/>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08" name="テキスト ボックス 207"/>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19050</xdr:rowOff>
    </xdr:from>
    <xdr:to>
      <xdr:col>1</xdr:col>
      <xdr:colOff>676275</xdr:colOff>
      <xdr:row>54</xdr:row>
      <xdr:rowOff>120650</xdr:rowOff>
    </xdr:to>
    <xdr:sp macro="" textlink="">
      <xdr:nvSpPr>
        <xdr:cNvPr id="209" name="円/楕円 208"/>
        <xdr:cNvSpPr/>
      </xdr:nvSpPr>
      <xdr:spPr>
        <a:xfrm>
          <a:off x="1270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130827</xdr:rowOff>
    </xdr:from>
    <xdr:ext cx="762000" cy="259045"/>
    <xdr:sp macro="" textlink="">
      <xdr:nvSpPr>
        <xdr:cNvPr id="210" name="テキスト ボックス 209"/>
        <xdr:cNvSpPr txBox="1"/>
      </xdr:nvSpPr>
      <xdr:spPr>
        <a:xfrm>
          <a:off x="939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その他に係る経常収支比率については、昨年度やや悪化しており、依然として類似団体を上回っている状況である。これは、下水道事業会計等における公債費、維持修繕費等に係る繰出金が多額になっているためである。今後は、特別会計における収入確保、歳出削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111760</xdr:rowOff>
    </xdr:to>
    <xdr:cxnSp macro="">
      <xdr:nvCxnSpPr>
        <xdr:cNvPr id="238" name="直線コネクタ 237"/>
        <xdr:cNvCxnSpPr/>
      </xdr:nvCxnSpPr>
      <xdr:spPr>
        <a:xfrm flipV="1">
          <a:off x="16510000" y="89662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39"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0" name="直線コネクタ 239"/>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4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42" name="直線コネクタ 24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134620</xdr:rowOff>
    </xdr:from>
    <xdr:to>
      <xdr:col>24</xdr:col>
      <xdr:colOff>31750</xdr:colOff>
      <xdr:row>57</xdr:row>
      <xdr:rowOff>69850</xdr:rowOff>
    </xdr:to>
    <xdr:cxnSp macro="">
      <xdr:nvCxnSpPr>
        <xdr:cNvPr id="243" name="直線コネクタ 242"/>
        <xdr:cNvCxnSpPr/>
      </xdr:nvCxnSpPr>
      <xdr:spPr>
        <a:xfrm>
          <a:off x="15671800" y="973582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142257</xdr:rowOff>
    </xdr:from>
    <xdr:ext cx="762000" cy="259045"/>
    <xdr:sp macro="" textlink="">
      <xdr:nvSpPr>
        <xdr:cNvPr id="244" name="その他平均値テキスト"/>
        <xdr:cNvSpPr txBox="1"/>
      </xdr:nvSpPr>
      <xdr:spPr>
        <a:xfrm>
          <a:off x="16598900" y="9400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45" name="フローチャート : 判断 244"/>
        <xdr:cNvSpPr/>
      </xdr:nvSpPr>
      <xdr:spPr>
        <a:xfrm>
          <a:off x="164592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88900</xdr:rowOff>
    </xdr:from>
    <xdr:to>
      <xdr:col>22</xdr:col>
      <xdr:colOff>565150</xdr:colOff>
      <xdr:row>56</xdr:row>
      <xdr:rowOff>134620</xdr:rowOff>
    </xdr:to>
    <xdr:cxnSp macro="">
      <xdr:nvCxnSpPr>
        <xdr:cNvPr id="246" name="直線コネクタ 245"/>
        <xdr:cNvCxnSpPr/>
      </xdr:nvCxnSpPr>
      <xdr:spPr>
        <a:xfrm>
          <a:off x="14782800" y="96901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102870</xdr:rowOff>
    </xdr:from>
    <xdr:to>
      <xdr:col>22</xdr:col>
      <xdr:colOff>615950</xdr:colOff>
      <xdr:row>56</xdr:row>
      <xdr:rowOff>33020</xdr:rowOff>
    </xdr:to>
    <xdr:sp macro="" textlink="">
      <xdr:nvSpPr>
        <xdr:cNvPr id="247" name="フローチャート : 判断 246"/>
        <xdr:cNvSpPr/>
      </xdr:nvSpPr>
      <xdr:spPr>
        <a:xfrm>
          <a:off x="15621000" y="953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43197</xdr:rowOff>
    </xdr:from>
    <xdr:ext cx="736600" cy="259045"/>
    <xdr:sp macro="" textlink="">
      <xdr:nvSpPr>
        <xdr:cNvPr id="248" name="テキスト ボックス 247"/>
        <xdr:cNvSpPr txBox="1"/>
      </xdr:nvSpPr>
      <xdr:spPr>
        <a:xfrm>
          <a:off x="15290800" y="930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88900</xdr:rowOff>
    </xdr:from>
    <xdr:to>
      <xdr:col>21</xdr:col>
      <xdr:colOff>361950</xdr:colOff>
      <xdr:row>57</xdr:row>
      <xdr:rowOff>46990</xdr:rowOff>
    </xdr:to>
    <xdr:cxnSp macro="">
      <xdr:nvCxnSpPr>
        <xdr:cNvPr id="249" name="直線コネクタ 248"/>
        <xdr:cNvCxnSpPr/>
      </xdr:nvCxnSpPr>
      <xdr:spPr>
        <a:xfrm flipV="1">
          <a:off x="13893800" y="969010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95250</xdr:rowOff>
    </xdr:from>
    <xdr:to>
      <xdr:col>21</xdr:col>
      <xdr:colOff>412750</xdr:colOff>
      <xdr:row>56</xdr:row>
      <xdr:rowOff>25400</xdr:rowOff>
    </xdr:to>
    <xdr:sp macro="" textlink="">
      <xdr:nvSpPr>
        <xdr:cNvPr id="250" name="フローチャート : 判断 249"/>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51" name="テキスト ボックス 250"/>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46990</xdr:rowOff>
    </xdr:from>
    <xdr:to>
      <xdr:col>20</xdr:col>
      <xdr:colOff>158750</xdr:colOff>
      <xdr:row>57</xdr:row>
      <xdr:rowOff>100330</xdr:rowOff>
    </xdr:to>
    <xdr:cxnSp macro="">
      <xdr:nvCxnSpPr>
        <xdr:cNvPr id="252" name="直線コネクタ 251"/>
        <xdr:cNvCxnSpPr/>
      </xdr:nvCxnSpPr>
      <xdr:spPr>
        <a:xfrm flipV="1">
          <a:off x="13004800" y="98196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163830</xdr:rowOff>
    </xdr:from>
    <xdr:to>
      <xdr:col>20</xdr:col>
      <xdr:colOff>209550</xdr:colOff>
      <xdr:row>56</xdr:row>
      <xdr:rowOff>93980</xdr:rowOff>
    </xdr:to>
    <xdr:sp macro="" textlink="">
      <xdr:nvSpPr>
        <xdr:cNvPr id="253" name="フローチャート : 判断 252"/>
        <xdr:cNvSpPr/>
      </xdr:nvSpPr>
      <xdr:spPr>
        <a:xfrm>
          <a:off x="13843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104157</xdr:rowOff>
    </xdr:from>
    <xdr:ext cx="762000" cy="259045"/>
    <xdr:sp macro="" textlink="">
      <xdr:nvSpPr>
        <xdr:cNvPr id="254" name="テキスト ボックス 253"/>
        <xdr:cNvSpPr txBox="1"/>
      </xdr:nvSpPr>
      <xdr:spPr>
        <a:xfrm>
          <a:off x="13512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55" name="フローチャート : 判断 254"/>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56" name="テキスト ボックス 255"/>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19050</xdr:rowOff>
    </xdr:from>
    <xdr:to>
      <xdr:col>24</xdr:col>
      <xdr:colOff>82550</xdr:colOff>
      <xdr:row>57</xdr:row>
      <xdr:rowOff>120650</xdr:rowOff>
    </xdr:to>
    <xdr:sp macro="" textlink="">
      <xdr:nvSpPr>
        <xdr:cNvPr id="262" name="円/楕円 261"/>
        <xdr:cNvSpPr/>
      </xdr:nvSpPr>
      <xdr:spPr>
        <a:xfrm>
          <a:off x="16459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162577</xdr:rowOff>
    </xdr:from>
    <xdr:ext cx="762000" cy="259045"/>
    <xdr:sp macro="" textlink="">
      <xdr:nvSpPr>
        <xdr:cNvPr id="263" name="その他該当値テキスト"/>
        <xdr:cNvSpPr txBox="1"/>
      </xdr:nvSpPr>
      <xdr:spPr>
        <a:xfrm>
          <a:off x="165989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83820</xdr:rowOff>
    </xdr:from>
    <xdr:to>
      <xdr:col>22</xdr:col>
      <xdr:colOff>615950</xdr:colOff>
      <xdr:row>57</xdr:row>
      <xdr:rowOff>13970</xdr:rowOff>
    </xdr:to>
    <xdr:sp macro="" textlink="">
      <xdr:nvSpPr>
        <xdr:cNvPr id="264" name="円/楕円 263"/>
        <xdr:cNvSpPr/>
      </xdr:nvSpPr>
      <xdr:spPr>
        <a:xfrm>
          <a:off x="15621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170197</xdr:rowOff>
    </xdr:from>
    <xdr:ext cx="736600" cy="259045"/>
    <xdr:sp macro="" textlink="">
      <xdr:nvSpPr>
        <xdr:cNvPr id="265" name="テキスト ボックス 264"/>
        <xdr:cNvSpPr txBox="1"/>
      </xdr:nvSpPr>
      <xdr:spPr>
        <a:xfrm>
          <a:off x="15290800" y="977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38100</xdr:rowOff>
    </xdr:from>
    <xdr:to>
      <xdr:col>21</xdr:col>
      <xdr:colOff>412750</xdr:colOff>
      <xdr:row>56</xdr:row>
      <xdr:rowOff>139700</xdr:rowOff>
    </xdr:to>
    <xdr:sp macro="" textlink="">
      <xdr:nvSpPr>
        <xdr:cNvPr id="266" name="円/楕円 265"/>
        <xdr:cNvSpPr/>
      </xdr:nvSpPr>
      <xdr:spPr>
        <a:xfrm>
          <a:off x="14732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124477</xdr:rowOff>
    </xdr:from>
    <xdr:ext cx="762000" cy="259045"/>
    <xdr:sp macro="" textlink="">
      <xdr:nvSpPr>
        <xdr:cNvPr id="267" name="テキスト ボックス 266"/>
        <xdr:cNvSpPr txBox="1"/>
      </xdr:nvSpPr>
      <xdr:spPr>
        <a:xfrm>
          <a:off x="14401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167640</xdr:rowOff>
    </xdr:from>
    <xdr:to>
      <xdr:col>20</xdr:col>
      <xdr:colOff>209550</xdr:colOff>
      <xdr:row>57</xdr:row>
      <xdr:rowOff>97790</xdr:rowOff>
    </xdr:to>
    <xdr:sp macro="" textlink="">
      <xdr:nvSpPr>
        <xdr:cNvPr id="268" name="円/楕円 267"/>
        <xdr:cNvSpPr/>
      </xdr:nvSpPr>
      <xdr:spPr>
        <a:xfrm>
          <a:off x="13843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82567</xdr:rowOff>
    </xdr:from>
    <xdr:ext cx="762000" cy="259045"/>
    <xdr:sp macro="" textlink="">
      <xdr:nvSpPr>
        <xdr:cNvPr id="269" name="テキスト ボックス 268"/>
        <xdr:cNvSpPr txBox="1"/>
      </xdr:nvSpPr>
      <xdr:spPr>
        <a:xfrm>
          <a:off x="13512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49530</xdr:rowOff>
    </xdr:from>
    <xdr:to>
      <xdr:col>19</xdr:col>
      <xdr:colOff>6350</xdr:colOff>
      <xdr:row>57</xdr:row>
      <xdr:rowOff>151130</xdr:rowOff>
    </xdr:to>
    <xdr:sp macro="" textlink="">
      <xdr:nvSpPr>
        <xdr:cNvPr id="270" name="円/楕円 269"/>
        <xdr:cNvSpPr/>
      </xdr:nvSpPr>
      <xdr:spPr>
        <a:xfrm>
          <a:off x="12954000" y="982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135907</xdr:rowOff>
    </xdr:from>
    <xdr:ext cx="762000" cy="259045"/>
    <xdr:sp macro="" textlink="">
      <xdr:nvSpPr>
        <xdr:cNvPr id="271" name="テキスト ボックス 270"/>
        <xdr:cNvSpPr txBox="1"/>
      </xdr:nvSpPr>
      <xdr:spPr>
        <a:xfrm>
          <a:off x="12623800" y="990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補助費に係る経常収支比率は、昨年度に引き続き類似団体を大きく上回る結果となった。</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23</a:t>
          </a:r>
          <a:r>
            <a:rPr lang="ja-JP" altLang="en-US" sz="1100" b="0" i="0" baseline="0">
              <a:solidFill>
                <a:schemeClr val="dk1"/>
              </a:solidFill>
              <a:effectLst/>
              <a:latin typeface="+mn-lt"/>
              <a:ea typeface="+mn-ea"/>
              <a:cs typeface="+mn-cs"/>
            </a:rPr>
            <a:t>年度を境に各種補助金に係る比率が増加し、定着してしまった現状にある</a:t>
          </a:r>
          <a:r>
            <a:rPr lang="ja-JP" altLang="ja-JP" sz="1100" b="0" i="0" baseline="0">
              <a:solidFill>
                <a:schemeClr val="dk1"/>
              </a:solidFill>
              <a:effectLst/>
              <a:latin typeface="+mn-lt"/>
              <a:ea typeface="+mn-ea"/>
              <a:cs typeface="+mn-cs"/>
            </a:rPr>
            <a:t>。今後は、各種補助金交付基準等を見直し、歳出削減に努める。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165862</xdr:rowOff>
    </xdr:to>
    <xdr:cxnSp macro="">
      <xdr:nvCxnSpPr>
        <xdr:cNvPr id="296" name="直線コネクタ 295"/>
        <xdr:cNvCxnSpPr/>
      </xdr:nvCxnSpPr>
      <xdr:spPr>
        <a:xfrm flipV="1">
          <a:off x="16510000" y="5846572"/>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297"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298" name="直線コネクタ 297"/>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40132</xdr:rowOff>
    </xdr:from>
    <xdr:to>
      <xdr:col>24</xdr:col>
      <xdr:colOff>31750</xdr:colOff>
      <xdr:row>38</xdr:row>
      <xdr:rowOff>53848</xdr:rowOff>
    </xdr:to>
    <xdr:cxnSp macro="">
      <xdr:nvCxnSpPr>
        <xdr:cNvPr id="301" name="直線コネクタ 300"/>
        <xdr:cNvCxnSpPr/>
      </xdr:nvCxnSpPr>
      <xdr:spPr>
        <a:xfrm>
          <a:off x="15671800" y="655523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79011</xdr:rowOff>
    </xdr:from>
    <xdr:ext cx="762000" cy="259045"/>
    <xdr:sp macro="" textlink="">
      <xdr:nvSpPr>
        <xdr:cNvPr id="302" name="補助費等平均値テキスト"/>
        <xdr:cNvSpPr txBox="1"/>
      </xdr:nvSpPr>
      <xdr:spPr>
        <a:xfrm>
          <a:off x="16598900" y="6079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03" name="フローチャート : 判断 302"/>
        <xdr:cNvSpPr/>
      </xdr:nvSpPr>
      <xdr:spPr>
        <a:xfrm>
          <a:off x="16459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40132</xdr:rowOff>
    </xdr:from>
    <xdr:to>
      <xdr:col>22</xdr:col>
      <xdr:colOff>565150</xdr:colOff>
      <xdr:row>38</xdr:row>
      <xdr:rowOff>62992</xdr:rowOff>
    </xdr:to>
    <xdr:cxnSp macro="">
      <xdr:nvCxnSpPr>
        <xdr:cNvPr id="304" name="直線コネクタ 303"/>
        <xdr:cNvCxnSpPr/>
      </xdr:nvCxnSpPr>
      <xdr:spPr>
        <a:xfrm flipV="1">
          <a:off x="14782800" y="655523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67056</xdr:rowOff>
    </xdr:from>
    <xdr:to>
      <xdr:col>22</xdr:col>
      <xdr:colOff>615950</xdr:colOff>
      <xdr:row>36</xdr:row>
      <xdr:rowOff>168656</xdr:rowOff>
    </xdr:to>
    <xdr:sp macro="" textlink="">
      <xdr:nvSpPr>
        <xdr:cNvPr id="305" name="フローチャート : 判断 304"/>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7383</xdr:rowOff>
    </xdr:from>
    <xdr:ext cx="736600" cy="259045"/>
    <xdr:sp macro="" textlink="">
      <xdr:nvSpPr>
        <xdr:cNvPr id="306" name="テキスト ボックス 305"/>
        <xdr:cNvSpPr txBox="1"/>
      </xdr:nvSpPr>
      <xdr:spPr>
        <a:xfrm>
          <a:off x="15290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74422</xdr:rowOff>
    </xdr:from>
    <xdr:to>
      <xdr:col>21</xdr:col>
      <xdr:colOff>361950</xdr:colOff>
      <xdr:row>38</xdr:row>
      <xdr:rowOff>62992</xdr:rowOff>
    </xdr:to>
    <xdr:cxnSp macro="">
      <xdr:nvCxnSpPr>
        <xdr:cNvPr id="307" name="直線コネクタ 306"/>
        <xdr:cNvCxnSpPr/>
      </xdr:nvCxnSpPr>
      <xdr:spPr>
        <a:xfrm>
          <a:off x="13893800" y="6418072"/>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8" name="フローチャート : 判断 307"/>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30243</xdr:rowOff>
    </xdr:from>
    <xdr:ext cx="762000" cy="259045"/>
    <xdr:sp macro="" textlink="">
      <xdr:nvSpPr>
        <xdr:cNvPr id="309" name="テキスト ボックス 308"/>
        <xdr:cNvSpPr txBox="1"/>
      </xdr:nvSpPr>
      <xdr:spPr>
        <a:xfrm>
          <a:off x="14401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74422</xdr:rowOff>
    </xdr:from>
    <xdr:to>
      <xdr:col>20</xdr:col>
      <xdr:colOff>158750</xdr:colOff>
      <xdr:row>37</xdr:row>
      <xdr:rowOff>74422</xdr:rowOff>
    </xdr:to>
    <xdr:cxnSp macro="">
      <xdr:nvCxnSpPr>
        <xdr:cNvPr id="310" name="直線コネクタ 309"/>
        <xdr:cNvCxnSpPr/>
      </xdr:nvCxnSpPr>
      <xdr:spPr>
        <a:xfrm>
          <a:off x="13004800" y="6418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112776</xdr:rowOff>
    </xdr:from>
    <xdr:to>
      <xdr:col>20</xdr:col>
      <xdr:colOff>209550</xdr:colOff>
      <xdr:row>37</xdr:row>
      <xdr:rowOff>42926</xdr:rowOff>
    </xdr:to>
    <xdr:sp macro="" textlink="">
      <xdr:nvSpPr>
        <xdr:cNvPr id="311" name="フローチャート : 判断 310"/>
        <xdr:cNvSpPr/>
      </xdr:nvSpPr>
      <xdr:spPr>
        <a:xfrm>
          <a:off x="13843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53103</xdr:rowOff>
    </xdr:from>
    <xdr:ext cx="762000" cy="259045"/>
    <xdr:sp macro="" textlink="">
      <xdr:nvSpPr>
        <xdr:cNvPr id="312" name="テキスト ボックス 311"/>
        <xdr:cNvSpPr txBox="1"/>
      </xdr:nvSpPr>
      <xdr:spPr>
        <a:xfrm>
          <a:off x="13512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117348</xdr:rowOff>
    </xdr:from>
    <xdr:to>
      <xdr:col>19</xdr:col>
      <xdr:colOff>6350</xdr:colOff>
      <xdr:row>37</xdr:row>
      <xdr:rowOff>47498</xdr:rowOff>
    </xdr:to>
    <xdr:sp macro="" textlink="">
      <xdr:nvSpPr>
        <xdr:cNvPr id="313" name="フローチャート : 判断 312"/>
        <xdr:cNvSpPr/>
      </xdr:nvSpPr>
      <xdr:spPr>
        <a:xfrm>
          <a:off x="12954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57675</xdr:rowOff>
    </xdr:from>
    <xdr:ext cx="762000" cy="259045"/>
    <xdr:sp macro="" textlink="">
      <xdr:nvSpPr>
        <xdr:cNvPr id="314" name="テキスト ボックス 313"/>
        <xdr:cNvSpPr txBox="1"/>
      </xdr:nvSpPr>
      <xdr:spPr>
        <a:xfrm>
          <a:off x="12623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3048</xdr:rowOff>
    </xdr:from>
    <xdr:to>
      <xdr:col>24</xdr:col>
      <xdr:colOff>82550</xdr:colOff>
      <xdr:row>38</xdr:row>
      <xdr:rowOff>104648</xdr:rowOff>
    </xdr:to>
    <xdr:sp macro="" textlink="">
      <xdr:nvSpPr>
        <xdr:cNvPr id="320" name="円/楕円 319"/>
        <xdr:cNvSpPr/>
      </xdr:nvSpPr>
      <xdr:spPr>
        <a:xfrm>
          <a:off x="16459200" y="6518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146575</xdr:rowOff>
    </xdr:from>
    <xdr:ext cx="762000" cy="259045"/>
    <xdr:sp macro="" textlink="">
      <xdr:nvSpPr>
        <xdr:cNvPr id="321" name="補助費等該当値テキスト"/>
        <xdr:cNvSpPr txBox="1"/>
      </xdr:nvSpPr>
      <xdr:spPr>
        <a:xfrm>
          <a:off x="165989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160782</xdr:rowOff>
    </xdr:from>
    <xdr:to>
      <xdr:col>22</xdr:col>
      <xdr:colOff>615950</xdr:colOff>
      <xdr:row>38</xdr:row>
      <xdr:rowOff>90932</xdr:rowOff>
    </xdr:to>
    <xdr:sp macro="" textlink="">
      <xdr:nvSpPr>
        <xdr:cNvPr id="322" name="円/楕円 321"/>
        <xdr:cNvSpPr/>
      </xdr:nvSpPr>
      <xdr:spPr>
        <a:xfrm>
          <a:off x="15621000" y="650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75709</xdr:rowOff>
    </xdr:from>
    <xdr:ext cx="736600" cy="259045"/>
    <xdr:sp macro="" textlink="">
      <xdr:nvSpPr>
        <xdr:cNvPr id="323" name="テキスト ボックス 322"/>
        <xdr:cNvSpPr txBox="1"/>
      </xdr:nvSpPr>
      <xdr:spPr>
        <a:xfrm>
          <a:off x="15290800" y="6590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12192</xdr:rowOff>
    </xdr:from>
    <xdr:to>
      <xdr:col>21</xdr:col>
      <xdr:colOff>412750</xdr:colOff>
      <xdr:row>38</xdr:row>
      <xdr:rowOff>113792</xdr:rowOff>
    </xdr:to>
    <xdr:sp macro="" textlink="">
      <xdr:nvSpPr>
        <xdr:cNvPr id="324" name="円/楕円 323"/>
        <xdr:cNvSpPr/>
      </xdr:nvSpPr>
      <xdr:spPr>
        <a:xfrm>
          <a:off x="14732000" y="6527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98569</xdr:rowOff>
    </xdr:from>
    <xdr:ext cx="762000" cy="259045"/>
    <xdr:sp macro="" textlink="">
      <xdr:nvSpPr>
        <xdr:cNvPr id="325" name="テキスト ボックス 324"/>
        <xdr:cNvSpPr txBox="1"/>
      </xdr:nvSpPr>
      <xdr:spPr>
        <a:xfrm>
          <a:off x="14401800" y="6613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23622</xdr:rowOff>
    </xdr:from>
    <xdr:to>
      <xdr:col>20</xdr:col>
      <xdr:colOff>209550</xdr:colOff>
      <xdr:row>37</xdr:row>
      <xdr:rowOff>125222</xdr:rowOff>
    </xdr:to>
    <xdr:sp macro="" textlink="">
      <xdr:nvSpPr>
        <xdr:cNvPr id="326" name="円/楕円 325"/>
        <xdr:cNvSpPr/>
      </xdr:nvSpPr>
      <xdr:spPr>
        <a:xfrm>
          <a:off x="13843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109999</xdr:rowOff>
    </xdr:from>
    <xdr:ext cx="762000" cy="259045"/>
    <xdr:sp macro="" textlink="">
      <xdr:nvSpPr>
        <xdr:cNvPr id="327" name="テキスト ボックス 326"/>
        <xdr:cNvSpPr txBox="1"/>
      </xdr:nvSpPr>
      <xdr:spPr>
        <a:xfrm>
          <a:off x="13512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23622</xdr:rowOff>
    </xdr:from>
    <xdr:to>
      <xdr:col>19</xdr:col>
      <xdr:colOff>6350</xdr:colOff>
      <xdr:row>37</xdr:row>
      <xdr:rowOff>125222</xdr:rowOff>
    </xdr:to>
    <xdr:sp macro="" textlink="">
      <xdr:nvSpPr>
        <xdr:cNvPr id="328" name="円/楕円 327"/>
        <xdr:cNvSpPr/>
      </xdr:nvSpPr>
      <xdr:spPr>
        <a:xfrm>
          <a:off x="12954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109999</xdr:rowOff>
    </xdr:from>
    <xdr:ext cx="762000" cy="259045"/>
    <xdr:sp macro="" textlink="">
      <xdr:nvSpPr>
        <xdr:cNvPr id="329" name="テキスト ボックス 328"/>
        <xdr:cNvSpPr txBox="1"/>
      </xdr:nvSpPr>
      <xdr:spPr>
        <a:xfrm>
          <a:off x="12623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毎年、新規の地方債を発行して</a:t>
          </a:r>
          <a:r>
            <a:rPr lang="ja-JP" altLang="en-US" sz="1100" b="0" i="0" baseline="0">
              <a:solidFill>
                <a:schemeClr val="dk1"/>
              </a:solidFill>
              <a:effectLst/>
              <a:latin typeface="+mn-lt"/>
              <a:ea typeface="+mn-ea"/>
              <a:cs typeface="+mn-cs"/>
            </a:rPr>
            <a:t>いる。</a:t>
          </a:r>
          <a:r>
            <a:rPr lang="ja-JP" altLang="ja-JP" sz="1100" b="0" i="0" baseline="0">
              <a:solidFill>
                <a:schemeClr val="dk1"/>
              </a:solidFill>
              <a:effectLst/>
              <a:latin typeface="+mn-lt"/>
              <a:ea typeface="+mn-ea"/>
              <a:cs typeface="+mn-cs"/>
            </a:rPr>
            <a:t>大口の地方債の償還完了により公債費に係る経常収支比率は減少してい</a:t>
          </a:r>
          <a:r>
            <a:rPr lang="ja-JP" altLang="en-US" sz="1100" b="0" i="0" baseline="0">
              <a:solidFill>
                <a:schemeClr val="dk1"/>
              </a:solidFill>
              <a:effectLst/>
              <a:latin typeface="+mn-lt"/>
              <a:ea typeface="+mn-ea"/>
              <a:cs typeface="+mn-cs"/>
            </a:rPr>
            <a:t>るが</a:t>
          </a:r>
          <a:r>
            <a:rPr lang="ja-JP" altLang="ja-JP" sz="1100" b="0" i="0" baseline="0">
              <a:solidFill>
                <a:schemeClr val="dk1"/>
              </a:solidFill>
              <a:effectLst/>
              <a:latin typeface="+mn-lt"/>
              <a:ea typeface="+mn-ea"/>
              <a:cs typeface="+mn-cs"/>
            </a:rPr>
            <a:t>、今後については、新規事業の実施</a:t>
          </a:r>
          <a:r>
            <a:rPr lang="ja-JP" altLang="en-US" sz="1100" b="0" i="0" baseline="0">
              <a:solidFill>
                <a:schemeClr val="dk1"/>
              </a:solidFill>
              <a:effectLst/>
              <a:latin typeface="+mn-lt"/>
              <a:ea typeface="+mn-ea"/>
              <a:cs typeface="+mn-cs"/>
            </a:rPr>
            <a:t>の他、既存施設の補修・補強に伴う</a:t>
          </a:r>
          <a:r>
            <a:rPr lang="ja-JP" altLang="ja-JP" sz="1100" b="0" i="0" baseline="0">
              <a:solidFill>
                <a:schemeClr val="dk1"/>
              </a:solidFill>
              <a:effectLst/>
              <a:latin typeface="+mn-lt"/>
              <a:ea typeface="+mn-ea"/>
              <a:cs typeface="+mn-cs"/>
            </a:rPr>
            <a:t>伴う公債費の増に注意をしていく必要がある。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14987</xdr:rowOff>
    </xdr:to>
    <xdr:cxnSp macro="">
      <xdr:nvCxnSpPr>
        <xdr:cNvPr id="354" name="直線コネクタ 353"/>
        <xdr:cNvCxnSpPr/>
      </xdr:nvCxnSpPr>
      <xdr:spPr>
        <a:xfrm flipV="1">
          <a:off x="4826000" y="12603988"/>
          <a:ext cx="0" cy="129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158514</xdr:rowOff>
    </xdr:from>
    <xdr:ext cx="762000" cy="259045"/>
    <xdr:sp macro="" textlink="">
      <xdr:nvSpPr>
        <xdr:cNvPr id="355" name="公債費最小値テキスト"/>
        <xdr:cNvSpPr txBox="1"/>
      </xdr:nvSpPr>
      <xdr:spPr>
        <a:xfrm>
          <a:off x="4914900" y="1387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81</xdr:row>
      <xdr:rowOff>14987</xdr:rowOff>
    </xdr:from>
    <xdr:to>
      <xdr:col>7</xdr:col>
      <xdr:colOff>104775</xdr:colOff>
      <xdr:row>81</xdr:row>
      <xdr:rowOff>14987</xdr:rowOff>
    </xdr:to>
    <xdr:cxnSp macro="">
      <xdr:nvCxnSpPr>
        <xdr:cNvPr id="356" name="直線コネクタ 355"/>
        <xdr:cNvCxnSpPr/>
      </xdr:nvCxnSpPr>
      <xdr:spPr>
        <a:xfrm>
          <a:off x="4737100" y="13902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28702</xdr:rowOff>
    </xdr:from>
    <xdr:to>
      <xdr:col>7</xdr:col>
      <xdr:colOff>15875</xdr:colOff>
      <xdr:row>77</xdr:row>
      <xdr:rowOff>51563</xdr:rowOff>
    </xdr:to>
    <xdr:cxnSp macro="">
      <xdr:nvCxnSpPr>
        <xdr:cNvPr id="359" name="直線コネクタ 358"/>
        <xdr:cNvCxnSpPr/>
      </xdr:nvCxnSpPr>
      <xdr:spPr>
        <a:xfrm flipV="1">
          <a:off x="3987800" y="13230352"/>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60"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61" name="フローチャート : 判断 360"/>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51563</xdr:rowOff>
    </xdr:from>
    <xdr:to>
      <xdr:col>5</xdr:col>
      <xdr:colOff>549275</xdr:colOff>
      <xdr:row>77</xdr:row>
      <xdr:rowOff>56135</xdr:rowOff>
    </xdr:to>
    <xdr:cxnSp macro="">
      <xdr:nvCxnSpPr>
        <xdr:cNvPr id="362" name="直線コネクタ 361"/>
        <xdr:cNvCxnSpPr/>
      </xdr:nvCxnSpPr>
      <xdr:spPr>
        <a:xfrm flipV="1">
          <a:off x="3098800" y="13253213"/>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35052</xdr:rowOff>
    </xdr:from>
    <xdr:to>
      <xdr:col>5</xdr:col>
      <xdr:colOff>600075</xdr:colOff>
      <xdr:row>78</xdr:row>
      <xdr:rowOff>136652</xdr:rowOff>
    </xdr:to>
    <xdr:sp macro="" textlink="">
      <xdr:nvSpPr>
        <xdr:cNvPr id="363" name="フローチャート : 判断 362"/>
        <xdr:cNvSpPr/>
      </xdr:nvSpPr>
      <xdr:spPr>
        <a:xfrm>
          <a:off x="3937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64" name="テキスト ボックス 363"/>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42418</xdr:rowOff>
    </xdr:from>
    <xdr:to>
      <xdr:col>4</xdr:col>
      <xdr:colOff>346075</xdr:colOff>
      <xdr:row>77</xdr:row>
      <xdr:rowOff>56135</xdr:rowOff>
    </xdr:to>
    <xdr:cxnSp macro="">
      <xdr:nvCxnSpPr>
        <xdr:cNvPr id="365" name="直線コネクタ 364"/>
        <xdr:cNvCxnSpPr/>
      </xdr:nvCxnSpPr>
      <xdr:spPr>
        <a:xfrm>
          <a:off x="2209800" y="13244068"/>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94487</xdr:rowOff>
    </xdr:from>
    <xdr:to>
      <xdr:col>4</xdr:col>
      <xdr:colOff>396875</xdr:colOff>
      <xdr:row>79</xdr:row>
      <xdr:rowOff>24637</xdr:rowOff>
    </xdr:to>
    <xdr:sp macro="" textlink="">
      <xdr:nvSpPr>
        <xdr:cNvPr id="366" name="フローチャート : 判断 365"/>
        <xdr:cNvSpPr/>
      </xdr:nvSpPr>
      <xdr:spPr>
        <a:xfrm>
          <a:off x="3048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9414</xdr:rowOff>
    </xdr:from>
    <xdr:ext cx="762000" cy="259045"/>
    <xdr:sp macro="" textlink="">
      <xdr:nvSpPr>
        <xdr:cNvPr id="367" name="テキスト ボックス 366"/>
        <xdr:cNvSpPr txBox="1"/>
      </xdr:nvSpPr>
      <xdr:spPr>
        <a:xfrm>
          <a:off x="2717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42418</xdr:rowOff>
    </xdr:from>
    <xdr:to>
      <xdr:col>3</xdr:col>
      <xdr:colOff>142875</xdr:colOff>
      <xdr:row>78</xdr:row>
      <xdr:rowOff>17272</xdr:rowOff>
    </xdr:to>
    <xdr:cxnSp macro="">
      <xdr:nvCxnSpPr>
        <xdr:cNvPr id="368" name="直線コネクタ 367"/>
        <xdr:cNvCxnSpPr/>
      </xdr:nvCxnSpPr>
      <xdr:spPr>
        <a:xfrm flipV="1">
          <a:off x="1320800" y="13244068"/>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163068</xdr:rowOff>
    </xdr:from>
    <xdr:to>
      <xdr:col>3</xdr:col>
      <xdr:colOff>193675</xdr:colOff>
      <xdr:row>79</xdr:row>
      <xdr:rowOff>93218</xdr:rowOff>
    </xdr:to>
    <xdr:sp macro="" textlink="">
      <xdr:nvSpPr>
        <xdr:cNvPr id="369" name="フローチャート : 判断 368"/>
        <xdr:cNvSpPr/>
      </xdr:nvSpPr>
      <xdr:spPr>
        <a:xfrm>
          <a:off x="2159000" y="1353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77995</xdr:rowOff>
    </xdr:from>
    <xdr:ext cx="762000" cy="259045"/>
    <xdr:sp macro="" textlink="">
      <xdr:nvSpPr>
        <xdr:cNvPr id="370" name="テキスト ボックス 369"/>
        <xdr:cNvSpPr txBox="1"/>
      </xdr:nvSpPr>
      <xdr:spPr>
        <a:xfrm>
          <a:off x="1828800" y="1362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96774</xdr:rowOff>
    </xdr:from>
    <xdr:to>
      <xdr:col>1</xdr:col>
      <xdr:colOff>676275</xdr:colOff>
      <xdr:row>80</xdr:row>
      <xdr:rowOff>26924</xdr:rowOff>
    </xdr:to>
    <xdr:sp macro="" textlink="">
      <xdr:nvSpPr>
        <xdr:cNvPr id="371" name="フローチャート : 判断 370"/>
        <xdr:cNvSpPr/>
      </xdr:nvSpPr>
      <xdr:spPr>
        <a:xfrm>
          <a:off x="1270000" y="13641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11701</xdr:rowOff>
    </xdr:from>
    <xdr:ext cx="762000" cy="259045"/>
    <xdr:sp macro="" textlink="">
      <xdr:nvSpPr>
        <xdr:cNvPr id="372" name="テキスト ボックス 371"/>
        <xdr:cNvSpPr txBox="1"/>
      </xdr:nvSpPr>
      <xdr:spPr>
        <a:xfrm>
          <a:off x="939800" y="13727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149352</xdr:rowOff>
    </xdr:from>
    <xdr:to>
      <xdr:col>7</xdr:col>
      <xdr:colOff>66675</xdr:colOff>
      <xdr:row>77</xdr:row>
      <xdr:rowOff>79502</xdr:rowOff>
    </xdr:to>
    <xdr:sp macro="" textlink="">
      <xdr:nvSpPr>
        <xdr:cNvPr id="378" name="円/楕円 377"/>
        <xdr:cNvSpPr/>
      </xdr:nvSpPr>
      <xdr:spPr>
        <a:xfrm>
          <a:off x="47752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165879</xdr:rowOff>
    </xdr:from>
    <xdr:ext cx="762000" cy="259045"/>
    <xdr:sp macro="" textlink="">
      <xdr:nvSpPr>
        <xdr:cNvPr id="379" name="公債費該当値テキスト"/>
        <xdr:cNvSpPr txBox="1"/>
      </xdr:nvSpPr>
      <xdr:spPr>
        <a:xfrm>
          <a:off x="4914900" y="1302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763</xdr:rowOff>
    </xdr:from>
    <xdr:to>
      <xdr:col>5</xdr:col>
      <xdr:colOff>600075</xdr:colOff>
      <xdr:row>77</xdr:row>
      <xdr:rowOff>102363</xdr:rowOff>
    </xdr:to>
    <xdr:sp macro="" textlink="">
      <xdr:nvSpPr>
        <xdr:cNvPr id="380" name="円/楕円 379"/>
        <xdr:cNvSpPr/>
      </xdr:nvSpPr>
      <xdr:spPr>
        <a:xfrm>
          <a:off x="3937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112540</xdr:rowOff>
    </xdr:from>
    <xdr:ext cx="736600" cy="259045"/>
    <xdr:sp macro="" textlink="">
      <xdr:nvSpPr>
        <xdr:cNvPr id="381" name="テキスト ボックス 380"/>
        <xdr:cNvSpPr txBox="1"/>
      </xdr:nvSpPr>
      <xdr:spPr>
        <a:xfrm>
          <a:off x="3606800" y="129712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5335</xdr:rowOff>
    </xdr:from>
    <xdr:to>
      <xdr:col>4</xdr:col>
      <xdr:colOff>396875</xdr:colOff>
      <xdr:row>77</xdr:row>
      <xdr:rowOff>106935</xdr:rowOff>
    </xdr:to>
    <xdr:sp macro="" textlink="">
      <xdr:nvSpPr>
        <xdr:cNvPr id="382" name="円/楕円 381"/>
        <xdr:cNvSpPr/>
      </xdr:nvSpPr>
      <xdr:spPr>
        <a:xfrm>
          <a:off x="3048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117112</xdr:rowOff>
    </xdr:from>
    <xdr:ext cx="762000" cy="259045"/>
    <xdr:sp macro="" textlink="">
      <xdr:nvSpPr>
        <xdr:cNvPr id="383" name="テキスト ボックス 382"/>
        <xdr:cNvSpPr txBox="1"/>
      </xdr:nvSpPr>
      <xdr:spPr>
        <a:xfrm>
          <a:off x="2717800" y="129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163068</xdr:rowOff>
    </xdr:from>
    <xdr:to>
      <xdr:col>3</xdr:col>
      <xdr:colOff>193675</xdr:colOff>
      <xdr:row>77</xdr:row>
      <xdr:rowOff>93218</xdr:rowOff>
    </xdr:to>
    <xdr:sp macro="" textlink="">
      <xdr:nvSpPr>
        <xdr:cNvPr id="384" name="円/楕円 383"/>
        <xdr:cNvSpPr/>
      </xdr:nvSpPr>
      <xdr:spPr>
        <a:xfrm>
          <a:off x="21590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103395</xdr:rowOff>
    </xdr:from>
    <xdr:ext cx="762000" cy="259045"/>
    <xdr:sp macro="" textlink="">
      <xdr:nvSpPr>
        <xdr:cNvPr id="385" name="テキスト ボックス 384"/>
        <xdr:cNvSpPr txBox="1"/>
      </xdr:nvSpPr>
      <xdr:spPr>
        <a:xfrm>
          <a:off x="1828800" y="12962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137922</xdr:rowOff>
    </xdr:from>
    <xdr:to>
      <xdr:col>1</xdr:col>
      <xdr:colOff>676275</xdr:colOff>
      <xdr:row>78</xdr:row>
      <xdr:rowOff>68072</xdr:rowOff>
    </xdr:to>
    <xdr:sp macro="" textlink="">
      <xdr:nvSpPr>
        <xdr:cNvPr id="386" name="円/楕円 385"/>
        <xdr:cNvSpPr/>
      </xdr:nvSpPr>
      <xdr:spPr>
        <a:xfrm>
          <a:off x="1270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78249</xdr:rowOff>
    </xdr:from>
    <xdr:ext cx="762000" cy="259045"/>
    <xdr:sp macro="" textlink="">
      <xdr:nvSpPr>
        <xdr:cNvPr id="387" name="テキスト ボックス 386"/>
        <xdr:cNvSpPr txBox="1"/>
      </xdr:nvSpPr>
      <xdr:spPr>
        <a:xfrm>
          <a:off x="939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公債費以外の経常収支比率については、類似団体平均を上回る数値で推移しており、今年度においても大きく上回っている状況である。今後は、さらに行財政改革を推進し、全体での歳出削減に努める。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3" name="テキスト ボックス 402"/>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5" name="テキスト ボックス 404"/>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7" name="テキスト ボックス 406"/>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9" name="テキスト ボックス 408"/>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1" name="テキスト ボックス 410"/>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3" name="テキスト ボックス 412"/>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100874</xdr:rowOff>
    </xdr:from>
    <xdr:to>
      <xdr:col>24</xdr:col>
      <xdr:colOff>31750</xdr:colOff>
      <xdr:row>81</xdr:row>
      <xdr:rowOff>66584</xdr:rowOff>
    </xdr:to>
    <xdr:cxnSp macro="">
      <xdr:nvCxnSpPr>
        <xdr:cNvPr id="417" name="直線コネクタ 416"/>
        <xdr:cNvCxnSpPr/>
      </xdr:nvCxnSpPr>
      <xdr:spPr>
        <a:xfrm flipV="1">
          <a:off x="16510000" y="1244527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18"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19" name="直線コネクタ 418"/>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15801</xdr:rowOff>
    </xdr:from>
    <xdr:ext cx="762000" cy="259045"/>
    <xdr:sp macro="" textlink="">
      <xdr:nvSpPr>
        <xdr:cNvPr id="420" name="公債費以外最大値テキスト"/>
        <xdr:cNvSpPr txBox="1"/>
      </xdr:nvSpPr>
      <xdr:spPr>
        <a:xfrm>
          <a:off x="16598900" y="1218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49.7</a:t>
          </a:r>
          <a:endParaRPr kumimoji="1" lang="ja-JP" altLang="en-US" sz="1000" b="1">
            <a:latin typeface="ＭＳ Ｐゴシック"/>
          </a:endParaRPr>
        </a:p>
      </xdr:txBody>
    </xdr:sp>
    <xdr:clientData/>
  </xdr:oneCellAnchor>
  <xdr:twoCellAnchor>
    <xdr:from>
      <xdr:col>23</xdr:col>
      <xdr:colOff>628650</xdr:colOff>
      <xdr:row>72</xdr:row>
      <xdr:rowOff>100874</xdr:rowOff>
    </xdr:from>
    <xdr:to>
      <xdr:col>24</xdr:col>
      <xdr:colOff>120650</xdr:colOff>
      <xdr:row>72</xdr:row>
      <xdr:rowOff>100874</xdr:rowOff>
    </xdr:to>
    <xdr:cxnSp macro="">
      <xdr:nvCxnSpPr>
        <xdr:cNvPr id="421" name="直線コネクタ 420"/>
        <xdr:cNvCxnSpPr/>
      </xdr:nvCxnSpPr>
      <xdr:spPr>
        <a:xfrm>
          <a:off x="16421100" y="12445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74749</xdr:rowOff>
    </xdr:from>
    <xdr:to>
      <xdr:col>24</xdr:col>
      <xdr:colOff>31750</xdr:colOff>
      <xdr:row>76</xdr:row>
      <xdr:rowOff>156392</xdr:rowOff>
    </xdr:to>
    <xdr:cxnSp macro="">
      <xdr:nvCxnSpPr>
        <xdr:cNvPr id="422" name="直線コネクタ 421"/>
        <xdr:cNvCxnSpPr/>
      </xdr:nvCxnSpPr>
      <xdr:spPr>
        <a:xfrm>
          <a:off x="15671800" y="13104949"/>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135181</xdr:rowOff>
    </xdr:from>
    <xdr:ext cx="762000" cy="259045"/>
    <xdr:sp macro="" textlink="">
      <xdr:nvSpPr>
        <xdr:cNvPr id="423" name="公債費以外平均値テキスト"/>
        <xdr:cNvSpPr txBox="1"/>
      </xdr:nvSpPr>
      <xdr:spPr>
        <a:xfrm>
          <a:off x="16598900" y="126510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118654</xdr:rowOff>
    </xdr:from>
    <xdr:to>
      <xdr:col>24</xdr:col>
      <xdr:colOff>82550</xdr:colOff>
      <xdr:row>75</xdr:row>
      <xdr:rowOff>48804</xdr:rowOff>
    </xdr:to>
    <xdr:sp macro="" textlink="">
      <xdr:nvSpPr>
        <xdr:cNvPr id="424" name="フローチャート : 判断 423"/>
        <xdr:cNvSpPr/>
      </xdr:nvSpPr>
      <xdr:spPr>
        <a:xfrm>
          <a:off x="164592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74749</xdr:rowOff>
    </xdr:from>
    <xdr:to>
      <xdr:col>22</xdr:col>
      <xdr:colOff>565150</xdr:colOff>
      <xdr:row>76</xdr:row>
      <xdr:rowOff>74749</xdr:rowOff>
    </xdr:to>
    <xdr:cxnSp macro="">
      <xdr:nvCxnSpPr>
        <xdr:cNvPr id="425" name="直線コネクタ 424"/>
        <xdr:cNvCxnSpPr/>
      </xdr:nvCxnSpPr>
      <xdr:spPr>
        <a:xfrm>
          <a:off x="14782800" y="1310494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102326</xdr:rowOff>
    </xdr:from>
    <xdr:to>
      <xdr:col>22</xdr:col>
      <xdr:colOff>615950</xdr:colOff>
      <xdr:row>75</xdr:row>
      <xdr:rowOff>32476</xdr:rowOff>
    </xdr:to>
    <xdr:sp macro="" textlink="">
      <xdr:nvSpPr>
        <xdr:cNvPr id="426" name="フローチャート : 判断 425"/>
        <xdr:cNvSpPr/>
      </xdr:nvSpPr>
      <xdr:spPr>
        <a:xfrm>
          <a:off x="15621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42653</xdr:rowOff>
    </xdr:from>
    <xdr:ext cx="736600" cy="259045"/>
    <xdr:sp macro="" textlink="">
      <xdr:nvSpPr>
        <xdr:cNvPr id="427" name="テキスト ボックス 426"/>
        <xdr:cNvSpPr txBox="1"/>
      </xdr:nvSpPr>
      <xdr:spPr>
        <a:xfrm>
          <a:off x="15290800" y="12558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118835</xdr:rowOff>
    </xdr:from>
    <xdr:to>
      <xdr:col>21</xdr:col>
      <xdr:colOff>361950</xdr:colOff>
      <xdr:row>76</xdr:row>
      <xdr:rowOff>74749</xdr:rowOff>
    </xdr:to>
    <xdr:cxnSp macro="">
      <xdr:nvCxnSpPr>
        <xdr:cNvPr id="428" name="直線コネクタ 427"/>
        <xdr:cNvCxnSpPr/>
      </xdr:nvCxnSpPr>
      <xdr:spPr>
        <a:xfrm>
          <a:off x="13893800" y="12977585"/>
          <a:ext cx="889000" cy="127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134983</xdr:rowOff>
    </xdr:from>
    <xdr:to>
      <xdr:col>21</xdr:col>
      <xdr:colOff>412750</xdr:colOff>
      <xdr:row>75</xdr:row>
      <xdr:rowOff>65133</xdr:rowOff>
    </xdr:to>
    <xdr:sp macro="" textlink="">
      <xdr:nvSpPr>
        <xdr:cNvPr id="429" name="フローチャート : 判断 428"/>
        <xdr:cNvSpPr/>
      </xdr:nvSpPr>
      <xdr:spPr>
        <a:xfrm>
          <a:off x="14732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75310</xdr:rowOff>
    </xdr:from>
    <xdr:ext cx="762000" cy="259045"/>
    <xdr:sp macro="" textlink="">
      <xdr:nvSpPr>
        <xdr:cNvPr id="430" name="テキスト ボックス 429"/>
        <xdr:cNvSpPr txBox="1"/>
      </xdr:nvSpPr>
      <xdr:spPr>
        <a:xfrm>
          <a:off x="14401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118835</xdr:rowOff>
    </xdr:from>
    <xdr:to>
      <xdr:col>20</xdr:col>
      <xdr:colOff>158750</xdr:colOff>
      <xdr:row>76</xdr:row>
      <xdr:rowOff>58420</xdr:rowOff>
    </xdr:to>
    <xdr:cxnSp macro="">
      <xdr:nvCxnSpPr>
        <xdr:cNvPr id="431" name="直線コネクタ 430"/>
        <xdr:cNvCxnSpPr/>
      </xdr:nvCxnSpPr>
      <xdr:spPr>
        <a:xfrm flipV="1">
          <a:off x="13004800" y="12977585"/>
          <a:ext cx="889000" cy="111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66403</xdr:rowOff>
    </xdr:from>
    <xdr:to>
      <xdr:col>20</xdr:col>
      <xdr:colOff>209550</xdr:colOff>
      <xdr:row>74</xdr:row>
      <xdr:rowOff>168003</xdr:rowOff>
    </xdr:to>
    <xdr:sp macro="" textlink="">
      <xdr:nvSpPr>
        <xdr:cNvPr id="432" name="フローチャート : 判断 431"/>
        <xdr:cNvSpPr/>
      </xdr:nvSpPr>
      <xdr:spPr>
        <a:xfrm>
          <a:off x="13843000" y="12753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6730</xdr:rowOff>
    </xdr:from>
    <xdr:ext cx="762000" cy="259045"/>
    <xdr:sp macro="" textlink="">
      <xdr:nvSpPr>
        <xdr:cNvPr id="433" name="テキスト ボックス 432"/>
        <xdr:cNvSpPr txBox="1"/>
      </xdr:nvSpPr>
      <xdr:spPr>
        <a:xfrm>
          <a:off x="13512800" y="12522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134983</xdr:rowOff>
    </xdr:from>
    <xdr:to>
      <xdr:col>19</xdr:col>
      <xdr:colOff>6350</xdr:colOff>
      <xdr:row>75</xdr:row>
      <xdr:rowOff>65133</xdr:rowOff>
    </xdr:to>
    <xdr:sp macro="" textlink="">
      <xdr:nvSpPr>
        <xdr:cNvPr id="434" name="フローチャート : 判断 433"/>
        <xdr:cNvSpPr/>
      </xdr:nvSpPr>
      <xdr:spPr>
        <a:xfrm>
          <a:off x="12954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75310</xdr:rowOff>
    </xdr:from>
    <xdr:ext cx="762000" cy="259045"/>
    <xdr:sp macro="" textlink="">
      <xdr:nvSpPr>
        <xdr:cNvPr id="435" name="テキスト ボックス 434"/>
        <xdr:cNvSpPr txBox="1"/>
      </xdr:nvSpPr>
      <xdr:spPr>
        <a:xfrm>
          <a:off x="12623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105592</xdr:rowOff>
    </xdr:from>
    <xdr:to>
      <xdr:col>24</xdr:col>
      <xdr:colOff>82550</xdr:colOff>
      <xdr:row>77</xdr:row>
      <xdr:rowOff>35742</xdr:rowOff>
    </xdr:to>
    <xdr:sp macro="" textlink="">
      <xdr:nvSpPr>
        <xdr:cNvPr id="441" name="円/楕円 440"/>
        <xdr:cNvSpPr/>
      </xdr:nvSpPr>
      <xdr:spPr>
        <a:xfrm>
          <a:off x="16459200" y="1313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77669</xdr:rowOff>
    </xdr:from>
    <xdr:ext cx="762000" cy="259045"/>
    <xdr:sp macro="" textlink="">
      <xdr:nvSpPr>
        <xdr:cNvPr id="442" name="公債費以外該当値テキスト"/>
        <xdr:cNvSpPr txBox="1"/>
      </xdr:nvSpPr>
      <xdr:spPr>
        <a:xfrm>
          <a:off x="16598900" y="13107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23949</xdr:rowOff>
    </xdr:from>
    <xdr:to>
      <xdr:col>22</xdr:col>
      <xdr:colOff>615950</xdr:colOff>
      <xdr:row>76</xdr:row>
      <xdr:rowOff>125549</xdr:rowOff>
    </xdr:to>
    <xdr:sp macro="" textlink="">
      <xdr:nvSpPr>
        <xdr:cNvPr id="443" name="円/楕円 442"/>
        <xdr:cNvSpPr/>
      </xdr:nvSpPr>
      <xdr:spPr>
        <a:xfrm>
          <a:off x="15621000" y="1305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110326</xdr:rowOff>
    </xdr:from>
    <xdr:ext cx="736600" cy="259045"/>
    <xdr:sp macro="" textlink="">
      <xdr:nvSpPr>
        <xdr:cNvPr id="444" name="テキスト ボックス 443"/>
        <xdr:cNvSpPr txBox="1"/>
      </xdr:nvSpPr>
      <xdr:spPr>
        <a:xfrm>
          <a:off x="15290800" y="13140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23949</xdr:rowOff>
    </xdr:from>
    <xdr:to>
      <xdr:col>21</xdr:col>
      <xdr:colOff>412750</xdr:colOff>
      <xdr:row>76</xdr:row>
      <xdr:rowOff>125549</xdr:rowOff>
    </xdr:to>
    <xdr:sp macro="" textlink="">
      <xdr:nvSpPr>
        <xdr:cNvPr id="445" name="円/楕円 444"/>
        <xdr:cNvSpPr/>
      </xdr:nvSpPr>
      <xdr:spPr>
        <a:xfrm>
          <a:off x="14732000" y="13054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110326</xdr:rowOff>
    </xdr:from>
    <xdr:ext cx="762000" cy="259045"/>
    <xdr:sp macro="" textlink="">
      <xdr:nvSpPr>
        <xdr:cNvPr id="446" name="テキスト ボックス 445"/>
        <xdr:cNvSpPr txBox="1"/>
      </xdr:nvSpPr>
      <xdr:spPr>
        <a:xfrm>
          <a:off x="14401800" y="13140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68035</xdr:rowOff>
    </xdr:from>
    <xdr:to>
      <xdr:col>20</xdr:col>
      <xdr:colOff>209550</xdr:colOff>
      <xdr:row>75</xdr:row>
      <xdr:rowOff>169636</xdr:rowOff>
    </xdr:to>
    <xdr:sp macro="" textlink="">
      <xdr:nvSpPr>
        <xdr:cNvPr id="447" name="円/楕円 446"/>
        <xdr:cNvSpPr/>
      </xdr:nvSpPr>
      <xdr:spPr>
        <a:xfrm>
          <a:off x="13843000" y="129267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154413</xdr:rowOff>
    </xdr:from>
    <xdr:ext cx="762000" cy="259045"/>
    <xdr:sp macro="" textlink="">
      <xdr:nvSpPr>
        <xdr:cNvPr id="448" name="テキスト ボックス 447"/>
        <xdr:cNvSpPr txBox="1"/>
      </xdr:nvSpPr>
      <xdr:spPr>
        <a:xfrm>
          <a:off x="13512800" y="13013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7620</xdr:rowOff>
    </xdr:from>
    <xdr:to>
      <xdr:col>19</xdr:col>
      <xdr:colOff>6350</xdr:colOff>
      <xdr:row>76</xdr:row>
      <xdr:rowOff>109220</xdr:rowOff>
    </xdr:to>
    <xdr:sp macro="" textlink="">
      <xdr:nvSpPr>
        <xdr:cNvPr id="449" name="円/楕円 448"/>
        <xdr:cNvSpPr/>
      </xdr:nvSpPr>
      <xdr:spPr>
        <a:xfrm>
          <a:off x="12954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93997</xdr:rowOff>
    </xdr:from>
    <xdr:ext cx="762000" cy="259045"/>
    <xdr:sp macro="" textlink="">
      <xdr:nvSpPr>
        <xdr:cNvPr id="450" name="テキスト ボックス 449"/>
        <xdr:cNvSpPr txBox="1"/>
      </xdr:nvSpPr>
      <xdr:spPr>
        <a:xfrm>
          <a:off x="12623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福島県塙町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162143</xdr:rowOff>
    </xdr:from>
    <xdr:to>
      <xdr:col>4</xdr:col>
      <xdr:colOff>1117600</xdr:colOff>
      <xdr:row>19</xdr:row>
      <xdr:rowOff>140501</xdr:rowOff>
    </xdr:to>
    <xdr:cxnSp macro="">
      <xdr:nvCxnSpPr>
        <xdr:cNvPr id="41" name="直線コネクタ 40"/>
        <xdr:cNvCxnSpPr/>
      </xdr:nvCxnSpPr>
      <xdr:spPr bwMode="auto">
        <a:xfrm flipV="1">
          <a:off x="5651500" y="2267168"/>
          <a:ext cx="0" cy="11785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112578</xdr:rowOff>
    </xdr:from>
    <xdr:ext cx="762000" cy="259045"/>
    <xdr:sp macro="" textlink="">
      <xdr:nvSpPr>
        <xdr:cNvPr id="42" name="人口1人当たり決算額の推移最小値テキスト130"/>
        <xdr:cNvSpPr txBox="1"/>
      </xdr:nvSpPr>
      <xdr:spPr>
        <a:xfrm>
          <a:off x="5740400" y="341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85,971</a:t>
          </a:r>
          <a:endParaRPr kumimoji="1" lang="ja-JP" altLang="en-US" sz="1000" b="1">
            <a:latin typeface="ＭＳ Ｐゴシック"/>
          </a:endParaRPr>
        </a:p>
      </xdr:txBody>
    </xdr:sp>
    <xdr:clientData/>
  </xdr:oneCellAnchor>
  <xdr:twoCellAnchor>
    <xdr:from>
      <xdr:col>4</xdr:col>
      <xdr:colOff>1028700</xdr:colOff>
      <xdr:row>19</xdr:row>
      <xdr:rowOff>140501</xdr:rowOff>
    </xdr:from>
    <xdr:to>
      <xdr:col>5</xdr:col>
      <xdr:colOff>73025</xdr:colOff>
      <xdr:row>19</xdr:row>
      <xdr:rowOff>140501</xdr:rowOff>
    </xdr:to>
    <xdr:cxnSp macro="">
      <xdr:nvCxnSpPr>
        <xdr:cNvPr id="43" name="直線コネクタ 42"/>
        <xdr:cNvCxnSpPr/>
      </xdr:nvCxnSpPr>
      <xdr:spPr bwMode="auto">
        <a:xfrm>
          <a:off x="5562600" y="34456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77070</xdr:rowOff>
    </xdr:from>
    <xdr:ext cx="762000" cy="259045"/>
    <xdr:sp macro="" textlink="">
      <xdr:nvSpPr>
        <xdr:cNvPr id="44" name="人口1人当たり決算額の推移最大値テキスト130"/>
        <xdr:cNvSpPr txBox="1"/>
      </xdr:nvSpPr>
      <xdr:spPr>
        <a:xfrm>
          <a:off x="5740400" y="201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292,184</a:t>
          </a:r>
          <a:endParaRPr kumimoji="1" lang="ja-JP" altLang="en-US" sz="1000" b="1">
            <a:latin typeface="ＭＳ Ｐゴシック"/>
          </a:endParaRPr>
        </a:p>
      </xdr:txBody>
    </xdr:sp>
    <xdr:clientData/>
  </xdr:oneCellAnchor>
  <xdr:twoCellAnchor>
    <xdr:from>
      <xdr:col>4</xdr:col>
      <xdr:colOff>1028700</xdr:colOff>
      <xdr:row>12</xdr:row>
      <xdr:rowOff>162143</xdr:rowOff>
    </xdr:from>
    <xdr:to>
      <xdr:col>5</xdr:col>
      <xdr:colOff>73025</xdr:colOff>
      <xdr:row>12</xdr:row>
      <xdr:rowOff>162143</xdr:rowOff>
    </xdr:to>
    <xdr:cxnSp macro="">
      <xdr:nvCxnSpPr>
        <xdr:cNvPr id="45" name="直線コネクタ 44"/>
        <xdr:cNvCxnSpPr/>
      </xdr:nvCxnSpPr>
      <xdr:spPr bwMode="auto">
        <a:xfrm>
          <a:off x="5562600" y="2267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142335</xdr:rowOff>
    </xdr:from>
    <xdr:to>
      <xdr:col>4</xdr:col>
      <xdr:colOff>1117600</xdr:colOff>
      <xdr:row>18</xdr:row>
      <xdr:rowOff>170087</xdr:rowOff>
    </xdr:to>
    <xdr:cxnSp macro="">
      <xdr:nvCxnSpPr>
        <xdr:cNvPr id="46" name="直線コネクタ 45"/>
        <xdr:cNvCxnSpPr/>
      </xdr:nvCxnSpPr>
      <xdr:spPr bwMode="auto">
        <a:xfrm>
          <a:off x="5003800" y="3276060"/>
          <a:ext cx="647700" cy="27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689</xdr:rowOff>
    </xdr:from>
    <xdr:ext cx="762000" cy="259045"/>
    <xdr:sp macro="" textlink="">
      <xdr:nvSpPr>
        <xdr:cNvPr id="47" name="人口1人当たり決算額の推移平均値テキスト130"/>
        <xdr:cNvSpPr txBox="1"/>
      </xdr:nvSpPr>
      <xdr:spPr>
        <a:xfrm>
          <a:off x="5740400" y="2791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155612</xdr:rowOff>
    </xdr:from>
    <xdr:to>
      <xdr:col>5</xdr:col>
      <xdr:colOff>34925</xdr:colOff>
      <xdr:row>17</xdr:row>
      <xdr:rowOff>85762</xdr:rowOff>
    </xdr:to>
    <xdr:sp macro="" textlink="">
      <xdr:nvSpPr>
        <xdr:cNvPr id="48" name="フローチャート : 判断 47"/>
        <xdr:cNvSpPr/>
      </xdr:nvSpPr>
      <xdr:spPr bwMode="auto">
        <a:xfrm>
          <a:off x="56007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116349</xdr:rowOff>
    </xdr:from>
    <xdr:to>
      <xdr:col>4</xdr:col>
      <xdr:colOff>469900</xdr:colOff>
      <xdr:row>18</xdr:row>
      <xdr:rowOff>142335</xdr:rowOff>
    </xdr:to>
    <xdr:cxnSp macro="">
      <xdr:nvCxnSpPr>
        <xdr:cNvPr id="49" name="直線コネクタ 48"/>
        <xdr:cNvCxnSpPr/>
      </xdr:nvCxnSpPr>
      <xdr:spPr bwMode="auto">
        <a:xfrm>
          <a:off x="4305300" y="3250074"/>
          <a:ext cx="698500" cy="259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144319</xdr:rowOff>
    </xdr:from>
    <xdr:to>
      <xdr:col>4</xdr:col>
      <xdr:colOff>520700</xdr:colOff>
      <xdr:row>17</xdr:row>
      <xdr:rowOff>74469</xdr:rowOff>
    </xdr:to>
    <xdr:sp macro="" textlink="">
      <xdr:nvSpPr>
        <xdr:cNvPr id="50" name="フローチャート : 判断 49"/>
        <xdr:cNvSpPr/>
      </xdr:nvSpPr>
      <xdr:spPr bwMode="auto">
        <a:xfrm>
          <a:off x="4953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84646</xdr:rowOff>
    </xdr:from>
    <xdr:ext cx="736600" cy="259045"/>
    <xdr:sp macro="" textlink="">
      <xdr:nvSpPr>
        <xdr:cNvPr id="51" name="テキスト ボックス 50"/>
        <xdr:cNvSpPr txBox="1"/>
      </xdr:nvSpPr>
      <xdr:spPr>
        <a:xfrm>
          <a:off x="4622800" y="2704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116349</xdr:rowOff>
    </xdr:from>
    <xdr:to>
      <xdr:col>3</xdr:col>
      <xdr:colOff>904875</xdr:colOff>
      <xdr:row>18</xdr:row>
      <xdr:rowOff>134608</xdr:rowOff>
    </xdr:to>
    <xdr:cxnSp macro="">
      <xdr:nvCxnSpPr>
        <xdr:cNvPr id="52" name="直線コネクタ 51"/>
        <xdr:cNvCxnSpPr/>
      </xdr:nvCxnSpPr>
      <xdr:spPr bwMode="auto">
        <a:xfrm flipV="1">
          <a:off x="3606800" y="3250074"/>
          <a:ext cx="698500" cy="182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131460</xdr:rowOff>
    </xdr:from>
    <xdr:to>
      <xdr:col>3</xdr:col>
      <xdr:colOff>955675</xdr:colOff>
      <xdr:row>17</xdr:row>
      <xdr:rowOff>61610</xdr:rowOff>
    </xdr:to>
    <xdr:sp macro="" textlink="">
      <xdr:nvSpPr>
        <xdr:cNvPr id="53" name="フローチャート : 判断 52"/>
        <xdr:cNvSpPr/>
      </xdr:nvSpPr>
      <xdr:spPr bwMode="auto">
        <a:xfrm>
          <a:off x="4254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71787</xdr:rowOff>
    </xdr:from>
    <xdr:ext cx="762000" cy="259045"/>
    <xdr:sp macro="" textlink="">
      <xdr:nvSpPr>
        <xdr:cNvPr id="54" name="テキスト ボックス 53"/>
        <xdr:cNvSpPr txBox="1"/>
      </xdr:nvSpPr>
      <xdr:spPr>
        <a:xfrm>
          <a:off x="39243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114406</xdr:rowOff>
    </xdr:from>
    <xdr:to>
      <xdr:col>3</xdr:col>
      <xdr:colOff>206375</xdr:colOff>
      <xdr:row>18</xdr:row>
      <xdr:rowOff>134608</xdr:rowOff>
    </xdr:to>
    <xdr:cxnSp macro="">
      <xdr:nvCxnSpPr>
        <xdr:cNvPr id="55" name="直線コネクタ 54"/>
        <xdr:cNvCxnSpPr/>
      </xdr:nvCxnSpPr>
      <xdr:spPr bwMode="auto">
        <a:xfrm>
          <a:off x="2908300" y="3248131"/>
          <a:ext cx="698500" cy="20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21927</xdr:rowOff>
    </xdr:from>
    <xdr:to>
      <xdr:col>3</xdr:col>
      <xdr:colOff>257175</xdr:colOff>
      <xdr:row>18</xdr:row>
      <xdr:rowOff>123527</xdr:rowOff>
    </xdr:to>
    <xdr:sp macro="" textlink="">
      <xdr:nvSpPr>
        <xdr:cNvPr id="56" name="フローチャート : 判断 55"/>
        <xdr:cNvSpPr/>
      </xdr:nvSpPr>
      <xdr:spPr bwMode="auto">
        <a:xfrm>
          <a:off x="3556000" y="3155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133704</xdr:rowOff>
    </xdr:from>
    <xdr:ext cx="762000" cy="259045"/>
    <xdr:sp macro="" textlink="">
      <xdr:nvSpPr>
        <xdr:cNvPr id="57" name="テキスト ボックス 56"/>
        <xdr:cNvSpPr txBox="1"/>
      </xdr:nvSpPr>
      <xdr:spPr>
        <a:xfrm>
          <a:off x="3225800" y="292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37466</xdr:rowOff>
    </xdr:from>
    <xdr:to>
      <xdr:col>2</xdr:col>
      <xdr:colOff>692150</xdr:colOff>
      <xdr:row>18</xdr:row>
      <xdr:rowOff>139066</xdr:rowOff>
    </xdr:to>
    <xdr:sp macro="" textlink="">
      <xdr:nvSpPr>
        <xdr:cNvPr id="58" name="フローチャート : 判断 57"/>
        <xdr:cNvSpPr/>
      </xdr:nvSpPr>
      <xdr:spPr bwMode="auto">
        <a:xfrm>
          <a:off x="2857500" y="31711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149243</xdr:rowOff>
    </xdr:from>
    <xdr:ext cx="762000" cy="259045"/>
    <xdr:sp macro="" textlink="">
      <xdr:nvSpPr>
        <xdr:cNvPr id="59" name="テキスト ボックス 58"/>
        <xdr:cNvSpPr txBox="1"/>
      </xdr:nvSpPr>
      <xdr:spPr>
        <a:xfrm>
          <a:off x="2527300" y="2940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125,111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119287</xdr:rowOff>
    </xdr:from>
    <xdr:to>
      <xdr:col>5</xdr:col>
      <xdr:colOff>34925</xdr:colOff>
      <xdr:row>19</xdr:row>
      <xdr:rowOff>49437</xdr:rowOff>
    </xdr:to>
    <xdr:sp macro="" textlink="">
      <xdr:nvSpPr>
        <xdr:cNvPr id="65" name="円/楕円 64"/>
        <xdr:cNvSpPr/>
      </xdr:nvSpPr>
      <xdr:spPr bwMode="auto">
        <a:xfrm>
          <a:off x="5600700" y="32530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91364</xdr:rowOff>
    </xdr:from>
    <xdr:ext cx="762000" cy="259045"/>
    <xdr:sp macro="" textlink="">
      <xdr:nvSpPr>
        <xdr:cNvPr id="66" name="人口1人当たり決算額の推移該当値テキスト130"/>
        <xdr:cNvSpPr txBox="1"/>
      </xdr:nvSpPr>
      <xdr:spPr>
        <a:xfrm>
          <a:off x="5740400" y="322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110,794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91535</xdr:rowOff>
    </xdr:from>
    <xdr:to>
      <xdr:col>4</xdr:col>
      <xdr:colOff>520700</xdr:colOff>
      <xdr:row>19</xdr:row>
      <xdr:rowOff>21685</xdr:rowOff>
    </xdr:to>
    <xdr:sp macro="" textlink="">
      <xdr:nvSpPr>
        <xdr:cNvPr id="67" name="円/楕円 66"/>
        <xdr:cNvSpPr/>
      </xdr:nvSpPr>
      <xdr:spPr bwMode="auto">
        <a:xfrm>
          <a:off x="4953000" y="32252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6462</xdr:rowOff>
    </xdr:from>
    <xdr:ext cx="736600" cy="259045"/>
    <xdr:sp macro="" textlink="">
      <xdr:nvSpPr>
        <xdr:cNvPr id="68" name="テキスト ボックス 67"/>
        <xdr:cNvSpPr txBox="1"/>
      </xdr:nvSpPr>
      <xdr:spPr>
        <a:xfrm>
          <a:off x="4622800" y="3311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115,650</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65549</xdr:rowOff>
    </xdr:from>
    <xdr:to>
      <xdr:col>3</xdr:col>
      <xdr:colOff>955675</xdr:colOff>
      <xdr:row>18</xdr:row>
      <xdr:rowOff>167149</xdr:rowOff>
    </xdr:to>
    <xdr:sp macro="" textlink="">
      <xdr:nvSpPr>
        <xdr:cNvPr id="69" name="円/楕円 68"/>
        <xdr:cNvSpPr/>
      </xdr:nvSpPr>
      <xdr:spPr bwMode="auto">
        <a:xfrm>
          <a:off x="4254500" y="31992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151926</xdr:rowOff>
    </xdr:from>
    <xdr:ext cx="762000" cy="259045"/>
    <xdr:sp macro="" textlink="">
      <xdr:nvSpPr>
        <xdr:cNvPr id="70" name="テキスト ボックス 69"/>
        <xdr:cNvSpPr txBox="1"/>
      </xdr:nvSpPr>
      <xdr:spPr>
        <a:xfrm>
          <a:off x="3924300" y="3285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120,197</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83809</xdr:rowOff>
    </xdr:from>
    <xdr:to>
      <xdr:col>3</xdr:col>
      <xdr:colOff>257175</xdr:colOff>
      <xdr:row>19</xdr:row>
      <xdr:rowOff>13959</xdr:rowOff>
    </xdr:to>
    <xdr:sp macro="" textlink="">
      <xdr:nvSpPr>
        <xdr:cNvPr id="71" name="円/楕円 70"/>
        <xdr:cNvSpPr/>
      </xdr:nvSpPr>
      <xdr:spPr bwMode="auto">
        <a:xfrm>
          <a:off x="3556000" y="32175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170185</xdr:rowOff>
    </xdr:from>
    <xdr:ext cx="762000" cy="259045"/>
    <xdr:sp macro="" textlink="">
      <xdr:nvSpPr>
        <xdr:cNvPr id="72" name="テキスト ボックス 71"/>
        <xdr:cNvSpPr txBox="1"/>
      </xdr:nvSpPr>
      <xdr:spPr>
        <a:xfrm>
          <a:off x="3225800" y="3303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117,002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63606</xdr:rowOff>
    </xdr:from>
    <xdr:to>
      <xdr:col>2</xdr:col>
      <xdr:colOff>692150</xdr:colOff>
      <xdr:row>18</xdr:row>
      <xdr:rowOff>165206</xdr:rowOff>
    </xdr:to>
    <xdr:sp macro="" textlink="">
      <xdr:nvSpPr>
        <xdr:cNvPr id="73" name="円/楕円 72"/>
        <xdr:cNvSpPr/>
      </xdr:nvSpPr>
      <xdr:spPr bwMode="auto">
        <a:xfrm>
          <a:off x="2857500" y="31973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149983</xdr:rowOff>
    </xdr:from>
    <xdr:ext cx="762000" cy="259045"/>
    <xdr:sp macro="" textlink="">
      <xdr:nvSpPr>
        <xdr:cNvPr id="74" name="テキスト ボックス 73"/>
        <xdr:cNvSpPr txBox="1"/>
      </xdr:nvSpPr>
      <xdr:spPr>
        <a:xfrm>
          <a:off x="2527300" y="3283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120,537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166738</xdr:rowOff>
    </xdr:from>
    <xdr:to>
      <xdr:col>4</xdr:col>
      <xdr:colOff>1117600</xdr:colOff>
      <xdr:row>37</xdr:row>
      <xdr:rowOff>319545</xdr:rowOff>
    </xdr:to>
    <xdr:cxnSp macro="">
      <xdr:nvCxnSpPr>
        <xdr:cNvPr id="102" name="直線コネクタ 101"/>
        <xdr:cNvCxnSpPr/>
      </xdr:nvCxnSpPr>
      <xdr:spPr bwMode="auto">
        <a:xfrm flipV="1">
          <a:off x="5651500" y="5919838"/>
          <a:ext cx="0" cy="15244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291622</xdr:rowOff>
    </xdr:from>
    <xdr:ext cx="762000" cy="259045"/>
    <xdr:sp macro="" textlink="">
      <xdr:nvSpPr>
        <xdr:cNvPr id="103" name="人口1人当たり決算額の推移最小値テキスト445"/>
        <xdr:cNvSpPr txBox="1"/>
      </xdr:nvSpPr>
      <xdr:spPr>
        <a:xfrm>
          <a:off x="5740400" y="741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-21,161</a:t>
          </a:r>
          <a:endParaRPr kumimoji="1" lang="ja-JP" altLang="en-US" sz="1000" b="1">
            <a:latin typeface="ＭＳ Ｐゴシック"/>
          </a:endParaRPr>
        </a:p>
      </xdr:txBody>
    </xdr:sp>
    <xdr:clientData/>
  </xdr:oneCellAnchor>
  <xdr:twoCellAnchor>
    <xdr:from>
      <xdr:col>4</xdr:col>
      <xdr:colOff>1028700</xdr:colOff>
      <xdr:row>37</xdr:row>
      <xdr:rowOff>319545</xdr:rowOff>
    </xdr:from>
    <xdr:to>
      <xdr:col>5</xdr:col>
      <xdr:colOff>73025</xdr:colOff>
      <xdr:row>37</xdr:row>
      <xdr:rowOff>319545</xdr:rowOff>
    </xdr:to>
    <xdr:cxnSp macro="">
      <xdr:nvCxnSpPr>
        <xdr:cNvPr id="104" name="直線コネクタ 103"/>
        <xdr:cNvCxnSpPr/>
      </xdr:nvCxnSpPr>
      <xdr:spPr bwMode="auto">
        <a:xfrm>
          <a:off x="5562600" y="74442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253115</xdr:rowOff>
    </xdr:from>
    <xdr:ext cx="762000" cy="259045"/>
    <xdr:sp macro="" textlink="">
      <xdr:nvSpPr>
        <xdr:cNvPr id="105" name="人口1人当たり決算額の推移最大値テキスト445"/>
        <xdr:cNvSpPr txBox="1"/>
      </xdr:nvSpPr>
      <xdr:spPr>
        <a:xfrm>
          <a:off x="5740400" y="566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98,871</a:t>
          </a:r>
          <a:endParaRPr kumimoji="1" lang="ja-JP" altLang="en-US" sz="1000" b="1">
            <a:latin typeface="ＭＳ Ｐゴシック"/>
          </a:endParaRPr>
        </a:p>
      </xdr:txBody>
    </xdr:sp>
    <xdr:clientData/>
  </xdr:oneCellAnchor>
  <xdr:twoCellAnchor>
    <xdr:from>
      <xdr:col>4</xdr:col>
      <xdr:colOff>1028700</xdr:colOff>
      <xdr:row>32</xdr:row>
      <xdr:rowOff>166738</xdr:rowOff>
    </xdr:from>
    <xdr:to>
      <xdr:col>5</xdr:col>
      <xdr:colOff>73025</xdr:colOff>
      <xdr:row>32</xdr:row>
      <xdr:rowOff>166738</xdr:rowOff>
    </xdr:to>
    <xdr:cxnSp macro="">
      <xdr:nvCxnSpPr>
        <xdr:cNvPr id="106" name="直線コネクタ 105"/>
        <xdr:cNvCxnSpPr/>
      </xdr:nvCxnSpPr>
      <xdr:spPr bwMode="auto">
        <a:xfrm>
          <a:off x="5562600" y="591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220891</xdr:rowOff>
    </xdr:from>
    <xdr:to>
      <xdr:col>4</xdr:col>
      <xdr:colOff>1117600</xdr:colOff>
      <xdr:row>35</xdr:row>
      <xdr:rowOff>287236</xdr:rowOff>
    </xdr:to>
    <xdr:cxnSp macro="">
      <xdr:nvCxnSpPr>
        <xdr:cNvPr id="107" name="直線コネクタ 106"/>
        <xdr:cNvCxnSpPr/>
      </xdr:nvCxnSpPr>
      <xdr:spPr bwMode="auto">
        <a:xfrm>
          <a:off x="5003800" y="6831241"/>
          <a:ext cx="647700" cy="663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200296</xdr:rowOff>
    </xdr:from>
    <xdr:ext cx="762000" cy="259045"/>
    <xdr:sp macro="" textlink="">
      <xdr:nvSpPr>
        <xdr:cNvPr id="108" name="人口1人当たり決算額の推移平均値テキスト445"/>
        <xdr:cNvSpPr txBox="1"/>
      </xdr:nvSpPr>
      <xdr:spPr>
        <a:xfrm>
          <a:off x="5740400" y="6467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12319</xdr:rowOff>
    </xdr:from>
    <xdr:to>
      <xdr:col>5</xdr:col>
      <xdr:colOff>34925</xdr:colOff>
      <xdr:row>35</xdr:row>
      <xdr:rowOff>113919</xdr:rowOff>
    </xdr:to>
    <xdr:sp macro="" textlink="">
      <xdr:nvSpPr>
        <xdr:cNvPr id="109" name="フローチャート : 判断 108"/>
        <xdr:cNvSpPr/>
      </xdr:nvSpPr>
      <xdr:spPr bwMode="auto">
        <a:xfrm>
          <a:off x="56007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198082</xdr:rowOff>
    </xdr:from>
    <xdr:to>
      <xdr:col>4</xdr:col>
      <xdr:colOff>469900</xdr:colOff>
      <xdr:row>35</xdr:row>
      <xdr:rowOff>220891</xdr:rowOff>
    </xdr:to>
    <xdr:cxnSp macro="">
      <xdr:nvCxnSpPr>
        <xdr:cNvPr id="110" name="直線コネクタ 109"/>
        <xdr:cNvCxnSpPr/>
      </xdr:nvCxnSpPr>
      <xdr:spPr bwMode="auto">
        <a:xfrm>
          <a:off x="4305300" y="6808432"/>
          <a:ext cx="698500" cy="228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311823</xdr:rowOff>
    </xdr:from>
    <xdr:to>
      <xdr:col>4</xdr:col>
      <xdr:colOff>520700</xdr:colOff>
      <xdr:row>35</xdr:row>
      <xdr:rowOff>70523</xdr:rowOff>
    </xdr:to>
    <xdr:sp macro="" textlink="">
      <xdr:nvSpPr>
        <xdr:cNvPr id="111" name="フローチャート : 判断 110"/>
        <xdr:cNvSpPr/>
      </xdr:nvSpPr>
      <xdr:spPr bwMode="auto">
        <a:xfrm>
          <a:off x="49530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80700</xdr:rowOff>
    </xdr:from>
    <xdr:ext cx="736600" cy="259045"/>
    <xdr:sp macro="" textlink="">
      <xdr:nvSpPr>
        <xdr:cNvPr id="112" name="テキスト ボックス 111"/>
        <xdr:cNvSpPr txBox="1"/>
      </xdr:nvSpPr>
      <xdr:spPr>
        <a:xfrm>
          <a:off x="4622800" y="6348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198082</xdr:rowOff>
    </xdr:from>
    <xdr:to>
      <xdr:col>3</xdr:col>
      <xdr:colOff>904875</xdr:colOff>
      <xdr:row>35</xdr:row>
      <xdr:rowOff>205651</xdr:rowOff>
    </xdr:to>
    <xdr:cxnSp macro="">
      <xdr:nvCxnSpPr>
        <xdr:cNvPr id="113" name="直線コネクタ 112"/>
        <xdr:cNvCxnSpPr/>
      </xdr:nvCxnSpPr>
      <xdr:spPr bwMode="auto">
        <a:xfrm flipV="1">
          <a:off x="3606800" y="6808432"/>
          <a:ext cx="698500" cy="75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246444</xdr:rowOff>
    </xdr:from>
    <xdr:to>
      <xdr:col>3</xdr:col>
      <xdr:colOff>955675</xdr:colOff>
      <xdr:row>35</xdr:row>
      <xdr:rowOff>5144</xdr:rowOff>
    </xdr:to>
    <xdr:sp macro="" textlink="">
      <xdr:nvSpPr>
        <xdr:cNvPr id="114" name="フローチャート : 判断 113"/>
        <xdr:cNvSpPr/>
      </xdr:nvSpPr>
      <xdr:spPr bwMode="auto">
        <a:xfrm>
          <a:off x="42545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15320</xdr:rowOff>
    </xdr:from>
    <xdr:ext cx="762000" cy="259045"/>
    <xdr:sp macro="" textlink="">
      <xdr:nvSpPr>
        <xdr:cNvPr id="115" name="テキスト ボックス 114"/>
        <xdr:cNvSpPr txBox="1"/>
      </xdr:nvSpPr>
      <xdr:spPr>
        <a:xfrm>
          <a:off x="39243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162547</xdr:rowOff>
    </xdr:from>
    <xdr:to>
      <xdr:col>3</xdr:col>
      <xdr:colOff>206375</xdr:colOff>
      <xdr:row>35</xdr:row>
      <xdr:rowOff>205651</xdr:rowOff>
    </xdr:to>
    <xdr:cxnSp macro="">
      <xdr:nvCxnSpPr>
        <xdr:cNvPr id="116" name="直線コネクタ 115"/>
        <xdr:cNvCxnSpPr/>
      </xdr:nvCxnSpPr>
      <xdr:spPr bwMode="auto">
        <a:xfrm>
          <a:off x="2908300" y="6772897"/>
          <a:ext cx="698500" cy="431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227279</xdr:rowOff>
    </xdr:from>
    <xdr:to>
      <xdr:col>3</xdr:col>
      <xdr:colOff>257175</xdr:colOff>
      <xdr:row>34</xdr:row>
      <xdr:rowOff>328879</xdr:rowOff>
    </xdr:to>
    <xdr:sp macro="" textlink="">
      <xdr:nvSpPr>
        <xdr:cNvPr id="117" name="フローチャート : 判断 116"/>
        <xdr:cNvSpPr/>
      </xdr:nvSpPr>
      <xdr:spPr bwMode="auto">
        <a:xfrm>
          <a:off x="3556000" y="64947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339056</xdr:rowOff>
    </xdr:from>
    <xdr:ext cx="762000" cy="259045"/>
    <xdr:sp macro="" textlink="">
      <xdr:nvSpPr>
        <xdr:cNvPr id="118" name="テキスト ボックス 117"/>
        <xdr:cNvSpPr txBox="1"/>
      </xdr:nvSpPr>
      <xdr:spPr>
        <a:xfrm>
          <a:off x="3225800" y="6263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190932</xdr:rowOff>
    </xdr:from>
    <xdr:to>
      <xdr:col>2</xdr:col>
      <xdr:colOff>692150</xdr:colOff>
      <xdr:row>34</xdr:row>
      <xdr:rowOff>292532</xdr:rowOff>
    </xdr:to>
    <xdr:sp macro="" textlink="">
      <xdr:nvSpPr>
        <xdr:cNvPr id="119" name="フローチャート : 判断 118"/>
        <xdr:cNvSpPr/>
      </xdr:nvSpPr>
      <xdr:spPr bwMode="auto">
        <a:xfrm>
          <a:off x="2857500" y="6458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302709</xdr:rowOff>
    </xdr:from>
    <xdr:ext cx="762000" cy="259045"/>
    <xdr:sp macro="" textlink="">
      <xdr:nvSpPr>
        <xdr:cNvPr id="120" name="テキスト ボックス 119"/>
        <xdr:cNvSpPr txBox="1"/>
      </xdr:nvSpPr>
      <xdr:spPr>
        <a:xfrm>
          <a:off x="2527300" y="622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52,466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236436</xdr:rowOff>
    </xdr:from>
    <xdr:to>
      <xdr:col>5</xdr:col>
      <xdr:colOff>34925</xdr:colOff>
      <xdr:row>35</xdr:row>
      <xdr:rowOff>338036</xdr:rowOff>
    </xdr:to>
    <xdr:sp macro="" textlink="">
      <xdr:nvSpPr>
        <xdr:cNvPr id="126" name="円/楕円 125"/>
        <xdr:cNvSpPr/>
      </xdr:nvSpPr>
      <xdr:spPr bwMode="auto">
        <a:xfrm>
          <a:off x="5600700" y="68467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208513</xdr:rowOff>
    </xdr:from>
    <xdr:ext cx="762000" cy="259045"/>
    <xdr:sp macro="" textlink="">
      <xdr:nvSpPr>
        <xdr:cNvPr id="127" name="人口1人当たり決算額の推移該当値テキスト445"/>
        <xdr:cNvSpPr txBox="1"/>
      </xdr:nvSpPr>
      <xdr:spPr>
        <a:xfrm>
          <a:off x="5740400" y="6818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21,883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170091</xdr:rowOff>
    </xdr:from>
    <xdr:to>
      <xdr:col>4</xdr:col>
      <xdr:colOff>520700</xdr:colOff>
      <xdr:row>35</xdr:row>
      <xdr:rowOff>271691</xdr:rowOff>
    </xdr:to>
    <xdr:sp macro="" textlink="">
      <xdr:nvSpPr>
        <xdr:cNvPr id="128" name="円/楕円 127"/>
        <xdr:cNvSpPr/>
      </xdr:nvSpPr>
      <xdr:spPr bwMode="auto">
        <a:xfrm>
          <a:off x="4953000" y="67804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256468</xdr:rowOff>
    </xdr:from>
    <xdr:ext cx="736600" cy="259045"/>
    <xdr:sp macro="" textlink="">
      <xdr:nvSpPr>
        <xdr:cNvPr id="129" name="テキスト ボックス 128"/>
        <xdr:cNvSpPr txBox="1"/>
      </xdr:nvSpPr>
      <xdr:spPr>
        <a:xfrm>
          <a:off x="4622800" y="68668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27,107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147282</xdr:rowOff>
    </xdr:from>
    <xdr:to>
      <xdr:col>3</xdr:col>
      <xdr:colOff>955675</xdr:colOff>
      <xdr:row>35</xdr:row>
      <xdr:rowOff>248882</xdr:rowOff>
    </xdr:to>
    <xdr:sp macro="" textlink="">
      <xdr:nvSpPr>
        <xdr:cNvPr id="130" name="円/楕円 129"/>
        <xdr:cNvSpPr/>
      </xdr:nvSpPr>
      <xdr:spPr bwMode="auto">
        <a:xfrm>
          <a:off x="4254500" y="67576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233659</xdr:rowOff>
    </xdr:from>
    <xdr:ext cx="762000" cy="259045"/>
    <xdr:sp macro="" textlink="">
      <xdr:nvSpPr>
        <xdr:cNvPr id="131" name="テキスト ボックス 130"/>
        <xdr:cNvSpPr txBox="1"/>
      </xdr:nvSpPr>
      <xdr:spPr>
        <a:xfrm>
          <a:off x="3924300" y="6844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28,903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154851</xdr:rowOff>
    </xdr:from>
    <xdr:to>
      <xdr:col>3</xdr:col>
      <xdr:colOff>257175</xdr:colOff>
      <xdr:row>35</xdr:row>
      <xdr:rowOff>256451</xdr:rowOff>
    </xdr:to>
    <xdr:sp macro="" textlink="">
      <xdr:nvSpPr>
        <xdr:cNvPr id="132" name="円/楕円 131"/>
        <xdr:cNvSpPr/>
      </xdr:nvSpPr>
      <xdr:spPr bwMode="auto">
        <a:xfrm>
          <a:off x="3556000" y="67652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241228</xdr:rowOff>
    </xdr:from>
    <xdr:ext cx="762000" cy="259045"/>
    <xdr:sp macro="" textlink="">
      <xdr:nvSpPr>
        <xdr:cNvPr id="133" name="テキスト ボックス 132"/>
        <xdr:cNvSpPr txBox="1"/>
      </xdr:nvSpPr>
      <xdr:spPr>
        <a:xfrm>
          <a:off x="3225800" y="6851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28,307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111747</xdr:rowOff>
    </xdr:from>
    <xdr:to>
      <xdr:col>2</xdr:col>
      <xdr:colOff>692150</xdr:colOff>
      <xdr:row>35</xdr:row>
      <xdr:rowOff>213347</xdr:rowOff>
    </xdr:to>
    <xdr:sp macro="" textlink="">
      <xdr:nvSpPr>
        <xdr:cNvPr id="134" name="円/楕円 133"/>
        <xdr:cNvSpPr/>
      </xdr:nvSpPr>
      <xdr:spPr bwMode="auto">
        <a:xfrm>
          <a:off x="2857500" y="67220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198124</xdr:rowOff>
    </xdr:from>
    <xdr:ext cx="762000" cy="259045"/>
    <xdr:sp macro="" textlink="">
      <xdr:nvSpPr>
        <xdr:cNvPr id="135" name="テキスト ボックス 134"/>
        <xdr:cNvSpPr txBox="1"/>
      </xdr:nvSpPr>
      <xdr:spPr>
        <a:xfrm>
          <a:off x="2527300" y="6808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31,701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福島県塙町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財政調整基金は、標準財政規模の10%を大きく上回っており、不測の事態に対応できる備えが整っていると思われる。</a:t>
          </a:r>
          <a:endParaRPr lang="ja-JP" altLang="ja-JP" sz="1400">
            <a:effectLst/>
          </a:endParaRPr>
        </a:p>
        <a:p>
          <a:pPr rtl="0"/>
          <a:r>
            <a:rPr lang="ja-JP" altLang="ja-JP" sz="1100" b="0" i="0" baseline="0">
              <a:solidFill>
                <a:schemeClr val="dk1"/>
              </a:solidFill>
              <a:effectLst/>
              <a:latin typeface="+mn-lt"/>
              <a:ea typeface="+mn-ea"/>
              <a:cs typeface="+mn-cs"/>
            </a:rPr>
            <a:t>　実質収支比率は、</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23</a:t>
          </a:r>
          <a:r>
            <a:rPr lang="ja-JP" altLang="en-US" sz="1100" b="0" i="0" baseline="0">
              <a:solidFill>
                <a:schemeClr val="dk1"/>
              </a:solidFill>
              <a:effectLst/>
              <a:latin typeface="+mn-lt"/>
              <a:ea typeface="+mn-ea"/>
              <a:cs typeface="+mn-cs"/>
            </a:rPr>
            <a:t>年</a:t>
          </a:r>
          <a:r>
            <a:rPr lang="ja-JP" altLang="ja-JP" sz="1100" b="0" i="0" baseline="0">
              <a:solidFill>
                <a:schemeClr val="dk1"/>
              </a:solidFill>
              <a:effectLst/>
              <a:latin typeface="+mn-lt"/>
              <a:ea typeface="+mn-ea"/>
              <a:cs typeface="+mn-cs"/>
            </a:rPr>
            <a:t>度は13.</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％と例年を大きく上回ったものの、平成</a:t>
          </a:r>
          <a:r>
            <a:rPr lang="en-US" altLang="ja-JP" sz="1100" b="0" i="0" baseline="0">
              <a:solidFill>
                <a:schemeClr val="dk1"/>
              </a:solidFill>
              <a:effectLst/>
              <a:latin typeface="+mn-lt"/>
              <a:ea typeface="+mn-ea"/>
              <a:cs typeface="+mn-cs"/>
            </a:rPr>
            <a:t>24</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年度は例年程度の率へと戻りつつある。平成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年度は震災により多数の事業を繰り越したためであるが、例年と同様の状態に戻りつつあると考えられる。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福島県塙町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effectLst/>
              <a:latin typeface="+mn-lt"/>
              <a:ea typeface="+mn-ea"/>
              <a:cs typeface="+mn-cs"/>
            </a:rPr>
            <a:t>　各会計において赤字額は出ていない。特別会計においては、一般会計等からの繰出金（基準外繰出し）により賄っているところが大きいため、特別会計内においての収入確保、歳出削減に努める</a:t>
          </a:r>
          <a:r>
            <a:rPr lang="ja-JP" altLang="en-US" sz="1100" b="0" i="0" baseline="0">
              <a:solidFill>
                <a:schemeClr val="dk1"/>
              </a:solidFill>
              <a:effectLst/>
              <a:latin typeface="+mn-lt"/>
              <a:ea typeface="+mn-ea"/>
              <a:cs typeface="+mn-cs"/>
            </a:rPr>
            <a:t>。</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福島県塙町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公営企業債の元利償還金に対する繰入金が増加傾向にあるものの、その他の元利償還金等は年々減少しているため、全体として実質公債費比率が減少している。しかし、多数の新規事業を控えているため、今後の推移には注意する必要があ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福島県塙町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地方債の現在高及び公営企業債等繰入見込額の減少、また</a:t>
          </a:r>
          <a:r>
            <a:rPr lang="ja-JP" altLang="ja-JP" sz="1100" b="0" i="0" baseline="0">
              <a:solidFill>
                <a:schemeClr val="dk1"/>
              </a:solidFill>
              <a:effectLst/>
              <a:latin typeface="+mn-lt"/>
              <a:ea typeface="+mn-ea"/>
              <a:cs typeface="+mn-cs"/>
            </a:rPr>
            <a:t>控除財源である充当可能基金（財政調整基金等）の増により将来負担比率は減少傾向にある。しかし、今後の推移には十分に注意する必要がある。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25" workbookViewId="0">
      <selection activeCell="AO36" sqref="AO36:BC36"/>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6069795</v>
      </c>
      <c r="BO4" s="379"/>
      <c r="BP4" s="379"/>
      <c r="BQ4" s="379"/>
      <c r="BR4" s="379"/>
      <c r="BS4" s="379"/>
      <c r="BT4" s="379"/>
      <c r="BU4" s="380"/>
      <c r="BV4" s="378">
        <v>6347675</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4.7</v>
      </c>
      <c r="CU4" s="554"/>
      <c r="CV4" s="554"/>
      <c r="CW4" s="554"/>
      <c r="CX4" s="554"/>
      <c r="CY4" s="554"/>
      <c r="CZ4" s="554"/>
      <c r="DA4" s="555"/>
      <c r="DB4" s="553">
        <v>8.6</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5742684</v>
      </c>
      <c r="BO5" s="384"/>
      <c r="BP5" s="384"/>
      <c r="BQ5" s="384"/>
      <c r="BR5" s="384"/>
      <c r="BS5" s="384"/>
      <c r="BT5" s="384"/>
      <c r="BU5" s="385"/>
      <c r="BV5" s="383">
        <v>5972766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86.5</v>
      </c>
      <c r="CU5" s="354"/>
      <c r="CV5" s="354"/>
      <c r="CW5" s="354"/>
      <c r="CX5" s="354"/>
      <c r="CY5" s="354"/>
      <c r="CZ5" s="354"/>
      <c r="DA5" s="355"/>
      <c r="DB5" s="353">
        <v>84.5</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327111</v>
      </c>
      <c r="BO6" s="384"/>
      <c r="BP6" s="384"/>
      <c r="BQ6" s="384"/>
      <c r="BR6" s="384"/>
      <c r="BS6" s="384"/>
      <c r="BT6" s="384"/>
      <c r="BU6" s="385"/>
      <c r="BV6" s="383">
        <v>374909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88.6</v>
      </c>
      <c r="CU6" s="528"/>
      <c r="CV6" s="528"/>
      <c r="CW6" s="528"/>
      <c r="CX6" s="528"/>
      <c r="CY6" s="528"/>
      <c r="CZ6" s="528"/>
      <c r="DA6" s="529"/>
      <c r="DB6" s="527">
        <v>89.8</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161754</v>
      </c>
      <c r="BO7" s="384"/>
      <c r="BP7" s="384"/>
      <c r="BQ7" s="384"/>
      <c r="BR7" s="384"/>
      <c r="BS7" s="384"/>
      <c r="BT7" s="384"/>
      <c r="BU7" s="385"/>
      <c r="BV7" s="383">
        <v>75475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3518196</v>
      </c>
      <c r="CU7" s="384"/>
      <c r="CV7" s="384"/>
      <c r="CW7" s="384"/>
      <c r="CX7" s="384"/>
      <c r="CY7" s="384"/>
      <c r="CZ7" s="384"/>
      <c r="DA7" s="385"/>
      <c r="DB7" s="383">
        <v>3499592</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165357</v>
      </c>
      <c r="BO8" s="384"/>
      <c r="BP8" s="384"/>
      <c r="BQ8" s="384"/>
      <c r="BR8" s="384"/>
      <c r="BS8" s="384"/>
      <c r="BT8" s="384"/>
      <c r="BU8" s="385"/>
      <c r="BV8" s="383">
        <v>299434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0.26</v>
      </c>
      <c r="CU8" s="491"/>
      <c r="CV8" s="491"/>
      <c r="CW8" s="491"/>
      <c r="CX8" s="491"/>
      <c r="CY8" s="491"/>
      <c r="CZ8" s="491"/>
      <c r="DA8" s="492"/>
      <c r="DB8" s="490">
        <v>0.26</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9884</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-134077</v>
      </c>
      <c r="BO9" s="384"/>
      <c r="BP9" s="384"/>
      <c r="BQ9" s="384"/>
      <c r="BR9" s="384"/>
      <c r="BS9" s="384"/>
      <c r="BT9" s="384"/>
      <c r="BU9" s="385"/>
      <c r="BV9" s="383">
        <v>-169836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11.1</v>
      </c>
      <c r="CU9" s="354"/>
      <c r="CV9" s="354"/>
      <c r="CW9" s="354"/>
      <c r="CX9" s="354"/>
      <c r="CY9" s="354"/>
      <c r="CZ9" s="354"/>
      <c r="DA9" s="355"/>
      <c r="DB9" s="353">
        <v>12.1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10619</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150113</v>
      </c>
      <c r="BO10" s="384"/>
      <c r="BP10" s="384"/>
      <c r="BQ10" s="384"/>
      <c r="BR10" s="384"/>
      <c r="BS10" s="384"/>
      <c r="BT10" s="384"/>
      <c r="BU10" s="385"/>
      <c r="BV10" s="383">
        <v>230108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9601</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9533</v>
      </c>
      <c r="S13" s="483"/>
      <c r="T13" s="483"/>
      <c r="U13" s="483"/>
      <c r="V13" s="484"/>
      <c r="W13" s="470" t="s">
        <v>124</v>
      </c>
      <c r="X13" s="396"/>
      <c r="Y13" s="396"/>
      <c r="Z13" s="396"/>
      <c r="AA13" s="396"/>
      <c r="AB13" s="397"/>
      <c r="AC13" s="359">
        <v>742</v>
      </c>
      <c r="AD13" s="360"/>
      <c r="AE13" s="360"/>
      <c r="AF13" s="360"/>
      <c r="AG13" s="361"/>
      <c r="AH13" s="359">
        <v>1113</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16036</v>
      </c>
      <c r="BO13" s="384"/>
      <c r="BP13" s="384"/>
      <c r="BQ13" s="384"/>
      <c r="BR13" s="384"/>
      <c r="BS13" s="384"/>
      <c r="BT13" s="384"/>
      <c r="BU13" s="385"/>
      <c r="BV13" s="383">
        <v>60272</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8.6</v>
      </c>
      <c r="CU13" s="354"/>
      <c r="CV13" s="354"/>
      <c r="CW13" s="354"/>
      <c r="CX13" s="354"/>
      <c r="CY13" s="354"/>
      <c r="CZ13" s="354"/>
      <c r="DA13" s="355"/>
      <c r="DB13" s="353">
        <v>9.1999999999999993</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9685</v>
      </c>
      <c r="S14" s="483"/>
      <c r="T14" s="483"/>
      <c r="U14" s="483"/>
      <c r="V14" s="484"/>
      <c r="W14" s="485"/>
      <c r="X14" s="399"/>
      <c r="Y14" s="399"/>
      <c r="Z14" s="399"/>
      <c r="AA14" s="399"/>
      <c r="AB14" s="400"/>
      <c r="AC14" s="475">
        <v>16.2</v>
      </c>
      <c r="AD14" s="476"/>
      <c r="AE14" s="476"/>
      <c r="AF14" s="476"/>
      <c r="AG14" s="477"/>
      <c r="AH14" s="475">
        <v>20.2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16.899999999999999</v>
      </c>
      <c r="CU14" s="454"/>
      <c r="CV14" s="454"/>
      <c r="CW14" s="454"/>
      <c r="CX14" s="454"/>
      <c r="CY14" s="454"/>
      <c r="CZ14" s="454"/>
      <c r="DA14" s="455"/>
      <c r="DB14" s="486">
        <v>41.5</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9621</v>
      </c>
      <c r="S15" s="483"/>
      <c r="T15" s="483"/>
      <c r="U15" s="483"/>
      <c r="V15" s="484"/>
      <c r="W15" s="470" t="s">
        <v>131</v>
      </c>
      <c r="X15" s="396"/>
      <c r="Y15" s="396"/>
      <c r="Z15" s="396"/>
      <c r="AA15" s="396"/>
      <c r="AB15" s="397"/>
      <c r="AC15" s="359">
        <v>1669</v>
      </c>
      <c r="AD15" s="360"/>
      <c r="AE15" s="360"/>
      <c r="AF15" s="360"/>
      <c r="AG15" s="361"/>
      <c r="AH15" s="359">
        <v>2028</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801324</v>
      </c>
      <c r="BO15" s="379"/>
      <c r="BP15" s="379"/>
      <c r="BQ15" s="379"/>
      <c r="BR15" s="379"/>
      <c r="BS15" s="379"/>
      <c r="BT15" s="379"/>
      <c r="BU15" s="380"/>
      <c r="BV15" s="378">
        <v>764749</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36.299999999999997</v>
      </c>
      <c r="AD16" s="476"/>
      <c r="AE16" s="476"/>
      <c r="AF16" s="476"/>
      <c r="AG16" s="477"/>
      <c r="AH16" s="475">
        <v>36.799999999999997</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3089423</v>
      </c>
      <c r="BO16" s="384"/>
      <c r="BP16" s="384"/>
      <c r="BQ16" s="384"/>
      <c r="BR16" s="384"/>
      <c r="BS16" s="384"/>
      <c r="BT16" s="384"/>
      <c r="BU16" s="385"/>
      <c r="BV16" s="383">
        <v>3078848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2181</v>
      </c>
      <c r="AD17" s="360"/>
      <c r="AE17" s="360"/>
      <c r="AF17" s="360"/>
      <c r="AG17" s="361"/>
      <c r="AH17" s="359">
        <v>2362</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1025755</v>
      </c>
      <c r="BO17" s="384"/>
      <c r="BP17" s="384"/>
      <c r="BQ17" s="384"/>
      <c r="BR17" s="384"/>
      <c r="BS17" s="384"/>
      <c r="BT17" s="384"/>
      <c r="BU17" s="385"/>
      <c r="BV17" s="383">
        <v>974674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211.6</v>
      </c>
      <c r="M18" s="446"/>
      <c r="N18" s="446"/>
      <c r="O18" s="446"/>
      <c r="P18" s="446"/>
      <c r="Q18" s="446"/>
      <c r="R18" s="447"/>
      <c r="S18" s="447"/>
      <c r="T18" s="447"/>
      <c r="U18" s="447"/>
      <c r="V18" s="448"/>
      <c r="W18" s="462"/>
      <c r="X18" s="463"/>
      <c r="Y18" s="463"/>
      <c r="Z18" s="463"/>
      <c r="AA18" s="463"/>
      <c r="AB18" s="471"/>
      <c r="AC18" s="347">
        <v>47.5</v>
      </c>
      <c r="AD18" s="348"/>
      <c r="AE18" s="348"/>
      <c r="AF18" s="348"/>
      <c r="AG18" s="449"/>
      <c r="AH18" s="347">
        <v>42.9</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2960105</v>
      </c>
      <c r="BO18" s="384"/>
      <c r="BP18" s="384"/>
      <c r="BQ18" s="384"/>
      <c r="BR18" s="384"/>
      <c r="BS18" s="384"/>
      <c r="BT18" s="384"/>
      <c r="BU18" s="385"/>
      <c r="BV18" s="383">
        <v>3000509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47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4339306</v>
      </c>
      <c r="BO19" s="384"/>
      <c r="BP19" s="384"/>
      <c r="BQ19" s="384"/>
      <c r="BR19" s="384"/>
      <c r="BS19" s="384"/>
      <c r="BT19" s="384"/>
      <c r="BU19" s="385"/>
      <c r="BV19" s="383">
        <v>4274264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3086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5594410</v>
      </c>
      <c r="BO23" s="384"/>
      <c r="BP23" s="384"/>
      <c r="BQ23" s="384"/>
      <c r="BR23" s="384"/>
      <c r="BS23" s="384"/>
      <c r="BT23" s="384"/>
      <c r="BU23" s="385"/>
      <c r="BV23" s="383">
        <v>5701788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7800</v>
      </c>
      <c r="R24" s="360"/>
      <c r="S24" s="360"/>
      <c r="T24" s="360"/>
      <c r="U24" s="360"/>
      <c r="V24" s="361"/>
      <c r="W24" s="425"/>
      <c r="X24" s="416"/>
      <c r="Y24" s="417"/>
      <c r="Z24" s="356" t="s">
        <v>154</v>
      </c>
      <c r="AA24" s="357"/>
      <c r="AB24" s="357"/>
      <c r="AC24" s="357"/>
      <c r="AD24" s="357"/>
      <c r="AE24" s="357"/>
      <c r="AF24" s="357"/>
      <c r="AG24" s="358"/>
      <c r="AH24" s="359">
        <v>83</v>
      </c>
      <c r="AI24" s="360"/>
      <c r="AJ24" s="360"/>
      <c r="AK24" s="360"/>
      <c r="AL24" s="361"/>
      <c r="AM24" s="359">
        <v>263525</v>
      </c>
      <c r="AN24" s="360"/>
      <c r="AO24" s="360"/>
      <c r="AP24" s="360"/>
      <c r="AQ24" s="360"/>
      <c r="AR24" s="361"/>
      <c r="AS24" s="359">
        <v>3175</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5075387</v>
      </c>
      <c r="BO24" s="384"/>
      <c r="BP24" s="384"/>
      <c r="BQ24" s="384"/>
      <c r="BR24" s="384"/>
      <c r="BS24" s="384"/>
      <c r="BT24" s="384"/>
      <c r="BU24" s="385"/>
      <c r="BV24" s="383">
        <v>5194904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6240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24838</v>
      </c>
      <c r="BO25" s="379"/>
      <c r="BP25" s="379"/>
      <c r="BQ25" s="379"/>
      <c r="BR25" s="379"/>
      <c r="BS25" s="379"/>
      <c r="BT25" s="379"/>
      <c r="BU25" s="380"/>
      <c r="BV25" s="378">
        <v>22876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5890</v>
      </c>
      <c r="R26" s="360"/>
      <c r="S26" s="360"/>
      <c r="T26" s="360"/>
      <c r="U26" s="360"/>
      <c r="V26" s="361"/>
      <c r="W26" s="425"/>
      <c r="X26" s="416"/>
      <c r="Y26" s="417"/>
      <c r="Z26" s="356" t="s">
        <v>160</v>
      </c>
      <c r="AA26" s="436"/>
      <c r="AB26" s="436"/>
      <c r="AC26" s="436"/>
      <c r="AD26" s="436"/>
      <c r="AE26" s="436"/>
      <c r="AF26" s="436"/>
      <c r="AG26" s="437"/>
      <c r="AH26" s="359" t="s">
        <v>121</v>
      </c>
      <c r="AI26" s="360"/>
      <c r="AJ26" s="360"/>
      <c r="AK26" s="360"/>
      <c r="AL26" s="361"/>
      <c r="AM26" s="359" t="s">
        <v>121</v>
      </c>
      <c r="AN26" s="360"/>
      <c r="AO26" s="360"/>
      <c r="AP26" s="360"/>
      <c r="AQ26" s="360"/>
      <c r="AR26" s="361"/>
      <c r="AS26" s="359" t="s">
        <v>121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2720</v>
      </c>
      <c r="R27" s="360"/>
      <c r="S27" s="360"/>
      <c r="T27" s="360"/>
      <c r="U27" s="360"/>
      <c r="V27" s="361"/>
      <c r="W27" s="425"/>
      <c r="X27" s="416"/>
      <c r="Y27" s="417"/>
      <c r="Z27" s="356" t="s">
        <v>163</v>
      </c>
      <c r="AA27" s="357"/>
      <c r="AB27" s="357"/>
      <c r="AC27" s="357"/>
      <c r="AD27" s="357"/>
      <c r="AE27" s="357"/>
      <c r="AF27" s="357"/>
      <c r="AG27" s="358"/>
      <c r="AH27" s="359">
        <v>12</v>
      </c>
      <c r="AI27" s="360"/>
      <c r="AJ27" s="360"/>
      <c r="AK27" s="360"/>
      <c r="AL27" s="361"/>
      <c r="AM27" s="359">
        <v>35551</v>
      </c>
      <c r="AN27" s="360"/>
      <c r="AO27" s="360"/>
      <c r="AP27" s="360"/>
      <c r="AQ27" s="360"/>
      <c r="AR27" s="361"/>
      <c r="AS27" s="359">
        <v>2963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101012</v>
      </c>
      <c r="BO27" s="387"/>
      <c r="BP27" s="387"/>
      <c r="BQ27" s="387"/>
      <c r="BR27" s="387"/>
      <c r="BS27" s="387"/>
      <c r="BT27" s="387"/>
      <c r="BU27" s="388"/>
      <c r="BV27" s="386">
        <v>100988</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2060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1316542</v>
      </c>
      <c r="BO28" s="379"/>
      <c r="BP28" s="379"/>
      <c r="BQ28" s="379"/>
      <c r="BR28" s="379"/>
      <c r="BS28" s="379"/>
      <c r="BT28" s="379"/>
      <c r="BU28" s="380"/>
      <c r="BV28" s="378">
        <v>1166429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12</v>
      </c>
      <c r="M29" s="360"/>
      <c r="N29" s="360"/>
      <c r="O29" s="360"/>
      <c r="P29" s="361"/>
      <c r="Q29" s="359">
        <v>1880</v>
      </c>
      <c r="R29" s="360"/>
      <c r="S29" s="360"/>
      <c r="T29" s="360"/>
      <c r="U29" s="360"/>
      <c r="V29" s="361"/>
      <c r="W29" s="425"/>
      <c r="X29" s="416"/>
      <c r="Y29" s="417"/>
      <c r="Z29" s="356" t="s">
        <v>170</v>
      </c>
      <c r="AA29" s="357"/>
      <c r="AB29" s="357"/>
      <c r="AC29" s="357"/>
      <c r="AD29" s="357"/>
      <c r="AE29" s="357"/>
      <c r="AF29" s="357"/>
      <c r="AG29" s="358"/>
      <c r="AH29" s="359">
        <v>95</v>
      </c>
      <c r="AI29" s="360"/>
      <c r="AJ29" s="360"/>
      <c r="AK29" s="360"/>
      <c r="AL29" s="361"/>
      <c r="AM29" s="359">
        <v>299076</v>
      </c>
      <c r="AN29" s="360"/>
      <c r="AO29" s="360"/>
      <c r="AP29" s="360"/>
      <c r="AQ29" s="360"/>
      <c r="AR29" s="361"/>
      <c r="AS29" s="359">
        <v>3148</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93361</v>
      </c>
      <c r="BO29" s="384"/>
      <c r="BP29" s="384"/>
      <c r="BQ29" s="384"/>
      <c r="BR29" s="384"/>
      <c r="BS29" s="384"/>
      <c r="BT29" s="384"/>
      <c r="BU29" s="385"/>
      <c r="BV29" s="383">
        <v>18100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98.4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1570960</v>
      </c>
      <c r="BO30" s="387"/>
      <c r="BP30" s="387"/>
      <c r="BQ30" s="387"/>
      <c r="BR30" s="387"/>
      <c r="BS30" s="387"/>
      <c r="BT30" s="387"/>
      <c r="BU30" s="388"/>
      <c r="BV30" s="386">
        <v>1366827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上水道事業</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農業集落排水処理事業</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東白衛生組合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塙町振興公社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公共下水道事業</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福島県市町村総合事務組合（一般会計）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IF('各会計、関係団体の財政状況及び健全化判断比率'!B34="","",'各会計、関係団体の財政状況及び健全化判断比率'!B34)</f>
        <v>塙林間工業団地用地取得造成事業</v>
      </c>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福島県市町村総合事務組合（消防補償等特別会計）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福島県市町村総合事務組合（消防賞じゅつ金特別会計）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福島県市町村総合事務組合（非常勤公務災害補償特別会計）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福島県市町村総合事務組合（自治会館管理特別会計）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福島県後期高齢者医療連合（一般会計）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福島県後期高齢者医療連合（医療特別会計）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白河地方広域市町村圏整備組合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L31"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9" t="s">
        <v>24</v>
      </c>
      <c r="C41" s="1180"/>
      <c r="D41" s="81"/>
      <c r="E41" s="1181" t="s">
        <v>25</v>
      </c>
      <c r="F41" s="1181"/>
      <c r="G41" s="1181"/>
      <c r="H41" s="1182"/>
      <c r="I41" s="82">
        <v>4799</v>
      </c>
      <c r="J41" s="83">
        <v>5512</v>
      </c>
      <c r="K41" s="83">
        <v>5608</v>
      </c>
      <c r="L41" s="83">
        <v>5702</v>
      </c>
      <c r="M41" s="84">
        <v>5594</v>
      </c>
    </row>
    <row r="42" spans="2:13" ht="27.75" customHeight="1">
      <c r="B42" s="1169"/>
      <c r="C42" s="1170"/>
      <c r="D42" s="85"/>
      <c r="E42" s="1173" t="s">
        <v>26</v>
      </c>
      <c r="F42" s="1173"/>
      <c r="G42" s="1173"/>
      <c r="H42" s="1174"/>
      <c r="I42" s="86">
        <v>45</v>
      </c>
      <c r="J42" s="87">
        <v>36</v>
      </c>
      <c r="K42" s="87">
        <v>27</v>
      </c>
      <c r="L42" s="87">
        <v>18</v>
      </c>
      <c r="M42" s="88">
        <v>9</v>
      </c>
    </row>
    <row r="43" spans="2:13" ht="27.75" customHeight="1">
      <c r="B43" s="1169"/>
      <c r="C43" s="1170"/>
      <c r="D43" s="85"/>
      <c r="E43" s="1173" t="s">
        <v>27</v>
      </c>
      <c r="F43" s="1173"/>
      <c r="G43" s="1173"/>
      <c r="H43" s="1174"/>
      <c r="I43" s="86">
        <v>2914</v>
      </c>
      <c r="J43" s="87">
        <v>3003</v>
      </c>
      <c r="K43" s="87">
        <v>3035</v>
      </c>
      <c r="L43" s="87">
        <v>3223</v>
      </c>
      <c r="M43" s="88">
        <v>3050</v>
      </c>
    </row>
    <row r="44" spans="2:13" ht="27.75" customHeight="1">
      <c r="B44" s="1169"/>
      <c r="C44" s="1170"/>
      <c r="D44" s="85"/>
      <c r="E44" s="1173" t="s">
        <v>28</v>
      </c>
      <c r="F44" s="1173"/>
      <c r="G44" s="1173"/>
      <c r="H44" s="1174"/>
      <c r="I44" s="86">
        <v>607</v>
      </c>
      <c r="J44" s="87">
        <v>501</v>
      </c>
      <c r="K44" s="87">
        <v>352</v>
      </c>
      <c r="L44" s="87">
        <v>233</v>
      </c>
      <c r="M44" s="88">
        <v>150</v>
      </c>
    </row>
    <row r="45" spans="2:13" ht="27.75" customHeight="1">
      <c r="B45" s="1169"/>
      <c r="C45" s="1170"/>
      <c r="D45" s="85"/>
      <c r="E45" s="1173" t="s">
        <v>29</v>
      </c>
      <c r="F45" s="1173"/>
      <c r="G45" s="1173"/>
      <c r="H45" s="1174"/>
      <c r="I45" s="86">
        <v>1307</v>
      </c>
      <c r="J45" s="87">
        <v>1272</v>
      </c>
      <c r="K45" s="87">
        <v>1225</v>
      </c>
      <c r="L45" s="87">
        <v>1240</v>
      </c>
      <c r="M45" s="88">
        <v>1200</v>
      </c>
    </row>
    <row r="46" spans="2:13" ht="27.75" customHeight="1">
      <c r="B46" s="1169"/>
      <c r="C46" s="1170"/>
      <c r="D46" s="85"/>
      <c r="E46" s="1173" t="s">
        <v>30</v>
      </c>
      <c r="F46" s="1173"/>
      <c r="G46" s="1173"/>
      <c r="H46" s="1174"/>
      <c r="I46" s="86" t="s">
        <v>477</v>
      </c>
      <c r="J46" s="87" t="s">
        <v>477</v>
      </c>
      <c r="K46" s="87" t="s">
        <v>477</v>
      </c>
      <c r="L46" s="87" t="s">
        <v>477</v>
      </c>
      <c r="M46" s="88" t="s">
        <v>477</v>
      </c>
    </row>
    <row r="47" spans="2:13" ht="27.75" customHeight="1">
      <c r="B47" s="1169"/>
      <c r="C47" s="1170"/>
      <c r="D47" s="85"/>
      <c r="E47" s="1173" t="s">
        <v>31</v>
      </c>
      <c r="F47" s="1173"/>
      <c r="G47" s="1173"/>
      <c r="H47" s="1174"/>
      <c r="I47" s="86" t="s">
        <v>477</v>
      </c>
      <c r="J47" s="87" t="s">
        <v>477</v>
      </c>
      <c r="K47" s="87" t="s">
        <v>477</v>
      </c>
      <c r="L47" s="87" t="s">
        <v>477</v>
      </c>
      <c r="M47" s="88" t="s">
        <v>477</v>
      </c>
    </row>
    <row r="48" spans="2:13" ht="27.75" customHeight="1">
      <c r="B48" s="1171"/>
      <c r="C48" s="1172"/>
      <c r="D48" s="85"/>
      <c r="E48" s="1173" t="s">
        <v>32</v>
      </c>
      <c r="F48" s="1173"/>
      <c r="G48" s="1173"/>
      <c r="H48" s="1174"/>
      <c r="I48" s="86" t="s">
        <v>477</v>
      </c>
      <c r="J48" s="87" t="s">
        <v>477</v>
      </c>
      <c r="K48" s="87" t="s">
        <v>477</v>
      </c>
      <c r="L48" s="87" t="s">
        <v>477</v>
      </c>
      <c r="M48" s="88" t="s">
        <v>477</v>
      </c>
    </row>
    <row r="49" spans="2:13" ht="27.75" customHeight="1">
      <c r="B49" s="1167" t="s">
        <v>33</v>
      </c>
      <c r="C49" s="1168"/>
      <c r="D49" s="89"/>
      <c r="E49" s="1173" t="s">
        <v>34</v>
      </c>
      <c r="F49" s="1173"/>
      <c r="G49" s="1173"/>
      <c r="H49" s="1174"/>
      <c r="I49" s="86">
        <v>1606</v>
      </c>
      <c r="J49" s="87">
        <v>2004</v>
      </c>
      <c r="K49" s="87">
        <v>2380</v>
      </c>
      <c r="L49" s="87">
        <v>2774</v>
      </c>
      <c r="M49" s="88">
        <v>3204</v>
      </c>
    </row>
    <row r="50" spans="2:13" ht="27.75" customHeight="1">
      <c r="B50" s="1169"/>
      <c r="C50" s="1170"/>
      <c r="D50" s="85"/>
      <c r="E50" s="1173" t="s">
        <v>35</v>
      </c>
      <c r="F50" s="1173"/>
      <c r="G50" s="1173"/>
      <c r="H50" s="1174"/>
      <c r="I50" s="86">
        <v>100</v>
      </c>
      <c r="J50" s="87">
        <v>94</v>
      </c>
      <c r="K50" s="87">
        <v>84</v>
      </c>
      <c r="L50" s="87">
        <v>77</v>
      </c>
      <c r="M50" s="88">
        <v>72</v>
      </c>
    </row>
    <row r="51" spans="2:13" ht="27.75" customHeight="1">
      <c r="B51" s="1171"/>
      <c r="C51" s="1172"/>
      <c r="D51" s="85"/>
      <c r="E51" s="1173" t="s">
        <v>36</v>
      </c>
      <c r="F51" s="1173"/>
      <c r="G51" s="1173"/>
      <c r="H51" s="1174"/>
      <c r="I51" s="86">
        <v>5843</v>
      </c>
      <c r="J51" s="87">
        <v>6340</v>
      </c>
      <c r="K51" s="87">
        <v>6367</v>
      </c>
      <c r="L51" s="87">
        <v>6355</v>
      </c>
      <c r="M51" s="88">
        <v>6234</v>
      </c>
    </row>
    <row r="52" spans="2:13" ht="27.75" customHeight="1" thickBot="1">
      <c r="B52" s="1175" t="s">
        <v>37</v>
      </c>
      <c r="C52" s="1176"/>
      <c r="D52" s="90"/>
      <c r="E52" s="1177" t="s">
        <v>38</v>
      </c>
      <c r="F52" s="1177"/>
      <c r="G52" s="1177"/>
      <c r="H52" s="1178"/>
      <c r="I52" s="91">
        <v>2123</v>
      </c>
      <c r="J52" s="92">
        <v>1886</v>
      </c>
      <c r="K52" s="92">
        <v>1416</v>
      </c>
      <c r="L52" s="92">
        <v>1210</v>
      </c>
      <c r="M52" s="93">
        <v>493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121797</v>
      </c>
      <c r="E3" s="116"/>
      <c r="F3" s="117">
        <v>127151</v>
      </c>
      <c r="G3" s="118"/>
      <c r="H3" s="119"/>
    </row>
    <row r="4" spans="1:8">
      <c r="A4" s="120"/>
      <c r="B4" s="121"/>
      <c r="C4" s="122"/>
      <c r="D4" s="123">
        <v>44832</v>
      </c>
      <c r="E4" s="124"/>
      <c r="F4" s="125">
        <v>72559</v>
      </c>
      <c r="G4" s="126"/>
      <c r="H4" s="127"/>
    </row>
    <row r="5" spans="1:8">
      <c r="A5" s="108" t="s">
        <v>510</v>
      </c>
      <c r="B5" s="113"/>
      <c r="C5" s="114"/>
      <c r="D5" s="115">
        <v>155758</v>
      </c>
      <c r="E5" s="116"/>
      <c r="F5" s="117">
        <v>147869</v>
      </c>
      <c r="G5" s="118"/>
      <c r="H5" s="119"/>
    </row>
    <row r="6" spans="1:8">
      <c r="A6" s="120"/>
      <c r="B6" s="121"/>
      <c r="C6" s="122"/>
      <c r="D6" s="123">
        <v>46195</v>
      </c>
      <c r="E6" s="124"/>
      <c r="F6" s="125">
        <v>63271</v>
      </c>
      <c r="G6" s="126"/>
      <c r="H6" s="127"/>
    </row>
    <row r="7" spans="1:8">
      <c r="A7" s="108" t="s">
        <v>511</v>
      </c>
      <c r="B7" s="113"/>
      <c r="C7" s="114"/>
      <c r="D7" s="115">
        <v>381429</v>
      </c>
      <c r="E7" s="116"/>
      <c r="F7" s="117">
        <v>146140</v>
      </c>
      <c r="G7" s="118"/>
      <c r="H7" s="119"/>
    </row>
    <row r="8" spans="1:8">
      <c r="A8" s="120"/>
      <c r="B8" s="121"/>
      <c r="C8" s="122"/>
      <c r="D8" s="123">
        <v>39003</v>
      </c>
      <c r="E8" s="124"/>
      <c r="F8" s="125">
        <v>75451</v>
      </c>
      <c r="G8" s="126"/>
      <c r="H8" s="127"/>
    </row>
    <row r="9" spans="1:8">
      <c r="A9" s="108" t="s">
        <v>512</v>
      </c>
      <c r="B9" s="113"/>
      <c r="C9" s="114"/>
      <c r="D9" s="115">
        <v>72506</v>
      </c>
      <c r="E9" s="116"/>
      <c r="F9" s="117">
        <v>146641</v>
      </c>
      <c r="G9" s="118"/>
      <c r="H9" s="119"/>
    </row>
    <row r="10" spans="1:8">
      <c r="A10" s="120"/>
      <c r="B10" s="121"/>
      <c r="C10" s="122"/>
      <c r="D10" s="123">
        <v>29796</v>
      </c>
      <c r="E10" s="124"/>
      <c r="F10" s="125">
        <v>68142</v>
      </c>
      <c r="G10" s="126"/>
      <c r="H10" s="127"/>
    </row>
    <row r="11" spans="1:8">
      <c r="A11" s="108" t="s">
        <v>513</v>
      </c>
      <c r="B11" s="113"/>
      <c r="C11" s="114"/>
      <c r="D11" s="115">
        <v>73530</v>
      </c>
      <c r="E11" s="116"/>
      <c r="F11" s="117">
        <v>174587</v>
      </c>
      <c r="G11" s="118"/>
      <c r="H11" s="119"/>
    </row>
    <row r="12" spans="1:8">
      <c r="A12" s="120"/>
      <c r="B12" s="121"/>
      <c r="C12" s="128"/>
      <c r="D12" s="123">
        <v>42648</v>
      </c>
      <c r="E12" s="124"/>
      <c r="F12" s="125">
        <v>79695</v>
      </c>
      <c r="G12" s="126"/>
      <c r="H12" s="127"/>
    </row>
    <row r="13" spans="1:8">
      <c r="A13" s="108"/>
      <c r="B13" s="113"/>
      <c r="C13" s="129"/>
      <c r="D13" s="130">
        <v>161004</v>
      </c>
      <c r="E13" s="131"/>
      <c r="F13" s="132">
        <v>148478</v>
      </c>
      <c r="G13" s="133"/>
      <c r="H13" s="119"/>
    </row>
    <row r="14" spans="1:8">
      <c r="A14" s="120"/>
      <c r="B14" s="121"/>
      <c r="C14" s="122"/>
      <c r="D14" s="123">
        <v>40495</v>
      </c>
      <c r="E14" s="124"/>
      <c r="F14" s="125">
        <v>71824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7.92</v>
      </c>
      <c r="C19" s="134">
        <f>ROUND(VALUE(SUBSTITUTE(実質収支比率等に係る経年分析!G$48,"▲","-")),2)</f>
        <v>3.78</v>
      </c>
      <c r="D19" s="134">
        <f>ROUND(VALUE(SUBSTITUTE(実質収支比率等に係る経年分析!H$48,"▲","-")),2)</f>
        <v>13.35</v>
      </c>
      <c r="E19" s="134">
        <f>ROUND(VALUE(SUBSTITUTE(実質収支比率等に係る経年分析!I$48,"▲","-")),2)</f>
        <v>8.56</v>
      </c>
      <c r="F19" s="134">
        <f>ROUND(VALUE(SUBSTITUTE(実質収支比率等に係る経年分析!J$48,"▲","-")),2)</f>
        <v>4.7</v>
      </c>
    </row>
    <row r="20" spans="1:11">
      <c r="A20" s="134" t="s">
        <v>43</v>
      </c>
      <c r="B20" s="134">
        <f>ROUND(VALUE(SUBSTITUTE(実質収支比率等に係る経年分析!F$47,"▲","-")),2)</f>
        <v>20.86</v>
      </c>
      <c r="C20" s="134">
        <f>ROUND(VALUE(SUBSTITUTE(実質収支比率等に係る経年分析!G$47,"▲","-")),2)</f>
        <v>24.21</v>
      </c>
      <c r="D20" s="134">
        <f>ROUND(VALUE(SUBSTITUTE(実質収支比率等に係る経年分析!H$47,"▲","-")),2)</f>
        <v>26.64</v>
      </c>
      <c r="E20" s="134">
        <f>ROUND(VALUE(SUBSTITUTE(実質収支比率等に係る経年分析!I$47,"▲","-")),2)</f>
        <v>33.33</v>
      </c>
      <c r="F20" s="134">
        <f>ROUND(VALUE(SUBSTITUTE(実質収支比率等に係る経年分析!J$47,"▲","-")),2)</f>
        <v>37.42</v>
      </c>
    </row>
    <row r="21" spans="1:11">
      <c r="A21" s="134" t="s">
        <v>44</v>
      </c>
      <c r="B21" s="134">
        <f>IF(ISNUMBER(VALUE(SUBSTITUTE(実質収支比率等に係る経年分析!F$49,"▲","-"))),ROUND(VALUE(SUBSTITUTE(実質収支比率等に係る経年分析!F$49,"▲","-")),2),NA())</f>
        <v>5.83</v>
      </c>
      <c r="C21" s="134">
        <f>IF(ISNUMBER(VALUE(SUBSTITUTE(実質収支比率等に係る経年分析!G$49,"▲","-"))),ROUND(VALUE(SUBSTITUTE(実質収支比率等に係る経年分析!G$49,"▲","-")),2),NA())</f>
        <v>-0.12</v>
      </c>
      <c r="D21" s="134">
        <f>IF(ISNUMBER(VALUE(SUBSTITUTE(実質収支比率等に係る経年分析!H$49,"▲","-"))),ROUND(VALUE(SUBSTITUTE(実質収支比率等に係る経年分析!H$49,"▲","-")),2),NA())</f>
        <v>11.31</v>
      </c>
      <c r="E21" s="134">
        <f>IF(ISNUMBER(VALUE(SUBSTITUTE(実質収支比率等に係る経年分析!I$49,"▲","-"))),ROUND(VALUE(SUBSTITUTE(実質収支比率等に係る経年分析!I$49,"▲","-")),2),NA())</f>
        <v>1.72</v>
      </c>
      <c r="F21" s="134">
        <f>IF(ISNUMBER(VALUE(SUBSTITUTE(実質収支比率等に係る経年分析!J$49,"▲","-"))),ROUND(VALUE(SUBSTITUTE(実質収支比率等に係る経年分析!J$49,"▲","-")),2),NA())</f>
        <v>0.46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0.87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0.93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0.31</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農業集落排水処理事業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公共下水道事業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塙林間工業団地用地取得造成事業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6.81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6.86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6.9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6.87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0.16</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0.21</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1.54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0.87</v>
      </c>
    </row>
    <row r="35" spans="1:16">
      <c r="A35" s="135" t="str">
        <f>IF(連結実質赤字比率に係る赤字・黒字の構成分析!C$35="",NA(),連結実質赤字比率に係る赤字・黒字の構成分析!C$35)</f>
        <v>上水道事業</v>
      </c>
      <c r="B35" s="135" t="e">
        <f>IF(ROUND(VALUE(SUBSTITUTE(連結実質赤字比率に係る赤字・黒字の構成分析!F$35,"▲", "-")), 2) &lt; 0, ABS(ROUND(VALUE(SUBSTITUTE(連結実質赤字比率に係る赤字・黒字の構成分析!F$35,"▲", "-")), 2)), NA())</f>
        <v>#VALUE!</v>
      </c>
      <c r="C35" s="135" t="e">
        <f>IF(ROUND(VALUE(SUBSTITUTE(連結実質赤字比率に係る赤字・黒字の構成分析!F$35,"▲", "-")), 2) &gt;= 0, ABS(ROUND(VALUE(SUBSTITUTE(連結実質赤字比率に係る赤字・黒字の構成分析!F$35,"▲", "-")), 2)), NA())</f>
        <v>#VALUE!</v>
      </c>
      <c r="D35" s="135" t="e">
        <f>IF(ROUND(VALUE(SUBSTITUTE(連結実質赤字比率に係る赤字・黒字の構成分析!G$35,"▲", "-")), 2) &lt; 0, ABS(ROUND(VALUE(SUBSTITUTE(連結実質赤字比率に係る赤字・黒字の構成分析!G$35,"▲", "-")), 2)), NA())</f>
        <v>#VALUE!</v>
      </c>
      <c r="E35" s="135" t="e">
        <f>IF(ROUND(VALUE(SUBSTITUTE(連結実質赤字比率に係る赤字・黒字の構成分析!G$35,"▲", "-")), 2) &gt;= 0, ABS(ROUND(VALUE(SUBSTITUTE(連結実質赤字比率に係る赤字・黒字の構成分析!G$35,"▲", "-")), 2)), NA())</f>
        <v>#VALUE!</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3.79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4.2699999999999996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7.82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3.57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13.09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8.56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668</v>
      </c>
      <c r="E42" s="136"/>
      <c r="F42" s="136"/>
      <c r="G42" s="136">
        <f>'実質公債費比率（分子）の構造'!L$52</f>
        <v>598</v>
      </c>
      <c r="H42" s="136"/>
      <c r="I42" s="136"/>
      <c r="J42" s="136">
        <f>'実質公債費比率（分子）の構造'!M$52</f>
        <v>598</v>
      </c>
      <c r="K42" s="136"/>
      <c r="L42" s="136"/>
      <c r="M42" s="136">
        <f>'実質公債費比率（分子）の構造'!N$52</f>
        <v>622</v>
      </c>
      <c r="N42" s="136"/>
      <c r="O42" s="136"/>
      <c r="P42" s="136">
        <f>'実質公債費比率（分子）の構造'!O$52</f>
        <v>644</v>
      </c>
    </row>
    <row r="43" spans="1:16">
      <c r="A43" s="136" t="s">
        <v>52</v>
      </c>
      <c r="B43" s="136">
        <f>'実質公債費比率（分子）の構造'!K$51</f>
        <v>0</v>
      </c>
      <c r="C43" s="136"/>
      <c r="D43" s="136"/>
      <c r="E43" s="136">
        <f>'実質公債費比率（分子）の構造'!L$51</f>
        <v>2</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c r="A44" s="136" t="s">
        <v>53</v>
      </c>
      <c r="B44" s="136">
        <f>'実質公債費比率（分子）の構造'!K$50</f>
        <v>10</v>
      </c>
      <c r="C44" s="136"/>
      <c r="D44" s="136"/>
      <c r="E44" s="136">
        <f>'実質公債費比率（分子）の構造'!L$50</f>
        <v>10</v>
      </c>
      <c r="F44" s="136"/>
      <c r="G44" s="136"/>
      <c r="H44" s="136">
        <f>'実質公債費比率（分子）の構造'!M$50</f>
        <v>10</v>
      </c>
      <c r="I44" s="136"/>
      <c r="J44" s="136"/>
      <c r="K44" s="136">
        <f>'実質公債費比率（分子）の構造'!N$50</f>
        <v>9</v>
      </c>
      <c r="L44" s="136"/>
      <c r="M44" s="136"/>
      <c r="N44" s="136">
        <f>'実質公債費比率（分子）の構造'!O$50</f>
        <v>9</v>
      </c>
      <c r="O44" s="136"/>
      <c r="P44" s="136"/>
    </row>
    <row r="45" spans="1:16">
      <c r="A45" s="136" t="s">
        <v>54</v>
      </c>
      <c r="B45" s="136">
        <f>'実質公債費比率（分子）の構造'!K$49</f>
        <v>120</v>
      </c>
      <c r="C45" s="136"/>
      <c r="D45" s="136"/>
      <c r="E45" s="136">
        <f>'実質公債費比率（分子）の構造'!L$49</f>
        <v>120</v>
      </c>
      <c r="F45" s="136"/>
      <c r="G45" s="136"/>
      <c r="H45" s="136">
        <f>'実質公債費比率（分子）の構造'!M$49</f>
        <v>119</v>
      </c>
      <c r="I45" s="136"/>
      <c r="J45" s="136"/>
      <c r="K45" s="136">
        <f>'実質公債費比率（分子）の構造'!N$49</f>
        <v>103</v>
      </c>
      <c r="L45" s="136"/>
      <c r="M45" s="136"/>
      <c r="N45" s="136">
        <f>'実質公債費比率（分子）の構造'!O$49</f>
        <v>91</v>
      </c>
      <c r="O45" s="136"/>
      <c r="P45" s="136"/>
    </row>
    <row r="46" spans="1:16">
      <c r="A46" s="136" t="s">
        <v>55</v>
      </c>
      <c r="B46" s="136">
        <f>'実質公債費比率（分子）の構造'!K$48</f>
        <v>179</v>
      </c>
      <c r="C46" s="136"/>
      <c r="D46" s="136"/>
      <c r="E46" s="136">
        <f>'実質公債費比率（分子）の構造'!L$48</f>
        <v>180</v>
      </c>
      <c r="F46" s="136"/>
      <c r="G46" s="136"/>
      <c r="H46" s="136">
        <f>'実質公債費比率（分子）の構造'!M$48</f>
        <v>190</v>
      </c>
      <c r="I46" s="136"/>
      <c r="J46" s="136"/>
      <c r="K46" s="136">
        <f>'実質公債費比率（分子）の構造'!N$48</f>
        <v>220</v>
      </c>
      <c r="L46" s="136"/>
      <c r="M46" s="136"/>
      <c r="N46" s="136">
        <f>'実質公債費比率（分子）の構造'!O$48</f>
        <v>246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677</v>
      </c>
      <c r="C49" s="136"/>
      <c r="D49" s="136"/>
      <c r="E49" s="136">
        <f>'実質公債費比率（分子）の構造'!L$45</f>
        <v>568</v>
      </c>
      <c r="F49" s="136"/>
      <c r="G49" s="136"/>
      <c r="H49" s="136">
        <f>'実質公債費比率（分子）の構造'!M$45</f>
        <v>560</v>
      </c>
      <c r="I49" s="136"/>
      <c r="J49" s="136"/>
      <c r="K49" s="136">
        <f>'実質公債費比率（分子）の構造'!N$45</f>
        <v>552</v>
      </c>
      <c r="L49" s="136"/>
      <c r="M49" s="136"/>
      <c r="N49" s="136">
        <f>'実質公債費比率（分子）の構造'!O$45</f>
        <v>508</v>
      </c>
      <c r="O49" s="136"/>
      <c r="P49" s="136"/>
    </row>
    <row r="50" spans="1:16">
      <c r="A50" s="136" t="s">
        <v>59</v>
      </c>
      <c r="B50" s="136" t="e">
        <f>NA()</f>
        <v>#N/A</v>
      </c>
      <c r="C50" s="136">
        <f>IF(ISNUMBER('実質公債費比率（分子）の構造'!K$53),'実質公債費比率（分子）の構造'!K$53,NA())</f>
        <v>318</v>
      </c>
      <c r="D50" s="136" t="e">
        <f>NA()</f>
        <v>#N/A</v>
      </c>
      <c r="E50" s="136" t="e">
        <f>NA()</f>
        <v>#N/A</v>
      </c>
      <c r="F50" s="136">
        <f>IF(ISNUMBER('実質公債費比率（分子）の構造'!L$53),'実質公債費比率（分子）の構造'!L$53,NA())</f>
        <v>282</v>
      </c>
      <c r="G50" s="136" t="e">
        <f>NA()</f>
        <v>#N/A</v>
      </c>
      <c r="H50" s="136" t="e">
        <f>NA()</f>
        <v>#N/A</v>
      </c>
      <c r="I50" s="136">
        <f>IF(ISNUMBER('実質公債費比率（分子）の構造'!M$53),'実質公債費比率（分子）の構造'!M$53,NA())</f>
        <v>281</v>
      </c>
      <c r="J50" s="136" t="e">
        <f>NA()</f>
        <v>#N/A</v>
      </c>
      <c r="K50" s="136" t="e">
        <f>NA()</f>
        <v>#N/A</v>
      </c>
      <c r="L50" s="136">
        <f>IF(ISNUMBER('実質公債費比率（分子）の構造'!N$53),'実質公債費比率（分子）の構造'!N$53,NA())</f>
        <v>262</v>
      </c>
      <c r="M50" s="136" t="e">
        <f>NA()</f>
        <v>#N/A</v>
      </c>
      <c r="N50" s="136" t="e">
        <f>NA()</f>
        <v>#N/A</v>
      </c>
      <c r="O50" s="136">
        <f>IF(ISNUMBER('実質公債費比率（分子）の構造'!O$53),'実質公債費比率（分子）の構造'!O$53,NA())</f>
        <v>210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5843</v>
      </c>
      <c r="E56" s="135"/>
      <c r="F56" s="135"/>
      <c r="G56" s="135">
        <f>'将来負担比率（分子）の構造'!J$51</f>
        <v>6340</v>
      </c>
      <c r="H56" s="135"/>
      <c r="I56" s="135"/>
      <c r="J56" s="135">
        <f>'将来負担比率（分子）の構造'!K$51</f>
        <v>6367</v>
      </c>
      <c r="K56" s="135"/>
      <c r="L56" s="135"/>
      <c r="M56" s="135">
        <f>'将来負担比率（分子）の構造'!L$51</f>
        <v>6355</v>
      </c>
      <c r="N56" s="135"/>
      <c r="O56" s="135"/>
      <c r="P56" s="135">
        <f>'将来負担比率（分子）の構造'!M$51</f>
        <v>6234</v>
      </c>
    </row>
    <row r="57" spans="1:16">
      <c r="A57" s="135" t="s">
        <v>35</v>
      </c>
      <c r="B57" s="135"/>
      <c r="C57" s="135"/>
      <c r="D57" s="135">
        <f>'将来負担比率（分子）の構造'!I$50</f>
        <v>100</v>
      </c>
      <c r="E57" s="135"/>
      <c r="F57" s="135"/>
      <c r="G57" s="135">
        <f>'将来負担比率（分子）の構造'!J$50</f>
        <v>94</v>
      </c>
      <c r="H57" s="135"/>
      <c r="I57" s="135"/>
      <c r="J57" s="135">
        <f>'将来負担比率（分子）の構造'!K$50</f>
        <v>84</v>
      </c>
      <c r="K57" s="135"/>
      <c r="L57" s="135"/>
      <c r="M57" s="135">
        <f>'将来負担比率（分子）の構造'!L$50</f>
        <v>77</v>
      </c>
      <c r="N57" s="135"/>
      <c r="O57" s="135"/>
      <c r="P57" s="135">
        <f>'将来負担比率（分子）の構造'!M$50</f>
        <v>72</v>
      </c>
    </row>
    <row r="58" spans="1:16">
      <c r="A58" s="135" t="s">
        <v>34</v>
      </c>
      <c r="B58" s="135"/>
      <c r="C58" s="135"/>
      <c r="D58" s="135">
        <f>'将来負担比率（分子）の構造'!I$49</f>
        <v>1606</v>
      </c>
      <c r="E58" s="135"/>
      <c r="F58" s="135"/>
      <c r="G58" s="135">
        <f>'将来負担比率（分子）の構造'!J$49</f>
        <v>2004</v>
      </c>
      <c r="H58" s="135"/>
      <c r="I58" s="135"/>
      <c r="J58" s="135">
        <f>'将来負担比率（分子）の構造'!K$49</f>
        <v>2380</v>
      </c>
      <c r="K58" s="135"/>
      <c r="L58" s="135"/>
      <c r="M58" s="135">
        <f>'将来負担比率（分子）の構造'!L$49</f>
        <v>2774</v>
      </c>
      <c r="N58" s="135"/>
      <c r="O58" s="135"/>
      <c r="P58" s="135">
        <f>'将来負担比率（分子）の構造'!M$49</f>
        <v>3204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1307</v>
      </c>
      <c r="C62" s="135"/>
      <c r="D62" s="135"/>
      <c r="E62" s="135">
        <f>'将来負担比率（分子）の構造'!J$45</f>
        <v>1272</v>
      </c>
      <c r="F62" s="135"/>
      <c r="G62" s="135"/>
      <c r="H62" s="135">
        <f>'将来負担比率（分子）の構造'!K$45</f>
        <v>1225</v>
      </c>
      <c r="I62" s="135"/>
      <c r="J62" s="135"/>
      <c r="K62" s="135">
        <f>'将来負担比率（分子）の構造'!L$45</f>
        <v>1240</v>
      </c>
      <c r="L62" s="135"/>
      <c r="M62" s="135"/>
      <c r="N62" s="135">
        <f>'将来負担比率（分子）の構造'!M$45</f>
        <v>1200</v>
      </c>
      <c r="O62" s="135"/>
      <c r="P62" s="135"/>
    </row>
    <row r="63" spans="1:16">
      <c r="A63" s="135" t="s">
        <v>28</v>
      </c>
      <c r="B63" s="135">
        <f>'将来負担比率（分子）の構造'!I$44</f>
        <v>607</v>
      </c>
      <c r="C63" s="135"/>
      <c r="D63" s="135"/>
      <c r="E63" s="135">
        <f>'将来負担比率（分子）の構造'!J$44</f>
        <v>501</v>
      </c>
      <c r="F63" s="135"/>
      <c r="G63" s="135"/>
      <c r="H63" s="135">
        <f>'将来負担比率（分子）の構造'!K$44</f>
        <v>352</v>
      </c>
      <c r="I63" s="135"/>
      <c r="J63" s="135"/>
      <c r="K63" s="135">
        <f>'将来負担比率（分子）の構造'!L$44</f>
        <v>233</v>
      </c>
      <c r="L63" s="135"/>
      <c r="M63" s="135"/>
      <c r="N63" s="135">
        <f>'将来負担比率（分子）の構造'!M$44</f>
        <v>150</v>
      </c>
      <c r="O63" s="135"/>
      <c r="P63" s="135"/>
    </row>
    <row r="64" spans="1:16">
      <c r="A64" s="135" t="s">
        <v>27</v>
      </c>
      <c r="B64" s="135">
        <f>'将来負担比率（分子）の構造'!I$43</f>
        <v>2914</v>
      </c>
      <c r="C64" s="135"/>
      <c r="D64" s="135"/>
      <c r="E64" s="135">
        <f>'将来負担比率（分子）の構造'!J$43</f>
        <v>3003</v>
      </c>
      <c r="F64" s="135"/>
      <c r="G64" s="135"/>
      <c r="H64" s="135">
        <f>'将来負担比率（分子）の構造'!K$43</f>
        <v>3035</v>
      </c>
      <c r="I64" s="135"/>
      <c r="J64" s="135"/>
      <c r="K64" s="135">
        <f>'将来負担比率（分子）の構造'!L$43</f>
        <v>3223</v>
      </c>
      <c r="L64" s="135"/>
      <c r="M64" s="135"/>
      <c r="N64" s="135">
        <f>'将来負担比率（分子）の構造'!M$43</f>
        <v>3050</v>
      </c>
      <c r="O64" s="135"/>
      <c r="P64" s="135"/>
    </row>
    <row r="65" spans="1:16">
      <c r="A65" s="135" t="s">
        <v>26</v>
      </c>
      <c r="B65" s="135">
        <f>'将来負担比率（分子）の構造'!I$42</f>
        <v>45</v>
      </c>
      <c r="C65" s="135"/>
      <c r="D65" s="135"/>
      <c r="E65" s="135">
        <f>'将来負担比率（分子）の構造'!J$42</f>
        <v>36</v>
      </c>
      <c r="F65" s="135"/>
      <c r="G65" s="135"/>
      <c r="H65" s="135">
        <f>'将来負担比率（分子）の構造'!K$42</f>
        <v>27</v>
      </c>
      <c r="I65" s="135"/>
      <c r="J65" s="135"/>
      <c r="K65" s="135">
        <f>'将来負担比率（分子）の構造'!L$42</f>
        <v>18</v>
      </c>
      <c r="L65" s="135"/>
      <c r="M65" s="135"/>
      <c r="N65" s="135">
        <f>'将来負担比率（分子）の構造'!M$42</f>
        <v>9</v>
      </c>
      <c r="O65" s="135"/>
      <c r="P65" s="135"/>
    </row>
    <row r="66" spans="1:16">
      <c r="A66" s="135" t="s">
        <v>25</v>
      </c>
      <c r="B66" s="135">
        <f>'将来負担比率（分子）の構造'!I$41</f>
        <v>4799</v>
      </c>
      <c r="C66" s="135"/>
      <c r="D66" s="135"/>
      <c r="E66" s="135">
        <f>'将来負担比率（分子）の構造'!J$41</f>
        <v>5512</v>
      </c>
      <c r="F66" s="135"/>
      <c r="G66" s="135"/>
      <c r="H66" s="135">
        <f>'将来負担比率（分子）の構造'!K$41</f>
        <v>5608</v>
      </c>
      <c r="I66" s="135"/>
      <c r="J66" s="135"/>
      <c r="K66" s="135">
        <f>'将来負担比率（分子）の構造'!L$41</f>
        <v>5702</v>
      </c>
      <c r="L66" s="135"/>
      <c r="M66" s="135"/>
      <c r="N66" s="135">
        <f>'将来負担比率（分子）の構造'!M$41</f>
        <v>5594</v>
      </c>
      <c r="O66" s="135"/>
      <c r="P66" s="135"/>
    </row>
    <row r="67" spans="1:16">
      <c r="A67" s="135" t="s">
        <v>63</v>
      </c>
      <c r="B67" s="135" t="e">
        <f>NA()</f>
        <v>#N/A</v>
      </c>
      <c r="C67" s="135">
        <f>IF(ISNUMBER('将来負担比率（分子）の構造'!I$52), IF('将来負担比率（分子）の構造'!I$52 &lt; 0, 0, '将来負担比率（分子）の構造'!I$52), NA())</f>
        <v>2123</v>
      </c>
      <c r="D67" s="135" t="e">
        <f>NA()</f>
        <v>#N/A</v>
      </c>
      <c r="E67" s="135" t="e">
        <f>NA()</f>
        <v>#N/A</v>
      </c>
      <c r="F67" s="135">
        <f>IF(ISNUMBER('将来負担比率（分子）の構造'!J$52), IF('将来負担比率（分子）の構造'!J$52 &lt; 0, 0, '将来負担比率（分子）の構造'!J$52), NA())</f>
        <v>1886</v>
      </c>
      <c r="G67" s="135" t="e">
        <f>NA()</f>
        <v>#N/A</v>
      </c>
      <c r="H67" s="135" t="e">
        <f>NA()</f>
        <v>#N/A</v>
      </c>
      <c r="I67" s="135">
        <f>IF(ISNUMBER('将来負担比率（分子）の構造'!K$52), IF('将来負担比率（分子）の構造'!K$52 &lt; 0, 0, '将来負担比率（分子）の構造'!K$52), NA())</f>
        <v>1416</v>
      </c>
      <c r="J67" s="135" t="e">
        <f>NA()</f>
        <v>#N/A</v>
      </c>
      <c r="K67" s="135" t="e">
        <f>NA()</f>
        <v>#N/A</v>
      </c>
      <c r="L67" s="135">
        <f>IF(ISNUMBER('将来負担比率（分子）の構造'!L$52), IF('将来負担比率（分子）の構造'!L$52 &lt; 0, 0, '将来負担比率（分子）の構造'!L$52), NA())</f>
        <v>1210</v>
      </c>
      <c r="M67" s="135" t="e">
        <f>NA()</f>
        <v>#N/A</v>
      </c>
      <c r="N67" s="135" t="e">
        <f>NA()</f>
        <v>#N/A</v>
      </c>
      <c r="O67" s="135">
        <f>IF(ISNUMBER('将来負担比率（分子）の構造'!M$52), IF('将来負担比率（分子）の構造'!M$52 &lt; 0, 0, '将来負担比率（分子）の構造'!M$52), NA())</f>
        <v>493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25"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879917</v>
      </c>
      <c r="S5" s="637"/>
      <c r="T5" s="637"/>
      <c r="U5" s="637"/>
      <c r="V5" s="637"/>
      <c r="W5" s="637"/>
      <c r="X5" s="637"/>
      <c r="Y5" s="684"/>
      <c r="Z5" s="697">
        <v>14.5</v>
      </c>
      <c r="AA5" s="697"/>
      <c r="AB5" s="697"/>
      <c r="AC5" s="697"/>
      <c r="AD5" s="698">
        <v>879917</v>
      </c>
      <c r="AE5" s="698"/>
      <c r="AF5" s="698"/>
      <c r="AG5" s="698"/>
      <c r="AH5" s="698"/>
      <c r="AI5" s="698"/>
      <c r="AJ5" s="698"/>
      <c r="AK5" s="698"/>
      <c r="AL5" s="685">
        <v>26.3</v>
      </c>
      <c r="AM5" s="654"/>
      <c r="AN5" s="654"/>
      <c r="AO5" s="686"/>
      <c r="AP5" s="673" t="s">
        <v>208</v>
      </c>
      <c r="AQ5" s="674"/>
      <c r="AR5" s="674"/>
      <c r="AS5" s="674"/>
      <c r="AT5" s="674"/>
      <c r="AU5" s="674"/>
      <c r="AV5" s="674"/>
      <c r="AW5" s="674"/>
      <c r="AX5" s="674"/>
      <c r="AY5" s="674"/>
      <c r="AZ5" s="674"/>
      <c r="BA5" s="674"/>
      <c r="BB5" s="674"/>
      <c r="BC5" s="674"/>
      <c r="BD5" s="674"/>
      <c r="BE5" s="674"/>
      <c r="BF5" s="675"/>
      <c r="BG5" s="586">
        <v>867933</v>
      </c>
      <c r="BH5" s="587"/>
      <c r="BI5" s="587"/>
      <c r="BJ5" s="587"/>
      <c r="BK5" s="587"/>
      <c r="BL5" s="587"/>
      <c r="BM5" s="587"/>
      <c r="BN5" s="588"/>
      <c r="BO5" s="639">
        <v>98.6</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59916</v>
      </c>
      <c r="S6" s="587"/>
      <c r="T6" s="587"/>
      <c r="U6" s="587"/>
      <c r="V6" s="587"/>
      <c r="W6" s="587"/>
      <c r="X6" s="587"/>
      <c r="Y6" s="588"/>
      <c r="Z6" s="639">
        <v>1</v>
      </c>
      <c r="AA6" s="639"/>
      <c r="AB6" s="639"/>
      <c r="AC6" s="639"/>
      <c r="AD6" s="640">
        <v>59916</v>
      </c>
      <c r="AE6" s="640"/>
      <c r="AF6" s="640"/>
      <c r="AG6" s="640"/>
      <c r="AH6" s="640"/>
      <c r="AI6" s="640"/>
      <c r="AJ6" s="640"/>
      <c r="AK6" s="640"/>
      <c r="AL6" s="609">
        <v>1.8</v>
      </c>
      <c r="AM6" s="641"/>
      <c r="AN6" s="641"/>
      <c r="AO6" s="642"/>
      <c r="AP6" s="583" t="s">
        <v>214</v>
      </c>
      <c r="AQ6" s="584"/>
      <c r="AR6" s="584"/>
      <c r="AS6" s="584"/>
      <c r="AT6" s="584"/>
      <c r="AU6" s="584"/>
      <c r="AV6" s="584"/>
      <c r="AW6" s="584"/>
      <c r="AX6" s="584"/>
      <c r="AY6" s="584"/>
      <c r="AZ6" s="584"/>
      <c r="BA6" s="584"/>
      <c r="BB6" s="584"/>
      <c r="BC6" s="584"/>
      <c r="BD6" s="584"/>
      <c r="BE6" s="584"/>
      <c r="BF6" s="585"/>
      <c r="BG6" s="586">
        <v>867933</v>
      </c>
      <c r="BH6" s="587"/>
      <c r="BI6" s="587"/>
      <c r="BJ6" s="587"/>
      <c r="BK6" s="587"/>
      <c r="BL6" s="587"/>
      <c r="BM6" s="587"/>
      <c r="BN6" s="588"/>
      <c r="BO6" s="639">
        <v>98.6</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73549</v>
      </c>
      <c r="CS6" s="587"/>
      <c r="CT6" s="587"/>
      <c r="CU6" s="587"/>
      <c r="CV6" s="587"/>
      <c r="CW6" s="587"/>
      <c r="CX6" s="587"/>
      <c r="CY6" s="588"/>
      <c r="CZ6" s="639">
        <v>1.3</v>
      </c>
      <c r="DA6" s="639"/>
      <c r="DB6" s="639"/>
      <c r="DC6" s="639"/>
      <c r="DD6" s="592" t="s">
        <v>209</v>
      </c>
      <c r="DE6" s="587"/>
      <c r="DF6" s="587"/>
      <c r="DG6" s="587"/>
      <c r="DH6" s="587"/>
      <c r="DI6" s="587"/>
      <c r="DJ6" s="587"/>
      <c r="DK6" s="587"/>
      <c r="DL6" s="587"/>
      <c r="DM6" s="587"/>
      <c r="DN6" s="587"/>
      <c r="DO6" s="587"/>
      <c r="DP6" s="588"/>
      <c r="DQ6" s="592">
        <v>73549</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1789</v>
      </c>
      <c r="S7" s="587"/>
      <c r="T7" s="587"/>
      <c r="U7" s="587"/>
      <c r="V7" s="587"/>
      <c r="W7" s="587"/>
      <c r="X7" s="587"/>
      <c r="Y7" s="588"/>
      <c r="Z7" s="639">
        <v>0</v>
      </c>
      <c r="AA7" s="639"/>
      <c r="AB7" s="639"/>
      <c r="AC7" s="639"/>
      <c r="AD7" s="640">
        <v>1789</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367377</v>
      </c>
      <c r="BH7" s="587"/>
      <c r="BI7" s="587"/>
      <c r="BJ7" s="587"/>
      <c r="BK7" s="587"/>
      <c r="BL7" s="587"/>
      <c r="BM7" s="587"/>
      <c r="BN7" s="588"/>
      <c r="BO7" s="639">
        <v>41.8</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1239714</v>
      </c>
      <c r="CS7" s="587"/>
      <c r="CT7" s="587"/>
      <c r="CU7" s="587"/>
      <c r="CV7" s="587"/>
      <c r="CW7" s="587"/>
      <c r="CX7" s="587"/>
      <c r="CY7" s="588"/>
      <c r="CZ7" s="639">
        <v>21.6</v>
      </c>
      <c r="DA7" s="639"/>
      <c r="DB7" s="639"/>
      <c r="DC7" s="639"/>
      <c r="DD7" s="592">
        <v>79875</v>
      </c>
      <c r="DE7" s="587"/>
      <c r="DF7" s="587"/>
      <c r="DG7" s="587"/>
      <c r="DH7" s="587"/>
      <c r="DI7" s="587"/>
      <c r="DJ7" s="587"/>
      <c r="DK7" s="587"/>
      <c r="DL7" s="587"/>
      <c r="DM7" s="587"/>
      <c r="DN7" s="587"/>
      <c r="DO7" s="587"/>
      <c r="DP7" s="588"/>
      <c r="DQ7" s="592">
        <v>1086233</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2352</v>
      </c>
      <c r="S8" s="587"/>
      <c r="T8" s="587"/>
      <c r="U8" s="587"/>
      <c r="V8" s="587"/>
      <c r="W8" s="587"/>
      <c r="X8" s="587"/>
      <c r="Y8" s="588"/>
      <c r="Z8" s="639">
        <v>0</v>
      </c>
      <c r="AA8" s="639"/>
      <c r="AB8" s="639"/>
      <c r="AC8" s="639"/>
      <c r="AD8" s="640">
        <v>2352</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14170</v>
      </c>
      <c r="BH8" s="587"/>
      <c r="BI8" s="587"/>
      <c r="BJ8" s="587"/>
      <c r="BK8" s="587"/>
      <c r="BL8" s="587"/>
      <c r="BM8" s="587"/>
      <c r="BN8" s="588"/>
      <c r="BO8" s="639">
        <v>1.6</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950371</v>
      </c>
      <c r="CS8" s="587"/>
      <c r="CT8" s="587"/>
      <c r="CU8" s="587"/>
      <c r="CV8" s="587"/>
      <c r="CW8" s="587"/>
      <c r="CX8" s="587"/>
      <c r="CY8" s="588"/>
      <c r="CZ8" s="639">
        <v>16.5</v>
      </c>
      <c r="DA8" s="639"/>
      <c r="DB8" s="639"/>
      <c r="DC8" s="639"/>
      <c r="DD8" s="592">
        <v>1456</v>
      </c>
      <c r="DE8" s="587"/>
      <c r="DF8" s="587"/>
      <c r="DG8" s="587"/>
      <c r="DH8" s="587"/>
      <c r="DI8" s="587"/>
      <c r="DJ8" s="587"/>
      <c r="DK8" s="587"/>
      <c r="DL8" s="587"/>
      <c r="DM8" s="587"/>
      <c r="DN8" s="587"/>
      <c r="DO8" s="587"/>
      <c r="DP8" s="588"/>
      <c r="DQ8" s="592">
        <v>574678</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3191</v>
      </c>
      <c r="S9" s="587"/>
      <c r="T9" s="587"/>
      <c r="U9" s="587"/>
      <c r="V9" s="587"/>
      <c r="W9" s="587"/>
      <c r="X9" s="587"/>
      <c r="Y9" s="588"/>
      <c r="Z9" s="639">
        <v>0.1</v>
      </c>
      <c r="AA9" s="639"/>
      <c r="AB9" s="639"/>
      <c r="AC9" s="639"/>
      <c r="AD9" s="640">
        <v>3191</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307859</v>
      </c>
      <c r="BH9" s="587"/>
      <c r="BI9" s="587"/>
      <c r="BJ9" s="587"/>
      <c r="BK9" s="587"/>
      <c r="BL9" s="587"/>
      <c r="BM9" s="587"/>
      <c r="BN9" s="588"/>
      <c r="BO9" s="639">
        <v>35</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595843</v>
      </c>
      <c r="CS9" s="587"/>
      <c r="CT9" s="587"/>
      <c r="CU9" s="587"/>
      <c r="CV9" s="587"/>
      <c r="CW9" s="587"/>
      <c r="CX9" s="587"/>
      <c r="CY9" s="588"/>
      <c r="CZ9" s="639">
        <v>10.4</v>
      </c>
      <c r="DA9" s="639"/>
      <c r="DB9" s="639"/>
      <c r="DC9" s="639"/>
      <c r="DD9" s="592">
        <v>8330</v>
      </c>
      <c r="DE9" s="587"/>
      <c r="DF9" s="587"/>
      <c r="DG9" s="587"/>
      <c r="DH9" s="587"/>
      <c r="DI9" s="587"/>
      <c r="DJ9" s="587"/>
      <c r="DK9" s="587"/>
      <c r="DL9" s="587"/>
      <c r="DM9" s="587"/>
      <c r="DN9" s="587"/>
      <c r="DO9" s="587"/>
      <c r="DP9" s="588"/>
      <c r="DQ9" s="592">
        <v>448883</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84324</v>
      </c>
      <c r="S10" s="587"/>
      <c r="T10" s="587"/>
      <c r="U10" s="587"/>
      <c r="V10" s="587"/>
      <c r="W10" s="587"/>
      <c r="X10" s="587"/>
      <c r="Y10" s="588"/>
      <c r="Z10" s="639">
        <v>1.4</v>
      </c>
      <c r="AA10" s="639"/>
      <c r="AB10" s="639"/>
      <c r="AC10" s="639"/>
      <c r="AD10" s="640">
        <v>84324</v>
      </c>
      <c r="AE10" s="640"/>
      <c r="AF10" s="640"/>
      <c r="AG10" s="640"/>
      <c r="AH10" s="640"/>
      <c r="AI10" s="640"/>
      <c r="AJ10" s="640"/>
      <c r="AK10" s="640"/>
      <c r="AL10" s="609">
        <v>2.5</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15648</v>
      </c>
      <c r="BH10" s="587"/>
      <c r="BI10" s="587"/>
      <c r="BJ10" s="587"/>
      <c r="BK10" s="587"/>
      <c r="BL10" s="587"/>
      <c r="BM10" s="587"/>
      <c r="BN10" s="588"/>
      <c r="BO10" s="639">
        <v>1.8</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24127</v>
      </c>
      <c r="CS10" s="587"/>
      <c r="CT10" s="587"/>
      <c r="CU10" s="587"/>
      <c r="CV10" s="587"/>
      <c r="CW10" s="587"/>
      <c r="CX10" s="587"/>
      <c r="CY10" s="588"/>
      <c r="CZ10" s="639">
        <v>0.4</v>
      </c>
      <c r="DA10" s="639"/>
      <c r="DB10" s="639"/>
      <c r="DC10" s="639"/>
      <c r="DD10" s="592" t="s">
        <v>112</v>
      </c>
      <c r="DE10" s="587"/>
      <c r="DF10" s="587"/>
      <c r="DG10" s="587"/>
      <c r="DH10" s="587"/>
      <c r="DI10" s="587"/>
      <c r="DJ10" s="587"/>
      <c r="DK10" s="587"/>
      <c r="DL10" s="587"/>
      <c r="DM10" s="587"/>
      <c r="DN10" s="587"/>
      <c r="DO10" s="587"/>
      <c r="DP10" s="588"/>
      <c r="DQ10" s="592">
        <v>2262</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29700</v>
      </c>
      <c r="BH11" s="587"/>
      <c r="BI11" s="587"/>
      <c r="BJ11" s="587"/>
      <c r="BK11" s="587"/>
      <c r="BL11" s="587"/>
      <c r="BM11" s="587"/>
      <c r="BN11" s="588"/>
      <c r="BO11" s="639">
        <v>3.4</v>
      </c>
      <c r="BP11" s="639"/>
      <c r="BQ11" s="639"/>
      <c r="BR11" s="639"/>
      <c r="BS11" s="592" t="s">
        <v>112</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892177</v>
      </c>
      <c r="CS11" s="587"/>
      <c r="CT11" s="587"/>
      <c r="CU11" s="587"/>
      <c r="CV11" s="587"/>
      <c r="CW11" s="587"/>
      <c r="CX11" s="587"/>
      <c r="CY11" s="588"/>
      <c r="CZ11" s="639">
        <v>15.5</v>
      </c>
      <c r="DA11" s="639"/>
      <c r="DB11" s="639"/>
      <c r="DC11" s="639"/>
      <c r="DD11" s="592">
        <v>146471</v>
      </c>
      <c r="DE11" s="587"/>
      <c r="DF11" s="587"/>
      <c r="DG11" s="587"/>
      <c r="DH11" s="587"/>
      <c r="DI11" s="587"/>
      <c r="DJ11" s="587"/>
      <c r="DK11" s="587"/>
      <c r="DL11" s="587"/>
      <c r="DM11" s="587"/>
      <c r="DN11" s="587"/>
      <c r="DO11" s="587"/>
      <c r="DP11" s="588"/>
      <c r="DQ11" s="592">
        <v>301614</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421253</v>
      </c>
      <c r="BH12" s="587"/>
      <c r="BI12" s="587"/>
      <c r="BJ12" s="587"/>
      <c r="BK12" s="587"/>
      <c r="BL12" s="587"/>
      <c r="BM12" s="587"/>
      <c r="BN12" s="588"/>
      <c r="BO12" s="639">
        <v>47.9</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97336</v>
      </c>
      <c r="CS12" s="587"/>
      <c r="CT12" s="587"/>
      <c r="CU12" s="587"/>
      <c r="CV12" s="587"/>
      <c r="CW12" s="587"/>
      <c r="CX12" s="587"/>
      <c r="CY12" s="588"/>
      <c r="CZ12" s="639">
        <v>1.7</v>
      </c>
      <c r="DA12" s="639"/>
      <c r="DB12" s="639"/>
      <c r="DC12" s="639"/>
      <c r="DD12" s="592">
        <v>20847</v>
      </c>
      <c r="DE12" s="587"/>
      <c r="DF12" s="587"/>
      <c r="DG12" s="587"/>
      <c r="DH12" s="587"/>
      <c r="DI12" s="587"/>
      <c r="DJ12" s="587"/>
      <c r="DK12" s="587"/>
      <c r="DL12" s="587"/>
      <c r="DM12" s="587"/>
      <c r="DN12" s="587"/>
      <c r="DO12" s="587"/>
      <c r="DP12" s="588"/>
      <c r="DQ12" s="592">
        <v>74125</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16396</v>
      </c>
      <c r="S13" s="587"/>
      <c r="T13" s="587"/>
      <c r="U13" s="587"/>
      <c r="V13" s="587"/>
      <c r="W13" s="587"/>
      <c r="X13" s="587"/>
      <c r="Y13" s="588"/>
      <c r="Z13" s="639">
        <v>0.3</v>
      </c>
      <c r="AA13" s="639"/>
      <c r="AB13" s="639"/>
      <c r="AC13" s="639"/>
      <c r="AD13" s="640">
        <v>16396</v>
      </c>
      <c r="AE13" s="640"/>
      <c r="AF13" s="640"/>
      <c r="AG13" s="640"/>
      <c r="AH13" s="640"/>
      <c r="AI13" s="640"/>
      <c r="AJ13" s="640"/>
      <c r="AK13" s="640"/>
      <c r="AL13" s="609">
        <v>0.5</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410504</v>
      </c>
      <c r="BH13" s="587"/>
      <c r="BI13" s="587"/>
      <c r="BJ13" s="587"/>
      <c r="BK13" s="587"/>
      <c r="BL13" s="587"/>
      <c r="BM13" s="587"/>
      <c r="BN13" s="588"/>
      <c r="BO13" s="639">
        <v>46.7</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428588</v>
      </c>
      <c r="CS13" s="587"/>
      <c r="CT13" s="587"/>
      <c r="CU13" s="587"/>
      <c r="CV13" s="587"/>
      <c r="CW13" s="587"/>
      <c r="CX13" s="587"/>
      <c r="CY13" s="588"/>
      <c r="CZ13" s="639">
        <v>7.5</v>
      </c>
      <c r="DA13" s="639"/>
      <c r="DB13" s="639"/>
      <c r="DC13" s="639"/>
      <c r="DD13" s="592">
        <v>192333</v>
      </c>
      <c r="DE13" s="587"/>
      <c r="DF13" s="587"/>
      <c r="DG13" s="587"/>
      <c r="DH13" s="587"/>
      <c r="DI13" s="587"/>
      <c r="DJ13" s="587"/>
      <c r="DK13" s="587"/>
      <c r="DL13" s="587"/>
      <c r="DM13" s="587"/>
      <c r="DN13" s="587"/>
      <c r="DO13" s="587"/>
      <c r="DP13" s="588"/>
      <c r="DQ13" s="592">
        <v>269025</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22959</v>
      </c>
      <c r="BH14" s="587"/>
      <c r="BI14" s="587"/>
      <c r="BJ14" s="587"/>
      <c r="BK14" s="587"/>
      <c r="BL14" s="587"/>
      <c r="BM14" s="587"/>
      <c r="BN14" s="588"/>
      <c r="BO14" s="639">
        <v>2.6</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197254</v>
      </c>
      <c r="CS14" s="587"/>
      <c r="CT14" s="587"/>
      <c r="CU14" s="587"/>
      <c r="CV14" s="587"/>
      <c r="CW14" s="587"/>
      <c r="CX14" s="587"/>
      <c r="CY14" s="588"/>
      <c r="CZ14" s="639">
        <v>3.4</v>
      </c>
      <c r="DA14" s="639"/>
      <c r="DB14" s="639"/>
      <c r="DC14" s="639"/>
      <c r="DD14" s="592">
        <v>28918</v>
      </c>
      <c r="DE14" s="587"/>
      <c r="DF14" s="587"/>
      <c r="DG14" s="587"/>
      <c r="DH14" s="587"/>
      <c r="DI14" s="587"/>
      <c r="DJ14" s="587"/>
      <c r="DK14" s="587"/>
      <c r="DL14" s="587"/>
      <c r="DM14" s="587"/>
      <c r="DN14" s="587"/>
      <c r="DO14" s="587"/>
      <c r="DP14" s="588"/>
      <c r="DQ14" s="592">
        <v>175025</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1991</v>
      </c>
      <c r="S15" s="587"/>
      <c r="T15" s="587"/>
      <c r="U15" s="587"/>
      <c r="V15" s="587"/>
      <c r="W15" s="587"/>
      <c r="X15" s="587"/>
      <c r="Y15" s="588"/>
      <c r="Z15" s="639">
        <v>0</v>
      </c>
      <c r="AA15" s="639"/>
      <c r="AB15" s="639"/>
      <c r="AC15" s="639"/>
      <c r="AD15" s="640">
        <v>1991</v>
      </c>
      <c r="AE15" s="640"/>
      <c r="AF15" s="640"/>
      <c r="AG15" s="640"/>
      <c r="AH15" s="640"/>
      <c r="AI15" s="640"/>
      <c r="AJ15" s="640"/>
      <c r="AK15" s="640"/>
      <c r="AL15" s="609">
        <v>0.1</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56318</v>
      </c>
      <c r="BH15" s="587"/>
      <c r="BI15" s="587"/>
      <c r="BJ15" s="587"/>
      <c r="BK15" s="587"/>
      <c r="BL15" s="587"/>
      <c r="BM15" s="587"/>
      <c r="BN15" s="588"/>
      <c r="BO15" s="639">
        <v>6.4</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727144</v>
      </c>
      <c r="CS15" s="587"/>
      <c r="CT15" s="587"/>
      <c r="CU15" s="587"/>
      <c r="CV15" s="587"/>
      <c r="CW15" s="587"/>
      <c r="CX15" s="587"/>
      <c r="CY15" s="588"/>
      <c r="CZ15" s="639">
        <v>12.7</v>
      </c>
      <c r="DA15" s="639"/>
      <c r="DB15" s="639"/>
      <c r="DC15" s="639"/>
      <c r="DD15" s="592">
        <v>227732</v>
      </c>
      <c r="DE15" s="587"/>
      <c r="DF15" s="587"/>
      <c r="DG15" s="587"/>
      <c r="DH15" s="587"/>
      <c r="DI15" s="587"/>
      <c r="DJ15" s="587"/>
      <c r="DK15" s="587"/>
      <c r="DL15" s="587"/>
      <c r="DM15" s="587"/>
      <c r="DN15" s="587"/>
      <c r="DO15" s="587"/>
      <c r="DP15" s="588"/>
      <c r="DQ15" s="592">
        <v>519070</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2531195</v>
      </c>
      <c r="S16" s="587"/>
      <c r="T16" s="587"/>
      <c r="U16" s="587"/>
      <c r="V16" s="587"/>
      <c r="W16" s="587"/>
      <c r="X16" s="587"/>
      <c r="Y16" s="588"/>
      <c r="Z16" s="639">
        <v>41.7</v>
      </c>
      <c r="AA16" s="639"/>
      <c r="AB16" s="639"/>
      <c r="AC16" s="639"/>
      <c r="AD16" s="640">
        <v>2288099</v>
      </c>
      <c r="AE16" s="640"/>
      <c r="AF16" s="640"/>
      <c r="AG16" s="640"/>
      <c r="AH16" s="640"/>
      <c r="AI16" s="640"/>
      <c r="AJ16" s="640"/>
      <c r="AK16" s="640"/>
      <c r="AL16" s="609">
        <v>68.5</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v>26</v>
      </c>
      <c r="BH16" s="587"/>
      <c r="BI16" s="587"/>
      <c r="BJ16" s="587"/>
      <c r="BK16" s="587"/>
      <c r="BL16" s="587"/>
      <c r="BM16" s="587"/>
      <c r="BN16" s="588"/>
      <c r="BO16" s="639">
        <v>0</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8616</v>
      </c>
      <c r="CS16" s="587"/>
      <c r="CT16" s="587"/>
      <c r="CU16" s="587"/>
      <c r="CV16" s="587"/>
      <c r="CW16" s="587"/>
      <c r="CX16" s="587"/>
      <c r="CY16" s="588"/>
      <c r="CZ16" s="639">
        <v>0.2</v>
      </c>
      <c r="DA16" s="639"/>
      <c r="DB16" s="639"/>
      <c r="DC16" s="639"/>
      <c r="DD16" s="592" t="s">
        <v>112</v>
      </c>
      <c r="DE16" s="587"/>
      <c r="DF16" s="587"/>
      <c r="DG16" s="587"/>
      <c r="DH16" s="587"/>
      <c r="DI16" s="587"/>
      <c r="DJ16" s="587"/>
      <c r="DK16" s="587"/>
      <c r="DL16" s="587"/>
      <c r="DM16" s="587"/>
      <c r="DN16" s="587"/>
      <c r="DO16" s="587"/>
      <c r="DP16" s="588"/>
      <c r="DQ16" s="592">
        <v>6416</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2288099</v>
      </c>
      <c r="S17" s="587"/>
      <c r="T17" s="587"/>
      <c r="U17" s="587"/>
      <c r="V17" s="587"/>
      <c r="W17" s="587"/>
      <c r="X17" s="587"/>
      <c r="Y17" s="588"/>
      <c r="Z17" s="639">
        <v>37.700000000000003</v>
      </c>
      <c r="AA17" s="639"/>
      <c r="AB17" s="639"/>
      <c r="AC17" s="639"/>
      <c r="AD17" s="640">
        <v>2288099</v>
      </c>
      <c r="AE17" s="640"/>
      <c r="AF17" s="640"/>
      <c r="AG17" s="640"/>
      <c r="AH17" s="640"/>
      <c r="AI17" s="640"/>
      <c r="AJ17" s="640"/>
      <c r="AK17" s="640"/>
      <c r="AL17" s="609">
        <v>68.5</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507965</v>
      </c>
      <c r="CS17" s="587"/>
      <c r="CT17" s="587"/>
      <c r="CU17" s="587"/>
      <c r="CV17" s="587"/>
      <c r="CW17" s="587"/>
      <c r="CX17" s="587"/>
      <c r="CY17" s="588"/>
      <c r="CZ17" s="639">
        <v>8.8000000000000007</v>
      </c>
      <c r="DA17" s="639"/>
      <c r="DB17" s="639"/>
      <c r="DC17" s="639"/>
      <c r="DD17" s="592" t="s">
        <v>112</v>
      </c>
      <c r="DE17" s="587"/>
      <c r="DF17" s="587"/>
      <c r="DG17" s="587"/>
      <c r="DH17" s="587"/>
      <c r="DI17" s="587"/>
      <c r="DJ17" s="587"/>
      <c r="DK17" s="587"/>
      <c r="DL17" s="587"/>
      <c r="DM17" s="587"/>
      <c r="DN17" s="587"/>
      <c r="DO17" s="587"/>
      <c r="DP17" s="588"/>
      <c r="DQ17" s="592">
        <v>481315</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230430</v>
      </c>
      <c r="S18" s="587"/>
      <c r="T18" s="587"/>
      <c r="U18" s="587"/>
      <c r="V18" s="587"/>
      <c r="W18" s="587"/>
      <c r="X18" s="587"/>
      <c r="Y18" s="588"/>
      <c r="Z18" s="639">
        <v>3.8</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12666</v>
      </c>
      <c r="S19" s="587"/>
      <c r="T19" s="587"/>
      <c r="U19" s="587"/>
      <c r="V19" s="587"/>
      <c r="W19" s="587"/>
      <c r="X19" s="587"/>
      <c r="Y19" s="588"/>
      <c r="Z19" s="639">
        <v>0.2</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11984</v>
      </c>
      <c r="BH19" s="587"/>
      <c r="BI19" s="587"/>
      <c r="BJ19" s="587"/>
      <c r="BK19" s="587"/>
      <c r="BL19" s="587"/>
      <c r="BM19" s="587"/>
      <c r="BN19" s="588"/>
      <c r="BO19" s="639">
        <v>1.4</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3581071</v>
      </c>
      <c r="S20" s="587"/>
      <c r="T20" s="587"/>
      <c r="U20" s="587"/>
      <c r="V20" s="587"/>
      <c r="W20" s="587"/>
      <c r="X20" s="587"/>
      <c r="Y20" s="588"/>
      <c r="Z20" s="639">
        <v>59</v>
      </c>
      <c r="AA20" s="639"/>
      <c r="AB20" s="639"/>
      <c r="AC20" s="639"/>
      <c r="AD20" s="640">
        <v>3337975</v>
      </c>
      <c r="AE20" s="640"/>
      <c r="AF20" s="640"/>
      <c r="AG20" s="640"/>
      <c r="AH20" s="640"/>
      <c r="AI20" s="640"/>
      <c r="AJ20" s="640"/>
      <c r="AK20" s="640"/>
      <c r="AL20" s="609">
        <v>99.9</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11984</v>
      </c>
      <c r="BH20" s="587"/>
      <c r="BI20" s="587"/>
      <c r="BJ20" s="587"/>
      <c r="BK20" s="587"/>
      <c r="BL20" s="587"/>
      <c r="BM20" s="587"/>
      <c r="BN20" s="588"/>
      <c r="BO20" s="639">
        <v>1.4</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5742684</v>
      </c>
      <c r="CS20" s="587"/>
      <c r="CT20" s="587"/>
      <c r="CU20" s="587"/>
      <c r="CV20" s="587"/>
      <c r="CW20" s="587"/>
      <c r="CX20" s="587"/>
      <c r="CY20" s="588"/>
      <c r="CZ20" s="639">
        <v>100</v>
      </c>
      <c r="DA20" s="639"/>
      <c r="DB20" s="639"/>
      <c r="DC20" s="639"/>
      <c r="DD20" s="592">
        <v>705962</v>
      </c>
      <c r="DE20" s="587"/>
      <c r="DF20" s="587"/>
      <c r="DG20" s="587"/>
      <c r="DH20" s="587"/>
      <c r="DI20" s="587"/>
      <c r="DJ20" s="587"/>
      <c r="DK20" s="587"/>
      <c r="DL20" s="587"/>
      <c r="DM20" s="587"/>
      <c r="DN20" s="587"/>
      <c r="DO20" s="587"/>
      <c r="DP20" s="588"/>
      <c r="DQ20" s="592">
        <v>4012195</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1066</v>
      </c>
      <c r="S21" s="587"/>
      <c r="T21" s="587"/>
      <c r="U21" s="587"/>
      <c r="V21" s="587"/>
      <c r="W21" s="587"/>
      <c r="X21" s="587"/>
      <c r="Y21" s="588"/>
      <c r="Z21" s="639">
        <v>0</v>
      </c>
      <c r="AA21" s="639"/>
      <c r="AB21" s="639"/>
      <c r="AC21" s="639"/>
      <c r="AD21" s="640">
        <v>1066</v>
      </c>
      <c r="AE21" s="640"/>
      <c r="AF21" s="640"/>
      <c r="AG21" s="640"/>
      <c r="AH21" s="640"/>
      <c r="AI21" s="640"/>
      <c r="AJ21" s="640"/>
      <c r="AK21" s="640"/>
      <c r="AL21" s="609">
        <v>0</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11984</v>
      </c>
      <c r="BH21" s="587"/>
      <c r="BI21" s="587"/>
      <c r="BJ21" s="587"/>
      <c r="BK21" s="587"/>
      <c r="BL21" s="587"/>
      <c r="BM21" s="587"/>
      <c r="BN21" s="588"/>
      <c r="BO21" s="639">
        <v>1.4</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16551</v>
      </c>
      <c r="S22" s="587"/>
      <c r="T22" s="587"/>
      <c r="U22" s="587"/>
      <c r="V22" s="587"/>
      <c r="W22" s="587"/>
      <c r="X22" s="587"/>
      <c r="Y22" s="588"/>
      <c r="Z22" s="639">
        <v>0.3</v>
      </c>
      <c r="AA22" s="639"/>
      <c r="AB22" s="639"/>
      <c r="AC22" s="639"/>
      <c r="AD22" s="640" t="s">
        <v>112</v>
      </c>
      <c r="AE22" s="640"/>
      <c r="AF22" s="640"/>
      <c r="AG22" s="640"/>
      <c r="AH22" s="640"/>
      <c r="AI22" s="640"/>
      <c r="AJ22" s="640"/>
      <c r="AK22" s="640"/>
      <c r="AL22" s="609" t="s">
        <v>112</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87557</v>
      </c>
      <c r="S23" s="587"/>
      <c r="T23" s="587"/>
      <c r="U23" s="587"/>
      <c r="V23" s="587"/>
      <c r="W23" s="587"/>
      <c r="X23" s="587"/>
      <c r="Y23" s="588"/>
      <c r="Z23" s="639">
        <v>1.4</v>
      </c>
      <c r="AA23" s="639"/>
      <c r="AB23" s="639"/>
      <c r="AC23" s="639"/>
      <c r="AD23" s="640">
        <v>1794</v>
      </c>
      <c r="AE23" s="640"/>
      <c r="AF23" s="640"/>
      <c r="AG23" s="640"/>
      <c r="AH23" s="640"/>
      <c r="AI23" s="640"/>
      <c r="AJ23" s="640"/>
      <c r="AK23" s="640"/>
      <c r="AL23" s="609">
        <v>0.1</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5051</v>
      </c>
      <c r="S24" s="587"/>
      <c r="T24" s="587"/>
      <c r="U24" s="587"/>
      <c r="V24" s="587"/>
      <c r="W24" s="587"/>
      <c r="X24" s="587"/>
      <c r="Y24" s="588"/>
      <c r="Z24" s="639">
        <v>0.1</v>
      </c>
      <c r="AA24" s="639"/>
      <c r="AB24" s="639"/>
      <c r="AC24" s="639"/>
      <c r="AD24" s="640" t="s">
        <v>112</v>
      </c>
      <c r="AE24" s="640"/>
      <c r="AF24" s="640"/>
      <c r="AG24" s="640"/>
      <c r="AH24" s="640"/>
      <c r="AI24" s="640"/>
      <c r="AJ24" s="640"/>
      <c r="AK24" s="640"/>
      <c r="AL24" s="609" t="s">
        <v>112</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1817059</v>
      </c>
      <c r="CS24" s="637"/>
      <c r="CT24" s="637"/>
      <c r="CU24" s="637"/>
      <c r="CV24" s="637"/>
      <c r="CW24" s="637"/>
      <c r="CX24" s="637"/>
      <c r="CY24" s="684"/>
      <c r="CZ24" s="688">
        <v>31.6</v>
      </c>
      <c r="DA24" s="689"/>
      <c r="DB24" s="689"/>
      <c r="DC24" s="690"/>
      <c r="DD24" s="683">
        <v>1454728</v>
      </c>
      <c r="DE24" s="637"/>
      <c r="DF24" s="637"/>
      <c r="DG24" s="637"/>
      <c r="DH24" s="637"/>
      <c r="DI24" s="637"/>
      <c r="DJ24" s="637"/>
      <c r="DK24" s="684"/>
      <c r="DL24" s="683">
        <v>1438115</v>
      </c>
      <c r="DM24" s="637"/>
      <c r="DN24" s="637"/>
      <c r="DO24" s="637"/>
      <c r="DP24" s="637"/>
      <c r="DQ24" s="637"/>
      <c r="DR24" s="637"/>
      <c r="DS24" s="637"/>
      <c r="DT24" s="637"/>
      <c r="DU24" s="637"/>
      <c r="DV24" s="684"/>
      <c r="DW24" s="685">
        <v>42</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442205</v>
      </c>
      <c r="S25" s="587"/>
      <c r="T25" s="587"/>
      <c r="U25" s="587"/>
      <c r="V25" s="587"/>
      <c r="W25" s="587"/>
      <c r="X25" s="587"/>
      <c r="Y25" s="588"/>
      <c r="Z25" s="639">
        <v>7.3</v>
      </c>
      <c r="AA25" s="639"/>
      <c r="AB25" s="639"/>
      <c r="AC25" s="639"/>
      <c r="AD25" s="640" t="s">
        <v>112</v>
      </c>
      <c r="AE25" s="640"/>
      <c r="AF25" s="640"/>
      <c r="AG25" s="640"/>
      <c r="AH25" s="640"/>
      <c r="AI25" s="640"/>
      <c r="AJ25" s="640"/>
      <c r="AK25" s="640"/>
      <c r="AL25" s="609" t="s">
        <v>112</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873077</v>
      </c>
      <c r="CS25" s="605"/>
      <c r="CT25" s="605"/>
      <c r="CU25" s="605"/>
      <c r="CV25" s="605"/>
      <c r="CW25" s="605"/>
      <c r="CX25" s="605"/>
      <c r="CY25" s="606"/>
      <c r="CZ25" s="589">
        <v>15.2</v>
      </c>
      <c r="DA25" s="607"/>
      <c r="DB25" s="607"/>
      <c r="DC25" s="608"/>
      <c r="DD25" s="592">
        <v>832849</v>
      </c>
      <c r="DE25" s="605"/>
      <c r="DF25" s="605"/>
      <c r="DG25" s="605"/>
      <c r="DH25" s="605"/>
      <c r="DI25" s="605"/>
      <c r="DJ25" s="605"/>
      <c r="DK25" s="606"/>
      <c r="DL25" s="592">
        <v>817250</v>
      </c>
      <c r="DM25" s="605"/>
      <c r="DN25" s="605"/>
      <c r="DO25" s="605"/>
      <c r="DP25" s="605"/>
      <c r="DQ25" s="605"/>
      <c r="DR25" s="605"/>
      <c r="DS25" s="605"/>
      <c r="DT25" s="605"/>
      <c r="DU25" s="605"/>
      <c r="DV25" s="606"/>
      <c r="DW25" s="609">
        <v>23.9</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531891</v>
      </c>
      <c r="CS26" s="587"/>
      <c r="CT26" s="587"/>
      <c r="CU26" s="587"/>
      <c r="CV26" s="587"/>
      <c r="CW26" s="587"/>
      <c r="CX26" s="587"/>
      <c r="CY26" s="588"/>
      <c r="CZ26" s="589">
        <v>9.3000000000000007</v>
      </c>
      <c r="DA26" s="607"/>
      <c r="DB26" s="607"/>
      <c r="DC26" s="608"/>
      <c r="DD26" s="592">
        <v>494737</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698455</v>
      </c>
      <c r="S27" s="587"/>
      <c r="T27" s="587"/>
      <c r="U27" s="587"/>
      <c r="V27" s="587"/>
      <c r="W27" s="587"/>
      <c r="X27" s="587"/>
      <c r="Y27" s="588"/>
      <c r="Z27" s="639">
        <v>11.5</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879917</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436017</v>
      </c>
      <c r="CS27" s="605"/>
      <c r="CT27" s="605"/>
      <c r="CU27" s="605"/>
      <c r="CV27" s="605"/>
      <c r="CW27" s="605"/>
      <c r="CX27" s="605"/>
      <c r="CY27" s="606"/>
      <c r="CZ27" s="589">
        <v>7.6</v>
      </c>
      <c r="DA27" s="607"/>
      <c r="DB27" s="607"/>
      <c r="DC27" s="608"/>
      <c r="DD27" s="592">
        <v>140564</v>
      </c>
      <c r="DE27" s="605"/>
      <c r="DF27" s="605"/>
      <c r="DG27" s="605"/>
      <c r="DH27" s="605"/>
      <c r="DI27" s="605"/>
      <c r="DJ27" s="605"/>
      <c r="DK27" s="606"/>
      <c r="DL27" s="592">
        <v>139550</v>
      </c>
      <c r="DM27" s="605"/>
      <c r="DN27" s="605"/>
      <c r="DO27" s="605"/>
      <c r="DP27" s="605"/>
      <c r="DQ27" s="605"/>
      <c r="DR27" s="605"/>
      <c r="DS27" s="605"/>
      <c r="DT27" s="605"/>
      <c r="DU27" s="605"/>
      <c r="DV27" s="606"/>
      <c r="DW27" s="609">
        <v>4.0999999999999996</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61886</v>
      </c>
      <c r="S28" s="587"/>
      <c r="T28" s="587"/>
      <c r="U28" s="587"/>
      <c r="V28" s="587"/>
      <c r="W28" s="587"/>
      <c r="X28" s="587"/>
      <c r="Y28" s="588"/>
      <c r="Z28" s="639">
        <v>1</v>
      </c>
      <c r="AA28" s="639"/>
      <c r="AB28" s="639"/>
      <c r="AC28" s="639"/>
      <c r="AD28" s="640" t="s">
        <v>112</v>
      </c>
      <c r="AE28" s="640"/>
      <c r="AF28" s="640"/>
      <c r="AG28" s="640"/>
      <c r="AH28" s="640"/>
      <c r="AI28" s="640"/>
      <c r="AJ28" s="640"/>
      <c r="AK28" s="640"/>
      <c r="AL28" s="609" t="s">
        <v>112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507965</v>
      </c>
      <c r="CS28" s="587"/>
      <c r="CT28" s="587"/>
      <c r="CU28" s="587"/>
      <c r="CV28" s="587"/>
      <c r="CW28" s="587"/>
      <c r="CX28" s="587"/>
      <c r="CY28" s="588"/>
      <c r="CZ28" s="589">
        <v>8.8000000000000007</v>
      </c>
      <c r="DA28" s="607"/>
      <c r="DB28" s="607"/>
      <c r="DC28" s="608"/>
      <c r="DD28" s="592">
        <v>481315</v>
      </c>
      <c r="DE28" s="587"/>
      <c r="DF28" s="587"/>
      <c r="DG28" s="587"/>
      <c r="DH28" s="587"/>
      <c r="DI28" s="587"/>
      <c r="DJ28" s="587"/>
      <c r="DK28" s="588"/>
      <c r="DL28" s="592">
        <v>481315</v>
      </c>
      <c r="DM28" s="587"/>
      <c r="DN28" s="587"/>
      <c r="DO28" s="587"/>
      <c r="DP28" s="587"/>
      <c r="DQ28" s="587"/>
      <c r="DR28" s="587"/>
      <c r="DS28" s="587"/>
      <c r="DT28" s="587"/>
      <c r="DU28" s="587"/>
      <c r="DV28" s="588"/>
      <c r="DW28" s="609">
        <v>14.1</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4500</v>
      </c>
      <c r="S29" s="587"/>
      <c r="T29" s="587"/>
      <c r="U29" s="587"/>
      <c r="V29" s="587"/>
      <c r="W29" s="587"/>
      <c r="X29" s="587"/>
      <c r="Y29" s="588"/>
      <c r="Z29" s="639">
        <v>0.1</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58</v>
      </c>
      <c r="CG29" s="620"/>
      <c r="CH29" s="620"/>
      <c r="CI29" s="620"/>
      <c r="CJ29" s="620"/>
      <c r="CK29" s="620"/>
      <c r="CL29" s="620"/>
      <c r="CM29" s="620"/>
      <c r="CN29" s="620"/>
      <c r="CO29" s="620"/>
      <c r="CP29" s="620"/>
      <c r="CQ29" s="621"/>
      <c r="CR29" s="586">
        <v>507965</v>
      </c>
      <c r="CS29" s="605"/>
      <c r="CT29" s="605"/>
      <c r="CU29" s="605"/>
      <c r="CV29" s="605"/>
      <c r="CW29" s="605"/>
      <c r="CX29" s="605"/>
      <c r="CY29" s="606"/>
      <c r="CZ29" s="589">
        <v>8.8000000000000007</v>
      </c>
      <c r="DA29" s="607"/>
      <c r="DB29" s="607"/>
      <c r="DC29" s="608"/>
      <c r="DD29" s="592">
        <v>481315</v>
      </c>
      <c r="DE29" s="605"/>
      <c r="DF29" s="605"/>
      <c r="DG29" s="605"/>
      <c r="DH29" s="605"/>
      <c r="DI29" s="605"/>
      <c r="DJ29" s="605"/>
      <c r="DK29" s="606"/>
      <c r="DL29" s="592">
        <v>481315</v>
      </c>
      <c r="DM29" s="605"/>
      <c r="DN29" s="605"/>
      <c r="DO29" s="605"/>
      <c r="DP29" s="605"/>
      <c r="DQ29" s="605"/>
      <c r="DR29" s="605"/>
      <c r="DS29" s="605"/>
      <c r="DT29" s="605"/>
      <c r="DU29" s="605"/>
      <c r="DV29" s="606"/>
      <c r="DW29" s="609">
        <v>14.1</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325262</v>
      </c>
      <c r="S30" s="587"/>
      <c r="T30" s="587"/>
      <c r="U30" s="587"/>
      <c r="V30" s="587"/>
      <c r="W30" s="587"/>
      <c r="X30" s="587"/>
      <c r="Y30" s="588"/>
      <c r="Z30" s="639">
        <v>5.4</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97.7</v>
      </c>
      <c r="BH30" s="653"/>
      <c r="BI30" s="653"/>
      <c r="BJ30" s="653"/>
      <c r="BK30" s="653"/>
      <c r="BL30" s="653"/>
      <c r="BM30" s="654">
        <v>87.9</v>
      </c>
      <c r="BN30" s="653"/>
      <c r="BO30" s="653"/>
      <c r="BP30" s="653"/>
      <c r="BQ30" s="655"/>
      <c r="BR30" s="652">
        <v>97.4</v>
      </c>
      <c r="BS30" s="653"/>
      <c r="BT30" s="653"/>
      <c r="BU30" s="653"/>
      <c r="BV30" s="653"/>
      <c r="BW30" s="653"/>
      <c r="BX30" s="654">
        <v>86.5</v>
      </c>
      <c r="BY30" s="653"/>
      <c r="BZ30" s="653"/>
      <c r="CA30" s="653"/>
      <c r="CB30" s="655"/>
      <c r="CD30" s="658"/>
      <c r="CE30" s="659"/>
      <c r="CF30" s="623" t="s">
        <v>291</v>
      </c>
      <c r="CG30" s="620"/>
      <c r="CH30" s="620"/>
      <c r="CI30" s="620"/>
      <c r="CJ30" s="620"/>
      <c r="CK30" s="620"/>
      <c r="CL30" s="620"/>
      <c r="CM30" s="620"/>
      <c r="CN30" s="620"/>
      <c r="CO30" s="620"/>
      <c r="CP30" s="620"/>
      <c r="CQ30" s="621"/>
      <c r="CR30" s="586">
        <v>441178</v>
      </c>
      <c r="CS30" s="587"/>
      <c r="CT30" s="587"/>
      <c r="CU30" s="587"/>
      <c r="CV30" s="587"/>
      <c r="CW30" s="587"/>
      <c r="CX30" s="587"/>
      <c r="CY30" s="588"/>
      <c r="CZ30" s="589">
        <v>7.7</v>
      </c>
      <c r="DA30" s="607"/>
      <c r="DB30" s="607"/>
      <c r="DC30" s="608"/>
      <c r="DD30" s="592">
        <v>418173</v>
      </c>
      <c r="DE30" s="587"/>
      <c r="DF30" s="587"/>
      <c r="DG30" s="587"/>
      <c r="DH30" s="587"/>
      <c r="DI30" s="587"/>
      <c r="DJ30" s="587"/>
      <c r="DK30" s="588"/>
      <c r="DL30" s="592">
        <v>418173</v>
      </c>
      <c r="DM30" s="587"/>
      <c r="DN30" s="587"/>
      <c r="DO30" s="587"/>
      <c r="DP30" s="587"/>
      <c r="DQ30" s="587"/>
      <c r="DR30" s="587"/>
      <c r="DS30" s="587"/>
      <c r="DT30" s="587"/>
      <c r="DU30" s="587"/>
      <c r="DV30" s="588"/>
      <c r="DW30" s="609">
        <v>12.2</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374909</v>
      </c>
      <c r="S31" s="587"/>
      <c r="T31" s="587"/>
      <c r="U31" s="587"/>
      <c r="V31" s="587"/>
      <c r="W31" s="587"/>
      <c r="X31" s="587"/>
      <c r="Y31" s="588"/>
      <c r="Z31" s="639">
        <v>6.2</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97.8</v>
      </c>
      <c r="BH31" s="605"/>
      <c r="BI31" s="605"/>
      <c r="BJ31" s="605"/>
      <c r="BK31" s="605"/>
      <c r="BL31" s="605"/>
      <c r="BM31" s="641">
        <v>91.8</v>
      </c>
      <c r="BN31" s="651"/>
      <c r="BO31" s="651"/>
      <c r="BP31" s="651"/>
      <c r="BQ31" s="615"/>
      <c r="BR31" s="650">
        <v>97.6</v>
      </c>
      <c r="BS31" s="605"/>
      <c r="BT31" s="605"/>
      <c r="BU31" s="605"/>
      <c r="BV31" s="605"/>
      <c r="BW31" s="605"/>
      <c r="BX31" s="641">
        <v>89.9</v>
      </c>
      <c r="BY31" s="651"/>
      <c r="BZ31" s="651"/>
      <c r="CA31" s="651"/>
      <c r="CB31" s="615"/>
      <c r="CD31" s="658"/>
      <c r="CE31" s="659"/>
      <c r="CF31" s="623" t="s">
        <v>295</v>
      </c>
      <c r="CG31" s="620"/>
      <c r="CH31" s="620"/>
      <c r="CI31" s="620"/>
      <c r="CJ31" s="620"/>
      <c r="CK31" s="620"/>
      <c r="CL31" s="620"/>
      <c r="CM31" s="620"/>
      <c r="CN31" s="620"/>
      <c r="CO31" s="620"/>
      <c r="CP31" s="620"/>
      <c r="CQ31" s="621"/>
      <c r="CR31" s="586">
        <v>66787</v>
      </c>
      <c r="CS31" s="605"/>
      <c r="CT31" s="605"/>
      <c r="CU31" s="605"/>
      <c r="CV31" s="605"/>
      <c r="CW31" s="605"/>
      <c r="CX31" s="605"/>
      <c r="CY31" s="606"/>
      <c r="CZ31" s="589">
        <v>1.2</v>
      </c>
      <c r="DA31" s="607"/>
      <c r="DB31" s="607"/>
      <c r="DC31" s="608"/>
      <c r="DD31" s="592">
        <v>63142</v>
      </c>
      <c r="DE31" s="605"/>
      <c r="DF31" s="605"/>
      <c r="DG31" s="605"/>
      <c r="DH31" s="605"/>
      <c r="DI31" s="605"/>
      <c r="DJ31" s="605"/>
      <c r="DK31" s="606"/>
      <c r="DL31" s="592">
        <v>63142</v>
      </c>
      <c r="DM31" s="605"/>
      <c r="DN31" s="605"/>
      <c r="DO31" s="605"/>
      <c r="DP31" s="605"/>
      <c r="DQ31" s="605"/>
      <c r="DR31" s="605"/>
      <c r="DS31" s="605"/>
      <c r="DT31" s="605"/>
      <c r="DU31" s="605"/>
      <c r="DV31" s="606"/>
      <c r="DW31" s="609">
        <v>1.8</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137482</v>
      </c>
      <c r="S32" s="587"/>
      <c r="T32" s="587"/>
      <c r="U32" s="587"/>
      <c r="V32" s="587"/>
      <c r="W32" s="587"/>
      <c r="X32" s="587"/>
      <c r="Y32" s="588"/>
      <c r="Z32" s="639">
        <v>2.2999999999999998</v>
      </c>
      <c r="AA32" s="639"/>
      <c r="AB32" s="639"/>
      <c r="AC32" s="639"/>
      <c r="AD32" s="640">
        <v>491</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97.1</v>
      </c>
      <c r="BH32" s="571"/>
      <c r="BI32" s="571"/>
      <c r="BJ32" s="571"/>
      <c r="BK32" s="571"/>
      <c r="BL32" s="571"/>
      <c r="BM32" s="634">
        <v>82.8</v>
      </c>
      <c r="BN32" s="571"/>
      <c r="BO32" s="571"/>
      <c r="BP32" s="571"/>
      <c r="BQ32" s="628"/>
      <c r="BR32" s="649">
        <v>96.8</v>
      </c>
      <c r="BS32" s="571"/>
      <c r="BT32" s="571"/>
      <c r="BU32" s="571"/>
      <c r="BV32" s="571"/>
      <c r="BW32" s="571"/>
      <c r="BX32" s="634">
        <v>81.7</v>
      </c>
      <c r="BY32" s="571"/>
      <c r="BZ32" s="571"/>
      <c r="CA32" s="571"/>
      <c r="CB32" s="628"/>
      <c r="CD32" s="660"/>
      <c r="CE32" s="661"/>
      <c r="CF32" s="623" t="s">
        <v>298</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333800</v>
      </c>
      <c r="S33" s="587"/>
      <c r="T33" s="587"/>
      <c r="U33" s="587"/>
      <c r="V33" s="587"/>
      <c r="W33" s="587"/>
      <c r="X33" s="587"/>
      <c r="Y33" s="588"/>
      <c r="Z33" s="639">
        <v>5.5</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3211047</v>
      </c>
      <c r="CS33" s="605"/>
      <c r="CT33" s="605"/>
      <c r="CU33" s="605"/>
      <c r="CV33" s="605"/>
      <c r="CW33" s="605"/>
      <c r="CX33" s="605"/>
      <c r="CY33" s="606"/>
      <c r="CZ33" s="589">
        <v>55.9</v>
      </c>
      <c r="DA33" s="607"/>
      <c r="DB33" s="607"/>
      <c r="DC33" s="608"/>
      <c r="DD33" s="592">
        <v>2255084</v>
      </c>
      <c r="DE33" s="605"/>
      <c r="DF33" s="605"/>
      <c r="DG33" s="605"/>
      <c r="DH33" s="605"/>
      <c r="DI33" s="605"/>
      <c r="DJ33" s="605"/>
      <c r="DK33" s="606"/>
      <c r="DL33" s="592">
        <v>1521990</v>
      </c>
      <c r="DM33" s="605"/>
      <c r="DN33" s="605"/>
      <c r="DO33" s="605"/>
      <c r="DP33" s="605"/>
      <c r="DQ33" s="605"/>
      <c r="DR33" s="605"/>
      <c r="DS33" s="605"/>
      <c r="DT33" s="605"/>
      <c r="DU33" s="605"/>
      <c r="DV33" s="606"/>
      <c r="DW33" s="609">
        <v>44.5</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744608</v>
      </c>
      <c r="CS34" s="587"/>
      <c r="CT34" s="587"/>
      <c r="CU34" s="587"/>
      <c r="CV34" s="587"/>
      <c r="CW34" s="587"/>
      <c r="CX34" s="587"/>
      <c r="CY34" s="588"/>
      <c r="CZ34" s="589">
        <v>13</v>
      </c>
      <c r="DA34" s="607"/>
      <c r="DB34" s="607"/>
      <c r="DC34" s="608"/>
      <c r="DD34" s="592">
        <v>446089</v>
      </c>
      <c r="DE34" s="587"/>
      <c r="DF34" s="587"/>
      <c r="DG34" s="587"/>
      <c r="DH34" s="587"/>
      <c r="DI34" s="587"/>
      <c r="DJ34" s="587"/>
      <c r="DK34" s="588"/>
      <c r="DL34" s="592">
        <v>377730</v>
      </c>
      <c r="DM34" s="587"/>
      <c r="DN34" s="587"/>
      <c r="DO34" s="587"/>
      <c r="DP34" s="587"/>
      <c r="DQ34" s="587"/>
      <c r="DR34" s="587"/>
      <c r="DS34" s="587"/>
      <c r="DT34" s="587"/>
      <c r="DU34" s="587"/>
      <c r="DV34" s="588"/>
      <c r="DW34" s="609">
        <v>11</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78900</v>
      </c>
      <c r="S35" s="587"/>
      <c r="T35" s="587"/>
      <c r="U35" s="587"/>
      <c r="V35" s="587"/>
      <c r="W35" s="587"/>
      <c r="X35" s="587"/>
      <c r="Y35" s="588"/>
      <c r="Z35" s="639">
        <v>1.3</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916373</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30657</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76463</v>
      </c>
      <c r="CS35" s="605"/>
      <c r="CT35" s="605"/>
      <c r="CU35" s="605"/>
      <c r="CV35" s="605"/>
      <c r="CW35" s="605"/>
      <c r="CX35" s="605"/>
      <c r="CY35" s="606"/>
      <c r="CZ35" s="589">
        <v>1.3</v>
      </c>
      <c r="DA35" s="607"/>
      <c r="DB35" s="607"/>
      <c r="DC35" s="608"/>
      <c r="DD35" s="592">
        <v>61503</v>
      </c>
      <c r="DE35" s="605"/>
      <c r="DF35" s="605"/>
      <c r="DG35" s="605"/>
      <c r="DH35" s="605"/>
      <c r="DI35" s="605"/>
      <c r="DJ35" s="605"/>
      <c r="DK35" s="606"/>
      <c r="DL35" s="592">
        <v>49727</v>
      </c>
      <c r="DM35" s="605"/>
      <c r="DN35" s="605"/>
      <c r="DO35" s="605"/>
      <c r="DP35" s="605"/>
      <c r="DQ35" s="605"/>
      <c r="DR35" s="605"/>
      <c r="DS35" s="605"/>
      <c r="DT35" s="605"/>
      <c r="DU35" s="605"/>
      <c r="DV35" s="606"/>
      <c r="DW35" s="609">
        <v>1.5</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6069795</v>
      </c>
      <c r="S36" s="627"/>
      <c r="T36" s="627"/>
      <c r="U36" s="627"/>
      <c r="V36" s="627"/>
      <c r="W36" s="627"/>
      <c r="X36" s="627"/>
      <c r="Y36" s="630"/>
      <c r="Z36" s="631">
        <v>100</v>
      </c>
      <c r="AA36" s="631"/>
      <c r="AB36" s="631"/>
      <c r="AC36" s="631"/>
      <c r="AD36" s="632">
        <v>3341326</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269724</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-31652</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1247246</v>
      </c>
      <c r="CS36" s="587"/>
      <c r="CT36" s="587"/>
      <c r="CU36" s="587"/>
      <c r="CV36" s="587"/>
      <c r="CW36" s="587"/>
      <c r="CX36" s="587"/>
      <c r="CY36" s="588"/>
      <c r="CZ36" s="589">
        <v>21.7</v>
      </c>
      <c r="DA36" s="607"/>
      <c r="DB36" s="607"/>
      <c r="DC36" s="608"/>
      <c r="DD36" s="592">
        <v>677371</v>
      </c>
      <c r="DE36" s="587"/>
      <c r="DF36" s="587"/>
      <c r="DG36" s="587"/>
      <c r="DH36" s="587"/>
      <c r="DI36" s="587"/>
      <c r="DJ36" s="587"/>
      <c r="DK36" s="588"/>
      <c r="DL36" s="592">
        <v>629723</v>
      </c>
      <c r="DM36" s="587"/>
      <c r="DN36" s="587"/>
      <c r="DO36" s="587"/>
      <c r="DP36" s="587"/>
      <c r="DQ36" s="587"/>
      <c r="DR36" s="587"/>
      <c r="DS36" s="587"/>
      <c r="DT36" s="587"/>
      <c r="DU36" s="587"/>
      <c r="DV36" s="588"/>
      <c r="DW36" s="609">
        <v>18.399999999999999</v>
      </c>
      <c r="DX36" s="610"/>
      <c r="DY36" s="610"/>
      <c r="DZ36" s="610"/>
      <c r="EA36" s="610"/>
      <c r="EB36" s="610"/>
      <c r="EC36" s="611"/>
    </row>
    <row r="37" spans="2:133" ht="11.25" customHeight="1">
      <c r="AQ37" s="612" t="s">
        <v>313</v>
      </c>
      <c r="AR37" s="613"/>
      <c r="AS37" s="613"/>
      <c r="AT37" s="613"/>
      <c r="AU37" s="613"/>
      <c r="AV37" s="613"/>
      <c r="AW37" s="613"/>
      <c r="AX37" s="613"/>
      <c r="AY37" s="614"/>
      <c r="AZ37" s="586">
        <v>256350</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1443</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363411</v>
      </c>
      <c r="CS37" s="605"/>
      <c r="CT37" s="605"/>
      <c r="CU37" s="605"/>
      <c r="CV37" s="605"/>
      <c r="CW37" s="605"/>
      <c r="CX37" s="605"/>
      <c r="CY37" s="606"/>
      <c r="CZ37" s="589">
        <v>6.3</v>
      </c>
      <c r="DA37" s="607"/>
      <c r="DB37" s="607"/>
      <c r="DC37" s="608"/>
      <c r="DD37" s="592">
        <v>363411</v>
      </c>
      <c r="DE37" s="605"/>
      <c r="DF37" s="605"/>
      <c r="DG37" s="605"/>
      <c r="DH37" s="605"/>
      <c r="DI37" s="605"/>
      <c r="DJ37" s="605"/>
      <c r="DK37" s="606"/>
      <c r="DL37" s="592">
        <v>363411</v>
      </c>
      <c r="DM37" s="605"/>
      <c r="DN37" s="605"/>
      <c r="DO37" s="605"/>
      <c r="DP37" s="605"/>
      <c r="DQ37" s="605"/>
      <c r="DR37" s="605"/>
      <c r="DS37" s="605"/>
      <c r="DT37" s="605"/>
      <c r="DU37" s="605"/>
      <c r="DV37" s="606"/>
      <c r="DW37" s="609">
        <v>10.6</v>
      </c>
      <c r="DX37" s="610"/>
      <c r="DY37" s="610"/>
      <c r="DZ37" s="610"/>
      <c r="EA37" s="610"/>
      <c r="EB37" s="610"/>
      <c r="EC37" s="611"/>
    </row>
    <row r="38" spans="2:133" ht="11.25" customHeight="1">
      <c r="AQ38" s="612" t="s">
        <v>316</v>
      </c>
      <c r="AR38" s="613"/>
      <c r="AS38" s="613"/>
      <c r="AT38" s="613"/>
      <c r="AU38" s="613"/>
      <c r="AV38" s="613"/>
      <c r="AW38" s="613"/>
      <c r="AX38" s="613"/>
      <c r="AY38" s="614"/>
      <c r="AZ38" s="586" t="s">
        <v>317</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2679</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646649</v>
      </c>
      <c r="CS38" s="587"/>
      <c r="CT38" s="587"/>
      <c r="CU38" s="587"/>
      <c r="CV38" s="587"/>
      <c r="CW38" s="587"/>
      <c r="CX38" s="587"/>
      <c r="CY38" s="588"/>
      <c r="CZ38" s="589">
        <v>11.3</v>
      </c>
      <c r="DA38" s="607"/>
      <c r="DB38" s="607"/>
      <c r="DC38" s="608"/>
      <c r="DD38" s="592">
        <v>591062</v>
      </c>
      <c r="DE38" s="587"/>
      <c r="DF38" s="587"/>
      <c r="DG38" s="587"/>
      <c r="DH38" s="587"/>
      <c r="DI38" s="587"/>
      <c r="DJ38" s="587"/>
      <c r="DK38" s="588"/>
      <c r="DL38" s="592">
        <v>464810</v>
      </c>
      <c r="DM38" s="587"/>
      <c r="DN38" s="587"/>
      <c r="DO38" s="587"/>
      <c r="DP38" s="587"/>
      <c r="DQ38" s="587"/>
      <c r="DR38" s="587"/>
      <c r="DS38" s="587"/>
      <c r="DT38" s="587"/>
      <c r="DU38" s="587"/>
      <c r="DV38" s="588"/>
      <c r="DW38" s="609">
        <v>13.6</v>
      </c>
      <c r="DX38" s="610"/>
      <c r="DY38" s="610"/>
      <c r="DZ38" s="610"/>
      <c r="EA38" s="610"/>
      <c r="EB38" s="610"/>
      <c r="EC38" s="611"/>
    </row>
    <row r="39" spans="2:133" ht="11.25" customHeight="1">
      <c r="AQ39" s="612" t="s">
        <v>320</v>
      </c>
      <c r="AR39" s="613"/>
      <c r="AS39" s="613"/>
      <c r="AT39" s="613"/>
      <c r="AU39" s="613"/>
      <c r="AV39" s="613"/>
      <c r="AW39" s="613"/>
      <c r="AX39" s="613"/>
      <c r="AY39" s="614"/>
      <c r="AZ39" s="586" t="s">
        <v>317</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92</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485081</v>
      </c>
      <c r="CS39" s="605"/>
      <c r="CT39" s="605"/>
      <c r="CU39" s="605"/>
      <c r="CV39" s="605"/>
      <c r="CW39" s="605"/>
      <c r="CX39" s="605"/>
      <c r="CY39" s="606"/>
      <c r="CZ39" s="589">
        <v>8.4</v>
      </c>
      <c r="DA39" s="607"/>
      <c r="DB39" s="607"/>
      <c r="DC39" s="608"/>
      <c r="DD39" s="592">
        <v>478059</v>
      </c>
      <c r="DE39" s="605"/>
      <c r="DF39" s="605"/>
      <c r="DG39" s="605"/>
      <c r="DH39" s="605"/>
      <c r="DI39" s="605"/>
      <c r="DJ39" s="605"/>
      <c r="DK39" s="606"/>
      <c r="DL39" s="592" t="s">
        <v>317</v>
      </c>
      <c r="DM39" s="605"/>
      <c r="DN39" s="605"/>
      <c r="DO39" s="605"/>
      <c r="DP39" s="605"/>
      <c r="DQ39" s="605"/>
      <c r="DR39" s="605"/>
      <c r="DS39" s="605"/>
      <c r="DT39" s="605"/>
      <c r="DU39" s="605"/>
      <c r="DV39" s="606"/>
      <c r="DW39" s="609" t="s">
        <v>317</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93660</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99</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11000</v>
      </c>
      <c r="CS40" s="587"/>
      <c r="CT40" s="587"/>
      <c r="CU40" s="587"/>
      <c r="CV40" s="587"/>
      <c r="CW40" s="587"/>
      <c r="CX40" s="587"/>
      <c r="CY40" s="588"/>
      <c r="CZ40" s="589">
        <v>0.2</v>
      </c>
      <c r="DA40" s="607"/>
      <c r="DB40" s="607"/>
      <c r="DC40" s="608"/>
      <c r="DD40" s="592">
        <v>1000</v>
      </c>
      <c r="DE40" s="587"/>
      <c r="DF40" s="587"/>
      <c r="DG40" s="587"/>
      <c r="DH40" s="587"/>
      <c r="DI40" s="587"/>
      <c r="DJ40" s="587"/>
      <c r="DK40" s="588"/>
      <c r="DL40" s="592" t="s">
        <v>317</v>
      </c>
      <c r="DM40" s="587"/>
      <c r="DN40" s="587"/>
      <c r="DO40" s="587"/>
      <c r="DP40" s="587"/>
      <c r="DQ40" s="587"/>
      <c r="DR40" s="587"/>
      <c r="DS40" s="587"/>
      <c r="DT40" s="587"/>
      <c r="DU40" s="587"/>
      <c r="DV40" s="588"/>
      <c r="DW40" s="609" t="s">
        <v>317</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296639</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271</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714578</v>
      </c>
      <c r="CS42" s="587"/>
      <c r="CT42" s="587"/>
      <c r="CU42" s="587"/>
      <c r="CV42" s="587"/>
      <c r="CW42" s="587"/>
      <c r="CX42" s="587"/>
      <c r="CY42" s="588"/>
      <c r="CZ42" s="589">
        <v>12.4</v>
      </c>
      <c r="DA42" s="590"/>
      <c r="DB42" s="590"/>
      <c r="DC42" s="591"/>
      <c r="DD42" s="592">
        <v>302383</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13790</v>
      </c>
      <c r="CS43" s="605"/>
      <c r="CT43" s="605"/>
      <c r="CU43" s="605"/>
      <c r="CV43" s="605"/>
      <c r="CW43" s="605"/>
      <c r="CX43" s="605"/>
      <c r="CY43" s="606"/>
      <c r="CZ43" s="589">
        <v>0.2</v>
      </c>
      <c r="DA43" s="607"/>
      <c r="DB43" s="607"/>
      <c r="DC43" s="608"/>
      <c r="DD43" s="592">
        <v>13790</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287</v>
      </c>
      <c r="CE44" s="600"/>
      <c r="CF44" s="583" t="s">
        <v>336</v>
      </c>
      <c r="CG44" s="584"/>
      <c r="CH44" s="584"/>
      <c r="CI44" s="584"/>
      <c r="CJ44" s="584"/>
      <c r="CK44" s="584"/>
      <c r="CL44" s="584"/>
      <c r="CM44" s="584"/>
      <c r="CN44" s="584"/>
      <c r="CO44" s="584"/>
      <c r="CP44" s="584"/>
      <c r="CQ44" s="585"/>
      <c r="CR44" s="586">
        <v>705962</v>
      </c>
      <c r="CS44" s="587"/>
      <c r="CT44" s="587"/>
      <c r="CU44" s="587"/>
      <c r="CV44" s="587"/>
      <c r="CW44" s="587"/>
      <c r="CX44" s="587"/>
      <c r="CY44" s="588"/>
      <c r="CZ44" s="589">
        <v>12.3</v>
      </c>
      <c r="DA44" s="590"/>
      <c r="DB44" s="590"/>
      <c r="DC44" s="591"/>
      <c r="DD44" s="592">
        <v>295967</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296496</v>
      </c>
      <c r="CS45" s="605"/>
      <c r="CT45" s="605"/>
      <c r="CU45" s="605"/>
      <c r="CV45" s="605"/>
      <c r="CW45" s="605"/>
      <c r="CX45" s="605"/>
      <c r="CY45" s="606"/>
      <c r="CZ45" s="589">
        <v>5.2</v>
      </c>
      <c r="DA45" s="607"/>
      <c r="DB45" s="607"/>
      <c r="DC45" s="608"/>
      <c r="DD45" s="592">
        <v>74793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409466</v>
      </c>
      <c r="CS46" s="587"/>
      <c r="CT46" s="587"/>
      <c r="CU46" s="587"/>
      <c r="CV46" s="587"/>
      <c r="CW46" s="587"/>
      <c r="CX46" s="587"/>
      <c r="CY46" s="588"/>
      <c r="CZ46" s="589">
        <v>7.1</v>
      </c>
      <c r="DA46" s="590"/>
      <c r="DB46" s="590"/>
      <c r="DC46" s="591"/>
      <c r="DD46" s="592">
        <v>221174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8616</v>
      </c>
      <c r="CS47" s="605"/>
      <c r="CT47" s="605"/>
      <c r="CU47" s="605"/>
      <c r="CV47" s="605"/>
      <c r="CW47" s="605"/>
      <c r="CX47" s="605"/>
      <c r="CY47" s="606"/>
      <c r="CZ47" s="589">
        <v>0.2</v>
      </c>
      <c r="DA47" s="607"/>
      <c r="DB47" s="607"/>
      <c r="DC47" s="608"/>
      <c r="DD47" s="592">
        <v>6416</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317</v>
      </c>
      <c r="CS48" s="587"/>
      <c r="CT48" s="587"/>
      <c r="CU48" s="587"/>
      <c r="CV48" s="587"/>
      <c r="CW48" s="587"/>
      <c r="CX48" s="587"/>
      <c r="CY48" s="588"/>
      <c r="CZ48" s="589" t="s">
        <v>317</v>
      </c>
      <c r="DA48" s="590"/>
      <c r="DB48" s="590"/>
      <c r="DC48" s="591"/>
      <c r="DD48" s="592" t="s">
        <v>317</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5742684</v>
      </c>
      <c r="CS49" s="571"/>
      <c r="CT49" s="571"/>
      <c r="CU49" s="571"/>
      <c r="CV49" s="571"/>
      <c r="CW49" s="571"/>
      <c r="CX49" s="571"/>
      <c r="CY49" s="572"/>
      <c r="CZ49" s="573">
        <v>100</v>
      </c>
      <c r="DA49" s="574"/>
      <c r="DB49" s="574"/>
      <c r="DC49" s="575"/>
      <c r="DD49" s="576">
        <v>4012195</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40" zoomScale="70" zoomScaleNormal="25" zoomScaleSheetLayoutView="70" workbookViewId="0">
      <selection activeCell="AK74" sqref="AK74:AO7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364</v>
      </c>
      <c r="C7" s="1045"/>
      <c r="D7" s="1045"/>
      <c r="E7" s="1045"/>
      <c r="F7" s="1045"/>
      <c r="G7" s="1045"/>
      <c r="H7" s="1045"/>
      <c r="I7" s="1045"/>
      <c r="J7" s="1045"/>
      <c r="K7" s="1045"/>
      <c r="L7" s="1045"/>
      <c r="M7" s="1045"/>
      <c r="N7" s="1045"/>
      <c r="O7" s="1045"/>
      <c r="P7" s="1046"/>
      <c r="Q7" s="1098">
        <v>6081</v>
      </c>
      <c r="R7" s="1099"/>
      <c r="S7" s="1099"/>
      <c r="T7" s="1099"/>
      <c r="U7" s="1099"/>
      <c r="V7" s="1099">
        <v>5754</v>
      </c>
      <c r="W7" s="1099"/>
      <c r="X7" s="1099"/>
      <c r="Y7" s="1099"/>
      <c r="Z7" s="1099"/>
      <c r="AA7" s="1099">
        <v>327</v>
      </c>
      <c r="AB7" s="1099"/>
      <c r="AC7" s="1099"/>
      <c r="AD7" s="1099"/>
      <c r="AE7" s="1100"/>
      <c r="AF7" s="1101">
        <v>165</v>
      </c>
      <c r="AG7" s="1102"/>
      <c r="AH7" s="1102"/>
      <c r="AI7" s="1102"/>
      <c r="AJ7" s="1103"/>
      <c r="AK7" s="1085">
        <v>333</v>
      </c>
      <c r="AL7" s="1086"/>
      <c r="AM7" s="1086"/>
      <c r="AN7" s="1086"/>
      <c r="AO7" s="1086"/>
      <c r="AP7" s="1086">
        <v>5594</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532</v>
      </c>
      <c r="BT7" s="1090"/>
      <c r="BU7" s="1090"/>
      <c r="BV7" s="1090"/>
      <c r="BW7" s="1090"/>
      <c r="BX7" s="1090"/>
      <c r="BY7" s="1090"/>
      <c r="BZ7" s="1090"/>
      <c r="CA7" s="1090"/>
      <c r="CB7" s="1090"/>
      <c r="CC7" s="1090"/>
      <c r="CD7" s="1090"/>
      <c r="CE7" s="1090"/>
      <c r="CF7" s="1090"/>
      <c r="CG7" s="1091"/>
      <c r="CH7" s="1082">
        <v>-7</v>
      </c>
      <c r="CI7" s="1083"/>
      <c r="CJ7" s="1083"/>
      <c r="CK7" s="1083"/>
      <c r="CL7" s="1084"/>
      <c r="CM7" s="1082">
        <v>24</v>
      </c>
      <c r="CN7" s="1083"/>
      <c r="CO7" s="1083"/>
      <c r="CP7" s="1083"/>
      <c r="CQ7" s="1084"/>
      <c r="CR7" s="1082">
        <v>55</v>
      </c>
      <c r="CS7" s="1083"/>
      <c r="CT7" s="1083"/>
      <c r="CU7" s="1083"/>
      <c r="CV7" s="1084"/>
      <c r="CW7" s="1082" t="s">
        <v>543</v>
      </c>
      <c r="CX7" s="1083"/>
      <c r="CY7" s="1083"/>
      <c r="CZ7" s="1083"/>
      <c r="DA7" s="1084"/>
      <c r="DB7" s="1082" t="s">
        <v>542</v>
      </c>
      <c r="DC7" s="1083"/>
      <c r="DD7" s="1083"/>
      <c r="DE7" s="1083"/>
      <c r="DF7" s="1084"/>
      <c r="DG7" s="1082" t="s">
        <v>543</v>
      </c>
      <c r="DH7" s="1083"/>
      <c r="DI7" s="1083"/>
      <c r="DJ7" s="1083"/>
      <c r="DK7" s="1084"/>
      <c r="DL7" s="1082" t="s">
        <v>543</v>
      </c>
      <c r="DM7" s="1083"/>
      <c r="DN7" s="1083"/>
      <c r="DO7" s="1083"/>
      <c r="DP7" s="1084"/>
      <c r="DQ7" s="1082" t="s">
        <v>542</v>
      </c>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365</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366</v>
      </c>
      <c r="B23" s="938" t="s">
        <v>367</v>
      </c>
      <c r="C23" s="939"/>
      <c r="D23" s="939"/>
      <c r="E23" s="939"/>
      <c r="F23" s="939"/>
      <c r="G23" s="939"/>
      <c r="H23" s="939"/>
      <c r="I23" s="939"/>
      <c r="J23" s="939"/>
      <c r="K23" s="939"/>
      <c r="L23" s="939"/>
      <c r="M23" s="939"/>
      <c r="N23" s="939"/>
      <c r="O23" s="939"/>
      <c r="P23" s="940"/>
      <c r="Q23" s="1062">
        <f>SUM(Q7:U22)</f>
        <v>6081</v>
      </c>
      <c r="R23" s="1063"/>
      <c r="S23" s="1063"/>
      <c r="T23" s="1063"/>
      <c r="U23" s="1063"/>
      <c r="V23" s="1063">
        <f>SUM(V7:Z22)</f>
        <v>5754</v>
      </c>
      <c r="W23" s="1063"/>
      <c r="X23" s="1063"/>
      <c r="Y23" s="1063"/>
      <c r="Z23" s="1063"/>
      <c r="AA23" s="1063">
        <f>SUM(AA7:AE22)</f>
        <v>327</v>
      </c>
      <c r="AB23" s="1063"/>
      <c r="AC23" s="1063"/>
      <c r="AD23" s="1063"/>
      <c r="AE23" s="1064"/>
      <c r="AF23" s="1065">
        <v>165</v>
      </c>
      <c r="AG23" s="1063"/>
      <c r="AH23" s="1063"/>
      <c r="AI23" s="1063"/>
      <c r="AJ23" s="1066"/>
      <c r="AK23" s="1067"/>
      <c r="AL23" s="1068"/>
      <c r="AM23" s="1068"/>
      <c r="AN23" s="1068"/>
      <c r="AO23" s="1068"/>
      <c r="AP23" s="1063">
        <f>SUM(AP7:AT22)</f>
        <v>5594</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347</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378</v>
      </c>
      <c r="C28" s="1045"/>
      <c r="D28" s="1045"/>
      <c r="E28" s="1045"/>
      <c r="F28" s="1045"/>
      <c r="G28" s="1045"/>
      <c r="H28" s="1045"/>
      <c r="I28" s="1045"/>
      <c r="J28" s="1045"/>
      <c r="K28" s="1045"/>
      <c r="L28" s="1045"/>
      <c r="M28" s="1045"/>
      <c r="N28" s="1045"/>
      <c r="O28" s="1045"/>
      <c r="P28" s="1046"/>
      <c r="Q28" s="1047">
        <v>1175</v>
      </c>
      <c r="R28" s="1048"/>
      <c r="S28" s="1048"/>
      <c r="T28" s="1048"/>
      <c r="U28" s="1048"/>
      <c r="V28" s="1048">
        <v>1145</v>
      </c>
      <c r="W28" s="1048"/>
      <c r="X28" s="1048"/>
      <c r="Y28" s="1048"/>
      <c r="Z28" s="1048"/>
      <c r="AA28" s="1048">
        <v>31</v>
      </c>
      <c r="AB28" s="1048"/>
      <c r="AC28" s="1048"/>
      <c r="AD28" s="1048"/>
      <c r="AE28" s="1049"/>
      <c r="AF28" s="1050">
        <v>31</v>
      </c>
      <c r="AG28" s="1048"/>
      <c r="AH28" s="1048"/>
      <c r="AI28" s="1048"/>
      <c r="AJ28" s="1051"/>
      <c r="AK28" s="1052">
        <v>104</v>
      </c>
      <c r="AL28" s="1040"/>
      <c r="AM28" s="1040"/>
      <c r="AN28" s="1040"/>
      <c r="AO28" s="1040"/>
      <c r="AP28" s="1040" t="s">
        <v>542</v>
      </c>
      <c r="AQ28" s="1040"/>
      <c r="AR28" s="1040"/>
      <c r="AS28" s="1040"/>
      <c r="AT28" s="1040"/>
      <c r="AU28" s="1040">
        <v>104</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379</v>
      </c>
      <c r="C29" s="1032"/>
      <c r="D29" s="1032"/>
      <c r="E29" s="1032"/>
      <c r="F29" s="1032"/>
      <c r="G29" s="1032"/>
      <c r="H29" s="1032"/>
      <c r="I29" s="1032"/>
      <c r="J29" s="1032"/>
      <c r="K29" s="1032"/>
      <c r="L29" s="1032"/>
      <c r="M29" s="1032"/>
      <c r="N29" s="1032"/>
      <c r="O29" s="1032"/>
      <c r="P29" s="1033"/>
      <c r="Q29" s="1037">
        <v>852</v>
      </c>
      <c r="R29" s="1038"/>
      <c r="S29" s="1038"/>
      <c r="T29" s="1038"/>
      <c r="U29" s="1038"/>
      <c r="V29" s="1038">
        <v>845</v>
      </c>
      <c r="W29" s="1038"/>
      <c r="X29" s="1038"/>
      <c r="Y29" s="1038"/>
      <c r="Z29" s="1038"/>
      <c r="AA29" s="1038">
        <v>7</v>
      </c>
      <c r="AB29" s="1038"/>
      <c r="AC29" s="1038"/>
      <c r="AD29" s="1038"/>
      <c r="AE29" s="1039"/>
      <c r="AF29" s="1013">
        <v>7</v>
      </c>
      <c r="AG29" s="1014"/>
      <c r="AH29" s="1014"/>
      <c r="AI29" s="1014"/>
      <c r="AJ29" s="1015"/>
      <c r="AK29" s="974">
        <v>140</v>
      </c>
      <c r="AL29" s="965"/>
      <c r="AM29" s="965"/>
      <c r="AN29" s="965"/>
      <c r="AO29" s="965"/>
      <c r="AP29" s="975" t="s">
        <v>543</v>
      </c>
      <c r="AQ29" s="973"/>
      <c r="AR29" s="973"/>
      <c r="AS29" s="973"/>
      <c r="AT29" s="974"/>
      <c r="AU29" s="965">
        <v>140</v>
      </c>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380</v>
      </c>
      <c r="C30" s="1032"/>
      <c r="D30" s="1032"/>
      <c r="E30" s="1032"/>
      <c r="F30" s="1032"/>
      <c r="G30" s="1032"/>
      <c r="H30" s="1032"/>
      <c r="I30" s="1032"/>
      <c r="J30" s="1032"/>
      <c r="K30" s="1032"/>
      <c r="L30" s="1032"/>
      <c r="M30" s="1032"/>
      <c r="N30" s="1032"/>
      <c r="O30" s="1032"/>
      <c r="P30" s="1033"/>
      <c r="Q30" s="1037">
        <v>93</v>
      </c>
      <c r="R30" s="1038"/>
      <c r="S30" s="1038"/>
      <c r="T30" s="1038"/>
      <c r="U30" s="1038"/>
      <c r="V30" s="1038">
        <v>93</v>
      </c>
      <c r="W30" s="1038"/>
      <c r="X30" s="1038"/>
      <c r="Y30" s="1038"/>
      <c r="Z30" s="1038"/>
      <c r="AA30" s="1038">
        <v>0</v>
      </c>
      <c r="AB30" s="1038"/>
      <c r="AC30" s="1038"/>
      <c r="AD30" s="1038"/>
      <c r="AE30" s="1039"/>
      <c r="AF30" s="1013">
        <v>0</v>
      </c>
      <c r="AG30" s="1014"/>
      <c r="AH30" s="1014"/>
      <c r="AI30" s="1014"/>
      <c r="AJ30" s="1015"/>
      <c r="AK30" s="974">
        <v>33</v>
      </c>
      <c r="AL30" s="965"/>
      <c r="AM30" s="965"/>
      <c r="AN30" s="965"/>
      <c r="AO30" s="965"/>
      <c r="AP30" s="975" t="s">
        <v>543</v>
      </c>
      <c r="AQ30" s="973"/>
      <c r="AR30" s="973"/>
      <c r="AS30" s="973"/>
      <c r="AT30" s="974"/>
      <c r="AU30" s="965">
        <v>33</v>
      </c>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381</v>
      </c>
      <c r="C31" s="1032"/>
      <c r="D31" s="1032"/>
      <c r="E31" s="1032"/>
      <c r="F31" s="1032"/>
      <c r="G31" s="1032"/>
      <c r="H31" s="1032"/>
      <c r="I31" s="1032"/>
      <c r="J31" s="1032"/>
      <c r="K31" s="1032"/>
      <c r="L31" s="1032"/>
      <c r="M31" s="1032"/>
      <c r="N31" s="1032"/>
      <c r="O31" s="1032"/>
      <c r="P31" s="1033"/>
      <c r="Q31" s="1037">
        <v>228</v>
      </c>
      <c r="R31" s="1038"/>
      <c r="S31" s="1038"/>
      <c r="T31" s="1038"/>
      <c r="U31" s="1038"/>
      <c r="V31" s="1038">
        <v>217</v>
      </c>
      <c r="W31" s="1038"/>
      <c r="X31" s="1038"/>
      <c r="Y31" s="1038"/>
      <c r="Z31" s="1038"/>
      <c r="AA31" s="1038">
        <v>11</v>
      </c>
      <c r="AB31" s="1038"/>
      <c r="AC31" s="1038"/>
      <c r="AD31" s="1038"/>
      <c r="AE31" s="1039"/>
      <c r="AF31" s="1013">
        <v>150</v>
      </c>
      <c r="AG31" s="1014"/>
      <c r="AH31" s="1014"/>
      <c r="AI31" s="1014"/>
      <c r="AJ31" s="1015"/>
      <c r="AK31" s="974">
        <v>270</v>
      </c>
      <c r="AL31" s="965"/>
      <c r="AM31" s="965"/>
      <c r="AN31" s="965"/>
      <c r="AO31" s="965"/>
      <c r="AP31" s="965">
        <v>1138</v>
      </c>
      <c r="AQ31" s="965"/>
      <c r="AR31" s="965"/>
      <c r="AS31" s="965"/>
      <c r="AT31" s="965"/>
      <c r="AU31" s="965">
        <v>270</v>
      </c>
      <c r="AV31" s="965"/>
      <c r="AW31" s="965"/>
      <c r="AX31" s="965"/>
      <c r="AY31" s="965"/>
      <c r="AZ31" s="1036"/>
      <c r="BA31" s="1036"/>
      <c r="BB31" s="1036"/>
      <c r="BC31" s="1036"/>
      <c r="BD31" s="1036"/>
      <c r="BE31" s="1026" t="s">
        <v>382</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383</v>
      </c>
      <c r="C32" s="1032"/>
      <c r="D32" s="1032"/>
      <c r="E32" s="1032"/>
      <c r="F32" s="1032"/>
      <c r="G32" s="1032"/>
      <c r="H32" s="1032"/>
      <c r="I32" s="1032"/>
      <c r="J32" s="1032"/>
      <c r="K32" s="1032"/>
      <c r="L32" s="1032"/>
      <c r="M32" s="1032"/>
      <c r="N32" s="1032"/>
      <c r="O32" s="1032"/>
      <c r="P32" s="1033"/>
      <c r="Q32" s="1037">
        <v>180</v>
      </c>
      <c r="R32" s="1038"/>
      <c r="S32" s="1038"/>
      <c r="T32" s="1038"/>
      <c r="U32" s="1038"/>
      <c r="V32" s="1038">
        <v>180</v>
      </c>
      <c r="W32" s="1038"/>
      <c r="X32" s="1038"/>
      <c r="Y32" s="1038"/>
      <c r="Z32" s="1038"/>
      <c r="AA32" s="1038">
        <v>0</v>
      </c>
      <c r="AB32" s="1038"/>
      <c r="AC32" s="1038"/>
      <c r="AD32" s="1038"/>
      <c r="AE32" s="1039"/>
      <c r="AF32" s="1013">
        <v>0</v>
      </c>
      <c r="AG32" s="1014"/>
      <c r="AH32" s="1014"/>
      <c r="AI32" s="1014"/>
      <c r="AJ32" s="1015"/>
      <c r="AK32" s="974">
        <v>115</v>
      </c>
      <c r="AL32" s="965"/>
      <c r="AM32" s="965"/>
      <c r="AN32" s="965"/>
      <c r="AO32" s="965"/>
      <c r="AP32" s="965">
        <v>1032</v>
      </c>
      <c r="AQ32" s="965"/>
      <c r="AR32" s="965"/>
      <c r="AS32" s="965"/>
      <c r="AT32" s="965"/>
      <c r="AU32" s="965">
        <v>115</v>
      </c>
      <c r="AV32" s="965"/>
      <c r="AW32" s="965"/>
      <c r="AX32" s="965"/>
      <c r="AY32" s="965"/>
      <c r="AZ32" s="1036"/>
      <c r="BA32" s="1036"/>
      <c r="BB32" s="1036"/>
      <c r="BC32" s="1036"/>
      <c r="BD32" s="1036"/>
      <c r="BE32" s="1026" t="s">
        <v>384</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385</v>
      </c>
      <c r="C33" s="1032"/>
      <c r="D33" s="1032"/>
      <c r="E33" s="1032"/>
      <c r="F33" s="1032"/>
      <c r="G33" s="1032"/>
      <c r="H33" s="1032"/>
      <c r="I33" s="1032"/>
      <c r="J33" s="1032"/>
      <c r="K33" s="1032"/>
      <c r="L33" s="1032"/>
      <c r="M33" s="1032"/>
      <c r="N33" s="1032"/>
      <c r="O33" s="1032"/>
      <c r="P33" s="1033"/>
      <c r="Q33" s="1037">
        <v>182</v>
      </c>
      <c r="R33" s="1038"/>
      <c r="S33" s="1038"/>
      <c r="T33" s="1038"/>
      <c r="U33" s="1038"/>
      <c r="V33" s="1038">
        <v>182</v>
      </c>
      <c r="W33" s="1038"/>
      <c r="X33" s="1038"/>
      <c r="Y33" s="1038"/>
      <c r="Z33" s="1038"/>
      <c r="AA33" s="1038">
        <v>0</v>
      </c>
      <c r="AB33" s="1038"/>
      <c r="AC33" s="1038"/>
      <c r="AD33" s="1038"/>
      <c r="AE33" s="1039"/>
      <c r="AF33" s="1013">
        <v>0</v>
      </c>
      <c r="AG33" s="1014"/>
      <c r="AH33" s="1014"/>
      <c r="AI33" s="1014"/>
      <c r="AJ33" s="1015"/>
      <c r="AK33" s="974">
        <v>142</v>
      </c>
      <c r="AL33" s="965"/>
      <c r="AM33" s="965"/>
      <c r="AN33" s="965"/>
      <c r="AO33" s="965"/>
      <c r="AP33" s="965">
        <v>1388</v>
      </c>
      <c r="AQ33" s="965"/>
      <c r="AR33" s="965"/>
      <c r="AS33" s="965"/>
      <c r="AT33" s="965"/>
      <c r="AU33" s="965">
        <v>142</v>
      </c>
      <c r="AV33" s="965"/>
      <c r="AW33" s="965"/>
      <c r="AX33" s="965"/>
      <c r="AY33" s="965"/>
      <c r="AZ33" s="1036"/>
      <c r="BA33" s="1036"/>
      <c r="BB33" s="1036"/>
      <c r="BC33" s="1036"/>
      <c r="BD33" s="1036"/>
      <c r="BE33" s="1026" t="s">
        <v>384</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386</v>
      </c>
      <c r="C34" s="1032"/>
      <c r="D34" s="1032"/>
      <c r="E34" s="1032"/>
      <c r="F34" s="1032"/>
      <c r="G34" s="1032"/>
      <c r="H34" s="1032"/>
      <c r="I34" s="1032"/>
      <c r="J34" s="1032"/>
      <c r="K34" s="1032"/>
      <c r="L34" s="1032"/>
      <c r="M34" s="1032"/>
      <c r="N34" s="1032"/>
      <c r="O34" s="1032"/>
      <c r="P34" s="1033"/>
      <c r="Q34" s="1037">
        <v>280</v>
      </c>
      <c r="R34" s="1038"/>
      <c r="S34" s="1038"/>
      <c r="T34" s="1038"/>
      <c r="U34" s="1038"/>
      <c r="V34" s="1038">
        <v>274</v>
      </c>
      <c r="W34" s="1038"/>
      <c r="X34" s="1038"/>
      <c r="Y34" s="1038"/>
      <c r="Z34" s="1038"/>
      <c r="AA34" s="1038">
        <v>6</v>
      </c>
      <c r="AB34" s="1038"/>
      <c r="AC34" s="1038"/>
      <c r="AD34" s="1038"/>
      <c r="AE34" s="1039"/>
      <c r="AF34" s="1013">
        <v>6</v>
      </c>
      <c r="AG34" s="1014"/>
      <c r="AH34" s="1014"/>
      <c r="AI34" s="1014"/>
      <c r="AJ34" s="1015"/>
      <c r="AK34" s="974" t="s">
        <v>542</v>
      </c>
      <c r="AL34" s="965"/>
      <c r="AM34" s="965"/>
      <c r="AN34" s="965"/>
      <c r="AO34" s="965"/>
      <c r="AP34" s="965" t="s">
        <v>544</v>
      </c>
      <c r="AQ34" s="965"/>
      <c r="AR34" s="965"/>
      <c r="AS34" s="965"/>
      <c r="AT34" s="965"/>
      <c r="AU34" s="965" t="s">
        <v>545</v>
      </c>
      <c r="AV34" s="965"/>
      <c r="AW34" s="965"/>
      <c r="AX34" s="965"/>
      <c r="AY34" s="965"/>
      <c r="AZ34" s="1036"/>
      <c r="BA34" s="1036"/>
      <c r="BB34" s="1036"/>
      <c r="BC34" s="1036"/>
      <c r="BD34" s="1036"/>
      <c r="BE34" s="1026" t="s">
        <v>384</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387</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366</v>
      </c>
      <c r="B63" s="938" t="s">
        <v>388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194</v>
      </c>
      <c r="AG63" s="953"/>
      <c r="AH63" s="953"/>
      <c r="AI63" s="953"/>
      <c r="AJ63" s="1024"/>
      <c r="AK63" s="1025"/>
      <c r="AL63" s="957"/>
      <c r="AM63" s="957"/>
      <c r="AN63" s="957"/>
      <c r="AO63" s="957"/>
      <c r="AP63" s="953">
        <f>SUM(AP28:AT62)</f>
        <v>3558</v>
      </c>
      <c r="AQ63" s="953"/>
      <c r="AR63" s="953"/>
      <c r="AS63" s="953"/>
      <c r="AT63" s="953"/>
      <c r="AU63" s="953">
        <f>SUM(AU28:AY62)</f>
        <v>804</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390</v>
      </c>
      <c r="B66" s="990"/>
      <c r="C66" s="990"/>
      <c r="D66" s="990"/>
      <c r="E66" s="990"/>
      <c r="F66" s="990"/>
      <c r="G66" s="990"/>
      <c r="H66" s="990"/>
      <c r="I66" s="990"/>
      <c r="J66" s="990"/>
      <c r="K66" s="990"/>
      <c r="L66" s="990"/>
      <c r="M66" s="990"/>
      <c r="N66" s="990"/>
      <c r="O66" s="990"/>
      <c r="P66" s="991"/>
      <c r="Q66" s="995" t="s">
        <v>370</v>
      </c>
      <c r="R66" s="996"/>
      <c r="S66" s="996"/>
      <c r="T66" s="996"/>
      <c r="U66" s="997"/>
      <c r="V66" s="995" t="s">
        <v>371</v>
      </c>
      <c r="W66" s="996"/>
      <c r="X66" s="996"/>
      <c r="Y66" s="996"/>
      <c r="Z66" s="997"/>
      <c r="AA66" s="995" t="s">
        <v>372</v>
      </c>
      <c r="AB66" s="996"/>
      <c r="AC66" s="996"/>
      <c r="AD66" s="996"/>
      <c r="AE66" s="997"/>
      <c r="AF66" s="1001" t="s">
        <v>373</v>
      </c>
      <c r="AG66" s="1002"/>
      <c r="AH66" s="1002"/>
      <c r="AI66" s="1002"/>
      <c r="AJ66" s="1003"/>
      <c r="AK66" s="995" t="s">
        <v>374</v>
      </c>
      <c r="AL66" s="990"/>
      <c r="AM66" s="990"/>
      <c r="AN66" s="990"/>
      <c r="AO66" s="991"/>
      <c r="AP66" s="995" t="s">
        <v>375</v>
      </c>
      <c r="AQ66" s="996"/>
      <c r="AR66" s="996"/>
      <c r="AS66" s="996"/>
      <c r="AT66" s="997"/>
      <c r="AU66" s="995" t="s">
        <v>391</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533</v>
      </c>
      <c r="C68" s="980"/>
      <c r="D68" s="980"/>
      <c r="E68" s="980"/>
      <c r="F68" s="980"/>
      <c r="G68" s="980"/>
      <c r="H68" s="980"/>
      <c r="I68" s="980"/>
      <c r="J68" s="980"/>
      <c r="K68" s="980"/>
      <c r="L68" s="980"/>
      <c r="M68" s="980"/>
      <c r="N68" s="980"/>
      <c r="O68" s="980"/>
      <c r="P68" s="981"/>
      <c r="Q68" s="982">
        <v>686</v>
      </c>
      <c r="R68" s="976"/>
      <c r="S68" s="976"/>
      <c r="T68" s="976"/>
      <c r="U68" s="976"/>
      <c r="V68" s="976">
        <v>651</v>
      </c>
      <c r="W68" s="976"/>
      <c r="X68" s="976"/>
      <c r="Y68" s="976"/>
      <c r="Z68" s="976"/>
      <c r="AA68" s="976">
        <v>35</v>
      </c>
      <c r="AB68" s="976"/>
      <c r="AC68" s="976"/>
      <c r="AD68" s="976"/>
      <c r="AE68" s="976"/>
      <c r="AF68" s="976">
        <v>35</v>
      </c>
      <c r="AG68" s="976"/>
      <c r="AH68" s="976"/>
      <c r="AI68" s="976"/>
      <c r="AJ68" s="976"/>
      <c r="AK68" s="976" t="s">
        <v>546</v>
      </c>
      <c r="AL68" s="976"/>
      <c r="AM68" s="976"/>
      <c r="AN68" s="976"/>
      <c r="AO68" s="976"/>
      <c r="AP68" s="976">
        <v>113</v>
      </c>
      <c r="AQ68" s="976"/>
      <c r="AR68" s="976"/>
      <c r="AS68" s="976"/>
      <c r="AT68" s="976"/>
      <c r="AU68" s="976">
        <v>113</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534</v>
      </c>
      <c r="C69" s="969"/>
      <c r="D69" s="969"/>
      <c r="E69" s="969"/>
      <c r="F69" s="969"/>
      <c r="G69" s="969"/>
      <c r="H69" s="969"/>
      <c r="I69" s="969"/>
      <c r="J69" s="969"/>
      <c r="K69" s="969"/>
      <c r="L69" s="969"/>
      <c r="M69" s="969"/>
      <c r="N69" s="969"/>
      <c r="O69" s="969"/>
      <c r="P69" s="970"/>
      <c r="Q69" s="971">
        <v>11109</v>
      </c>
      <c r="R69" s="965"/>
      <c r="S69" s="965"/>
      <c r="T69" s="965"/>
      <c r="U69" s="965"/>
      <c r="V69" s="965">
        <v>10768</v>
      </c>
      <c r="W69" s="965"/>
      <c r="X69" s="965"/>
      <c r="Y69" s="965"/>
      <c r="Z69" s="965"/>
      <c r="AA69" s="965">
        <v>341</v>
      </c>
      <c r="AB69" s="965"/>
      <c r="AC69" s="965"/>
      <c r="AD69" s="965"/>
      <c r="AE69" s="965"/>
      <c r="AF69" s="965">
        <v>0</v>
      </c>
      <c r="AG69" s="965"/>
      <c r="AH69" s="965"/>
      <c r="AI69" s="965"/>
      <c r="AJ69" s="965"/>
      <c r="AK69" s="965">
        <v>2209</v>
      </c>
      <c r="AL69" s="965"/>
      <c r="AM69" s="965"/>
      <c r="AN69" s="965"/>
      <c r="AO69" s="965"/>
      <c r="AP69" s="965" t="s">
        <v>546</v>
      </c>
      <c r="AQ69" s="965"/>
      <c r="AR69" s="965"/>
      <c r="AS69" s="965"/>
      <c r="AT69" s="965"/>
      <c r="AU69" s="965" t="s">
        <v>546</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535</v>
      </c>
      <c r="C70" s="969"/>
      <c r="D70" s="969"/>
      <c r="E70" s="969"/>
      <c r="F70" s="969"/>
      <c r="G70" s="969"/>
      <c r="H70" s="969"/>
      <c r="I70" s="969"/>
      <c r="J70" s="969"/>
      <c r="K70" s="969"/>
      <c r="L70" s="969"/>
      <c r="M70" s="969"/>
      <c r="N70" s="969"/>
      <c r="O70" s="969"/>
      <c r="P70" s="970"/>
      <c r="Q70" s="971">
        <v>1420</v>
      </c>
      <c r="R70" s="965"/>
      <c r="S70" s="965"/>
      <c r="T70" s="965"/>
      <c r="U70" s="965"/>
      <c r="V70" s="965">
        <v>1419</v>
      </c>
      <c r="W70" s="965"/>
      <c r="X70" s="965"/>
      <c r="Y70" s="965"/>
      <c r="Z70" s="965"/>
      <c r="AA70" s="965">
        <v>1</v>
      </c>
      <c r="AB70" s="965"/>
      <c r="AC70" s="965"/>
      <c r="AD70" s="965"/>
      <c r="AE70" s="965"/>
      <c r="AF70" s="965">
        <v>0</v>
      </c>
      <c r="AG70" s="965"/>
      <c r="AH70" s="965"/>
      <c r="AI70" s="965"/>
      <c r="AJ70" s="965"/>
      <c r="AK70" s="965" t="s">
        <v>547</v>
      </c>
      <c r="AL70" s="965"/>
      <c r="AM70" s="965"/>
      <c r="AN70" s="965"/>
      <c r="AO70" s="965"/>
      <c r="AP70" s="965" t="s">
        <v>547</v>
      </c>
      <c r="AQ70" s="965"/>
      <c r="AR70" s="965"/>
      <c r="AS70" s="965"/>
      <c r="AT70" s="965"/>
      <c r="AU70" s="965" t="s">
        <v>546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536</v>
      </c>
      <c r="C71" s="969"/>
      <c r="D71" s="969"/>
      <c r="E71" s="969"/>
      <c r="F71" s="969"/>
      <c r="G71" s="969"/>
      <c r="H71" s="969"/>
      <c r="I71" s="969"/>
      <c r="J71" s="969"/>
      <c r="K71" s="969"/>
      <c r="L71" s="969"/>
      <c r="M71" s="969"/>
      <c r="N71" s="969"/>
      <c r="O71" s="969"/>
      <c r="P71" s="970"/>
      <c r="Q71" s="971">
        <v>2</v>
      </c>
      <c r="R71" s="965"/>
      <c r="S71" s="965"/>
      <c r="T71" s="965"/>
      <c r="U71" s="965"/>
      <c r="V71" s="965">
        <v>0</v>
      </c>
      <c r="W71" s="965"/>
      <c r="X71" s="965"/>
      <c r="Y71" s="965"/>
      <c r="Z71" s="965"/>
      <c r="AA71" s="965">
        <v>2</v>
      </c>
      <c r="AB71" s="965"/>
      <c r="AC71" s="965"/>
      <c r="AD71" s="965"/>
      <c r="AE71" s="965"/>
      <c r="AF71" s="965">
        <v>0</v>
      </c>
      <c r="AG71" s="965"/>
      <c r="AH71" s="965"/>
      <c r="AI71" s="965"/>
      <c r="AJ71" s="965"/>
      <c r="AK71" s="965" t="s">
        <v>546</v>
      </c>
      <c r="AL71" s="965"/>
      <c r="AM71" s="965"/>
      <c r="AN71" s="965"/>
      <c r="AO71" s="965"/>
      <c r="AP71" s="965" t="s">
        <v>547</v>
      </c>
      <c r="AQ71" s="965"/>
      <c r="AR71" s="965"/>
      <c r="AS71" s="965"/>
      <c r="AT71" s="965"/>
      <c r="AU71" s="965" t="s">
        <v>546</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540</v>
      </c>
      <c r="C72" s="969"/>
      <c r="D72" s="969"/>
      <c r="E72" s="969"/>
      <c r="F72" s="969"/>
      <c r="G72" s="969"/>
      <c r="H72" s="969"/>
      <c r="I72" s="969"/>
      <c r="J72" s="969"/>
      <c r="K72" s="969"/>
      <c r="L72" s="969"/>
      <c r="M72" s="969"/>
      <c r="N72" s="969"/>
      <c r="O72" s="969"/>
      <c r="P72" s="970"/>
      <c r="Q72" s="971">
        <v>39</v>
      </c>
      <c r="R72" s="965"/>
      <c r="S72" s="965"/>
      <c r="T72" s="965"/>
      <c r="U72" s="965"/>
      <c r="V72" s="965">
        <v>38</v>
      </c>
      <c r="W72" s="965"/>
      <c r="X72" s="965"/>
      <c r="Y72" s="965"/>
      <c r="Z72" s="965"/>
      <c r="AA72" s="965">
        <v>1</v>
      </c>
      <c r="AB72" s="965"/>
      <c r="AC72" s="965"/>
      <c r="AD72" s="965"/>
      <c r="AE72" s="965"/>
      <c r="AF72" s="965">
        <v>0</v>
      </c>
      <c r="AG72" s="965"/>
      <c r="AH72" s="965"/>
      <c r="AI72" s="965"/>
      <c r="AJ72" s="965"/>
      <c r="AK72" s="965" t="s">
        <v>546</v>
      </c>
      <c r="AL72" s="965"/>
      <c r="AM72" s="965"/>
      <c r="AN72" s="965"/>
      <c r="AO72" s="965"/>
      <c r="AP72" s="965" t="s">
        <v>546</v>
      </c>
      <c r="AQ72" s="965"/>
      <c r="AR72" s="965"/>
      <c r="AS72" s="965"/>
      <c r="AT72" s="965"/>
      <c r="AU72" s="965" t="s">
        <v>547</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541</v>
      </c>
      <c r="C73" s="969"/>
      <c r="D73" s="969"/>
      <c r="E73" s="969"/>
      <c r="F73" s="969"/>
      <c r="G73" s="969"/>
      <c r="H73" s="969"/>
      <c r="I73" s="969"/>
      <c r="J73" s="969"/>
      <c r="K73" s="969"/>
      <c r="L73" s="969"/>
      <c r="M73" s="969"/>
      <c r="N73" s="969"/>
      <c r="O73" s="969"/>
      <c r="P73" s="970"/>
      <c r="Q73" s="971">
        <v>13</v>
      </c>
      <c r="R73" s="965"/>
      <c r="S73" s="965"/>
      <c r="T73" s="965"/>
      <c r="U73" s="965"/>
      <c r="V73" s="965">
        <v>12</v>
      </c>
      <c r="W73" s="965"/>
      <c r="X73" s="965"/>
      <c r="Y73" s="965"/>
      <c r="Z73" s="965"/>
      <c r="AA73" s="965">
        <v>1</v>
      </c>
      <c r="AB73" s="965"/>
      <c r="AC73" s="965"/>
      <c r="AD73" s="965"/>
      <c r="AE73" s="965"/>
      <c r="AF73" s="965">
        <v>0</v>
      </c>
      <c r="AG73" s="965"/>
      <c r="AH73" s="965"/>
      <c r="AI73" s="965"/>
      <c r="AJ73" s="965"/>
      <c r="AK73" s="965" t="s">
        <v>547</v>
      </c>
      <c r="AL73" s="965"/>
      <c r="AM73" s="965"/>
      <c r="AN73" s="965"/>
      <c r="AO73" s="965"/>
      <c r="AP73" s="965" t="s">
        <v>547</v>
      </c>
      <c r="AQ73" s="965"/>
      <c r="AR73" s="965"/>
      <c r="AS73" s="965"/>
      <c r="AT73" s="965"/>
      <c r="AU73" s="965" t="s">
        <v>547</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537</v>
      </c>
      <c r="C74" s="969"/>
      <c r="D74" s="969"/>
      <c r="E74" s="969"/>
      <c r="F74" s="969"/>
      <c r="G74" s="969"/>
      <c r="H74" s="969"/>
      <c r="I74" s="969"/>
      <c r="J74" s="969"/>
      <c r="K74" s="969"/>
      <c r="L74" s="969"/>
      <c r="M74" s="969"/>
      <c r="N74" s="969"/>
      <c r="O74" s="969"/>
      <c r="P74" s="970"/>
      <c r="Q74" s="971">
        <v>821</v>
      </c>
      <c r="R74" s="965"/>
      <c r="S74" s="965"/>
      <c r="T74" s="965"/>
      <c r="U74" s="965"/>
      <c r="V74" s="965">
        <v>781</v>
      </c>
      <c r="W74" s="965"/>
      <c r="X74" s="965"/>
      <c r="Y74" s="965"/>
      <c r="Z74" s="965"/>
      <c r="AA74" s="965">
        <v>40</v>
      </c>
      <c r="AB74" s="965"/>
      <c r="AC74" s="965"/>
      <c r="AD74" s="965"/>
      <c r="AE74" s="965"/>
      <c r="AF74" s="965">
        <v>40</v>
      </c>
      <c r="AG74" s="965"/>
      <c r="AH74" s="965"/>
      <c r="AI74" s="965"/>
      <c r="AJ74" s="965"/>
      <c r="AK74" s="965">
        <v>1</v>
      </c>
      <c r="AL74" s="965"/>
      <c r="AM74" s="965"/>
      <c r="AN74" s="965"/>
      <c r="AO74" s="965"/>
      <c r="AP74" s="965" t="s">
        <v>547</v>
      </c>
      <c r="AQ74" s="965"/>
      <c r="AR74" s="965"/>
      <c r="AS74" s="965"/>
      <c r="AT74" s="965"/>
      <c r="AU74" s="965" t="s">
        <v>546</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538</v>
      </c>
      <c r="C75" s="969"/>
      <c r="D75" s="969"/>
      <c r="E75" s="969"/>
      <c r="F75" s="969"/>
      <c r="G75" s="969"/>
      <c r="H75" s="969"/>
      <c r="I75" s="969"/>
      <c r="J75" s="969"/>
      <c r="K75" s="969"/>
      <c r="L75" s="969"/>
      <c r="M75" s="969"/>
      <c r="N75" s="969"/>
      <c r="O75" s="969"/>
      <c r="P75" s="970"/>
      <c r="Q75" s="972">
        <v>240924</v>
      </c>
      <c r="R75" s="973"/>
      <c r="S75" s="973"/>
      <c r="T75" s="973"/>
      <c r="U75" s="974"/>
      <c r="V75" s="975">
        <v>229430</v>
      </c>
      <c r="W75" s="973"/>
      <c r="X75" s="973"/>
      <c r="Y75" s="973"/>
      <c r="Z75" s="974"/>
      <c r="AA75" s="975">
        <v>11494</v>
      </c>
      <c r="AB75" s="973"/>
      <c r="AC75" s="973"/>
      <c r="AD75" s="973"/>
      <c r="AE75" s="974"/>
      <c r="AF75" s="975">
        <v>11494</v>
      </c>
      <c r="AG75" s="973"/>
      <c r="AH75" s="973"/>
      <c r="AI75" s="973"/>
      <c r="AJ75" s="974"/>
      <c r="AK75" s="975">
        <v>2244</v>
      </c>
      <c r="AL75" s="973"/>
      <c r="AM75" s="973"/>
      <c r="AN75" s="973"/>
      <c r="AO75" s="974"/>
      <c r="AP75" s="975" t="s">
        <v>547</v>
      </c>
      <c r="AQ75" s="973"/>
      <c r="AR75" s="973"/>
      <c r="AS75" s="973"/>
      <c r="AT75" s="974"/>
      <c r="AU75" s="975" t="s">
        <v>547</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539</v>
      </c>
      <c r="C76" s="969"/>
      <c r="D76" s="969"/>
      <c r="E76" s="969"/>
      <c r="F76" s="969"/>
      <c r="G76" s="969"/>
      <c r="H76" s="969"/>
      <c r="I76" s="969"/>
      <c r="J76" s="969"/>
      <c r="K76" s="969"/>
      <c r="L76" s="969"/>
      <c r="M76" s="969"/>
      <c r="N76" s="969"/>
      <c r="O76" s="969"/>
      <c r="P76" s="970"/>
      <c r="Q76" s="972">
        <v>4365</v>
      </c>
      <c r="R76" s="973"/>
      <c r="S76" s="973"/>
      <c r="T76" s="973"/>
      <c r="U76" s="974"/>
      <c r="V76" s="975">
        <v>4175</v>
      </c>
      <c r="W76" s="973"/>
      <c r="X76" s="973"/>
      <c r="Y76" s="973"/>
      <c r="Z76" s="974"/>
      <c r="AA76" s="975">
        <v>190</v>
      </c>
      <c r="AB76" s="973"/>
      <c r="AC76" s="973"/>
      <c r="AD76" s="973"/>
      <c r="AE76" s="974"/>
      <c r="AF76" s="975">
        <v>190</v>
      </c>
      <c r="AG76" s="973"/>
      <c r="AH76" s="973"/>
      <c r="AI76" s="973"/>
      <c r="AJ76" s="974"/>
      <c r="AK76" s="975" t="s">
        <v>546</v>
      </c>
      <c r="AL76" s="973"/>
      <c r="AM76" s="973"/>
      <c r="AN76" s="973"/>
      <c r="AO76" s="974"/>
      <c r="AP76" s="975">
        <v>1293</v>
      </c>
      <c r="AQ76" s="973"/>
      <c r="AR76" s="973"/>
      <c r="AS76" s="973"/>
      <c r="AT76" s="974"/>
      <c r="AU76" s="975">
        <v>37</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366</v>
      </c>
      <c r="B88" s="938" t="s">
        <v>392</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SUM(AF68:AJ87)</f>
        <v>11759</v>
      </c>
      <c r="AG88" s="953"/>
      <c r="AH88" s="953"/>
      <c r="AI88" s="953"/>
      <c r="AJ88" s="953"/>
      <c r="AK88" s="957"/>
      <c r="AL88" s="957"/>
      <c r="AM88" s="957"/>
      <c r="AN88" s="957"/>
      <c r="AO88" s="957"/>
      <c r="AP88" s="953">
        <f>SUM(AP68:AT87)</f>
        <v>1406</v>
      </c>
      <c r="AQ88" s="953"/>
      <c r="AR88" s="953"/>
      <c r="AS88" s="953"/>
      <c r="AT88" s="953"/>
      <c r="AU88" s="953">
        <f>SUM(AU68:AY87)</f>
        <v>150</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393</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f>SUM(CR7:CV88)</f>
        <v>55</v>
      </c>
      <c r="CS102" s="945"/>
      <c r="CT102" s="945"/>
      <c r="CU102" s="945"/>
      <c r="CV102" s="946"/>
      <c r="CW102" s="944">
        <f>SUM(CW7:DA88)</f>
        <v>0</v>
      </c>
      <c r="CX102" s="945"/>
      <c r="CY102" s="945"/>
      <c r="CZ102" s="945"/>
      <c r="DA102" s="946"/>
      <c r="DB102" s="944">
        <f>SUM(DB7:DF88)</f>
        <v>0</v>
      </c>
      <c r="DC102" s="945"/>
      <c r="DD102" s="945"/>
      <c r="DE102" s="945"/>
      <c r="DF102" s="946"/>
      <c r="DG102" s="944">
        <f>SUM(DG7:DK88)</f>
        <v>0</v>
      </c>
      <c r="DH102" s="945"/>
      <c r="DI102" s="945"/>
      <c r="DJ102" s="945"/>
      <c r="DK102" s="946"/>
      <c r="DL102" s="944">
        <f>SUM(DL7:DP88)</f>
        <v>0</v>
      </c>
      <c r="DM102" s="945"/>
      <c r="DN102" s="945"/>
      <c r="DO102" s="945"/>
      <c r="DP102" s="946"/>
      <c r="DQ102" s="944">
        <f>SUM(DQ7:DU88)</f>
        <v>0</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401</v>
      </c>
      <c r="AB109" s="886"/>
      <c r="AC109" s="886"/>
      <c r="AD109" s="886"/>
      <c r="AE109" s="887"/>
      <c r="AF109" s="888" t="s">
        <v>286</v>
      </c>
      <c r="AG109" s="886"/>
      <c r="AH109" s="886"/>
      <c r="AI109" s="886"/>
      <c r="AJ109" s="887"/>
      <c r="AK109" s="888" t="s">
        <v>285</v>
      </c>
      <c r="AL109" s="886"/>
      <c r="AM109" s="886"/>
      <c r="AN109" s="886"/>
      <c r="AO109" s="887"/>
      <c r="AP109" s="888" t="s">
        <v>402</v>
      </c>
      <c r="AQ109" s="886"/>
      <c r="AR109" s="886"/>
      <c r="AS109" s="886"/>
      <c r="AT109" s="917"/>
      <c r="AU109" s="885" t="s">
        <v>400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401</v>
      </c>
      <c r="BR109" s="886"/>
      <c r="BS109" s="886"/>
      <c r="BT109" s="886"/>
      <c r="BU109" s="887"/>
      <c r="BV109" s="888" t="s">
        <v>286</v>
      </c>
      <c r="BW109" s="886"/>
      <c r="BX109" s="886"/>
      <c r="BY109" s="886"/>
      <c r="BZ109" s="887"/>
      <c r="CA109" s="888" t="s">
        <v>285</v>
      </c>
      <c r="CB109" s="886"/>
      <c r="CC109" s="886"/>
      <c r="CD109" s="886"/>
      <c r="CE109" s="887"/>
      <c r="CF109" s="926" t="s">
        <v>402</v>
      </c>
      <c r="CG109" s="926"/>
      <c r="CH109" s="926"/>
      <c r="CI109" s="926"/>
      <c r="CJ109" s="926"/>
      <c r="CK109" s="888" t="s">
        <v>403</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401</v>
      </c>
      <c r="DH109" s="886"/>
      <c r="DI109" s="886"/>
      <c r="DJ109" s="886"/>
      <c r="DK109" s="887"/>
      <c r="DL109" s="888" t="s">
        <v>286</v>
      </c>
      <c r="DM109" s="886"/>
      <c r="DN109" s="886"/>
      <c r="DO109" s="886"/>
      <c r="DP109" s="887"/>
      <c r="DQ109" s="888" t="s">
        <v>285</v>
      </c>
      <c r="DR109" s="886"/>
      <c r="DS109" s="886"/>
      <c r="DT109" s="886"/>
      <c r="DU109" s="887"/>
      <c r="DV109" s="888" t="s">
        <v>402</v>
      </c>
      <c r="DW109" s="886"/>
      <c r="DX109" s="886"/>
      <c r="DY109" s="886"/>
      <c r="DZ109" s="917"/>
    </row>
    <row r="110" spans="1:131" s="197" customFormat="1" ht="26.25" customHeight="1">
      <c r="A110" s="755" t="s">
        <v>404</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559938</v>
      </c>
      <c r="AB110" s="871"/>
      <c r="AC110" s="871"/>
      <c r="AD110" s="871"/>
      <c r="AE110" s="872"/>
      <c r="AF110" s="873">
        <v>552185</v>
      </c>
      <c r="AG110" s="871"/>
      <c r="AH110" s="871"/>
      <c r="AI110" s="871"/>
      <c r="AJ110" s="872"/>
      <c r="AK110" s="873">
        <v>507965</v>
      </c>
      <c r="AL110" s="871"/>
      <c r="AM110" s="871"/>
      <c r="AN110" s="871"/>
      <c r="AO110" s="872"/>
      <c r="AP110" s="874">
        <v>17.5</v>
      </c>
      <c r="AQ110" s="875"/>
      <c r="AR110" s="875"/>
      <c r="AS110" s="875"/>
      <c r="AT110" s="876"/>
      <c r="AU110" s="918" t="s">
        <v>61</v>
      </c>
      <c r="AV110" s="919"/>
      <c r="AW110" s="919"/>
      <c r="AX110" s="919"/>
      <c r="AY110" s="920"/>
      <c r="AZ110" s="814" t="s">
        <v>405</v>
      </c>
      <c r="BA110" s="756"/>
      <c r="BB110" s="756"/>
      <c r="BC110" s="756"/>
      <c r="BD110" s="756"/>
      <c r="BE110" s="756"/>
      <c r="BF110" s="756"/>
      <c r="BG110" s="756"/>
      <c r="BH110" s="756"/>
      <c r="BI110" s="756"/>
      <c r="BJ110" s="756"/>
      <c r="BK110" s="756"/>
      <c r="BL110" s="756"/>
      <c r="BM110" s="756"/>
      <c r="BN110" s="756"/>
      <c r="BO110" s="756"/>
      <c r="BP110" s="757"/>
      <c r="BQ110" s="797">
        <v>5607799</v>
      </c>
      <c r="BR110" s="798"/>
      <c r="BS110" s="798"/>
      <c r="BT110" s="798"/>
      <c r="BU110" s="798"/>
      <c r="BV110" s="798">
        <v>5701788</v>
      </c>
      <c r="BW110" s="798"/>
      <c r="BX110" s="798"/>
      <c r="BY110" s="798"/>
      <c r="BZ110" s="798"/>
      <c r="CA110" s="798">
        <v>5594410</v>
      </c>
      <c r="CB110" s="798"/>
      <c r="CC110" s="798"/>
      <c r="CD110" s="798"/>
      <c r="CE110" s="798"/>
      <c r="CF110" s="859">
        <v>192.8</v>
      </c>
      <c r="CG110" s="860"/>
      <c r="CH110" s="860"/>
      <c r="CI110" s="860"/>
      <c r="CJ110" s="860"/>
      <c r="CK110" s="914" t="s">
        <v>406</v>
      </c>
      <c r="CL110" s="862"/>
      <c r="CM110" s="867" t="s">
        <v>407</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408</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409</v>
      </c>
      <c r="BA111" s="766"/>
      <c r="BB111" s="766"/>
      <c r="BC111" s="766"/>
      <c r="BD111" s="766"/>
      <c r="BE111" s="766"/>
      <c r="BF111" s="766"/>
      <c r="BG111" s="766"/>
      <c r="BH111" s="766"/>
      <c r="BI111" s="766"/>
      <c r="BJ111" s="766"/>
      <c r="BK111" s="766"/>
      <c r="BL111" s="766"/>
      <c r="BM111" s="766"/>
      <c r="BN111" s="766"/>
      <c r="BO111" s="766"/>
      <c r="BP111" s="767"/>
      <c r="BQ111" s="768">
        <v>26834</v>
      </c>
      <c r="BR111" s="769"/>
      <c r="BS111" s="769"/>
      <c r="BT111" s="769"/>
      <c r="BU111" s="769"/>
      <c r="BV111" s="769">
        <v>17802</v>
      </c>
      <c r="BW111" s="769"/>
      <c r="BX111" s="769"/>
      <c r="BY111" s="769"/>
      <c r="BZ111" s="769"/>
      <c r="CA111" s="769">
        <v>8948</v>
      </c>
      <c r="CB111" s="769"/>
      <c r="CC111" s="769"/>
      <c r="CD111" s="769"/>
      <c r="CE111" s="769"/>
      <c r="CF111" s="846">
        <v>0.3</v>
      </c>
      <c r="CG111" s="847"/>
      <c r="CH111" s="847"/>
      <c r="CI111" s="847"/>
      <c r="CJ111" s="847"/>
      <c r="CK111" s="915"/>
      <c r="CL111" s="864"/>
      <c r="CM111" s="801" t="s">
        <v>410</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411</v>
      </c>
      <c r="B112" s="901"/>
      <c r="C112" s="766" t="s">
        <v>412</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413</v>
      </c>
      <c r="BA112" s="766"/>
      <c r="BB112" s="766"/>
      <c r="BC112" s="766"/>
      <c r="BD112" s="766"/>
      <c r="BE112" s="766"/>
      <c r="BF112" s="766"/>
      <c r="BG112" s="766"/>
      <c r="BH112" s="766"/>
      <c r="BI112" s="766"/>
      <c r="BJ112" s="766"/>
      <c r="BK112" s="766"/>
      <c r="BL112" s="766"/>
      <c r="BM112" s="766"/>
      <c r="BN112" s="766"/>
      <c r="BO112" s="766"/>
      <c r="BP112" s="767"/>
      <c r="BQ112" s="768">
        <v>3035155</v>
      </c>
      <c r="BR112" s="769"/>
      <c r="BS112" s="769"/>
      <c r="BT112" s="769"/>
      <c r="BU112" s="769"/>
      <c r="BV112" s="769">
        <v>3223304</v>
      </c>
      <c r="BW112" s="769"/>
      <c r="BX112" s="769"/>
      <c r="BY112" s="769"/>
      <c r="BZ112" s="769"/>
      <c r="CA112" s="769">
        <v>3050144</v>
      </c>
      <c r="CB112" s="769"/>
      <c r="CC112" s="769"/>
      <c r="CD112" s="769"/>
      <c r="CE112" s="769"/>
      <c r="CF112" s="846">
        <v>105.1</v>
      </c>
      <c r="CG112" s="847"/>
      <c r="CH112" s="847"/>
      <c r="CI112" s="847"/>
      <c r="CJ112" s="847"/>
      <c r="CK112" s="915"/>
      <c r="CL112" s="864"/>
      <c r="CM112" s="801" t="s">
        <v>414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189835</v>
      </c>
      <c r="AB113" s="907"/>
      <c r="AC113" s="907"/>
      <c r="AD113" s="907"/>
      <c r="AE113" s="908"/>
      <c r="AF113" s="909">
        <v>220415</v>
      </c>
      <c r="AG113" s="907"/>
      <c r="AH113" s="907"/>
      <c r="AI113" s="907"/>
      <c r="AJ113" s="908"/>
      <c r="AK113" s="909">
        <v>245655</v>
      </c>
      <c r="AL113" s="907"/>
      <c r="AM113" s="907"/>
      <c r="AN113" s="907"/>
      <c r="AO113" s="908"/>
      <c r="AP113" s="910">
        <v>8.5</v>
      </c>
      <c r="AQ113" s="911"/>
      <c r="AR113" s="911"/>
      <c r="AS113" s="911"/>
      <c r="AT113" s="912"/>
      <c r="AU113" s="921"/>
      <c r="AV113" s="922"/>
      <c r="AW113" s="922"/>
      <c r="AX113" s="922"/>
      <c r="AY113" s="923"/>
      <c r="AZ113" s="765" t="s">
        <v>416</v>
      </c>
      <c r="BA113" s="766"/>
      <c r="BB113" s="766"/>
      <c r="BC113" s="766"/>
      <c r="BD113" s="766"/>
      <c r="BE113" s="766"/>
      <c r="BF113" s="766"/>
      <c r="BG113" s="766"/>
      <c r="BH113" s="766"/>
      <c r="BI113" s="766"/>
      <c r="BJ113" s="766"/>
      <c r="BK113" s="766"/>
      <c r="BL113" s="766"/>
      <c r="BM113" s="766"/>
      <c r="BN113" s="766"/>
      <c r="BO113" s="766"/>
      <c r="BP113" s="767"/>
      <c r="BQ113" s="768">
        <v>352463</v>
      </c>
      <c r="BR113" s="769"/>
      <c r="BS113" s="769"/>
      <c r="BT113" s="769"/>
      <c r="BU113" s="769"/>
      <c r="BV113" s="769">
        <v>232881</v>
      </c>
      <c r="BW113" s="769"/>
      <c r="BX113" s="769"/>
      <c r="BY113" s="769"/>
      <c r="BZ113" s="769"/>
      <c r="CA113" s="769">
        <v>149911</v>
      </c>
      <c r="CB113" s="769"/>
      <c r="CC113" s="769"/>
      <c r="CD113" s="769"/>
      <c r="CE113" s="769"/>
      <c r="CF113" s="846">
        <v>5.2</v>
      </c>
      <c r="CG113" s="847"/>
      <c r="CH113" s="847"/>
      <c r="CI113" s="847"/>
      <c r="CJ113" s="847"/>
      <c r="CK113" s="915"/>
      <c r="CL113" s="864"/>
      <c r="CM113" s="801" t="s">
        <v>417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418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119187</v>
      </c>
      <c r="AB114" s="782"/>
      <c r="AC114" s="782"/>
      <c r="AD114" s="782"/>
      <c r="AE114" s="783"/>
      <c r="AF114" s="784">
        <v>102532</v>
      </c>
      <c r="AG114" s="782"/>
      <c r="AH114" s="782"/>
      <c r="AI114" s="782"/>
      <c r="AJ114" s="783"/>
      <c r="AK114" s="784">
        <v>91042</v>
      </c>
      <c r="AL114" s="782"/>
      <c r="AM114" s="782"/>
      <c r="AN114" s="782"/>
      <c r="AO114" s="783"/>
      <c r="AP114" s="752">
        <v>3.1</v>
      </c>
      <c r="AQ114" s="753"/>
      <c r="AR114" s="753"/>
      <c r="AS114" s="753"/>
      <c r="AT114" s="754"/>
      <c r="AU114" s="921"/>
      <c r="AV114" s="922"/>
      <c r="AW114" s="922"/>
      <c r="AX114" s="922"/>
      <c r="AY114" s="923"/>
      <c r="AZ114" s="765" t="s">
        <v>419</v>
      </c>
      <c r="BA114" s="766"/>
      <c r="BB114" s="766"/>
      <c r="BC114" s="766"/>
      <c r="BD114" s="766"/>
      <c r="BE114" s="766"/>
      <c r="BF114" s="766"/>
      <c r="BG114" s="766"/>
      <c r="BH114" s="766"/>
      <c r="BI114" s="766"/>
      <c r="BJ114" s="766"/>
      <c r="BK114" s="766"/>
      <c r="BL114" s="766"/>
      <c r="BM114" s="766"/>
      <c r="BN114" s="766"/>
      <c r="BO114" s="766"/>
      <c r="BP114" s="767"/>
      <c r="BQ114" s="768">
        <v>1224810</v>
      </c>
      <c r="BR114" s="769"/>
      <c r="BS114" s="769"/>
      <c r="BT114" s="769"/>
      <c r="BU114" s="769"/>
      <c r="BV114" s="769">
        <v>1239756</v>
      </c>
      <c r="BW114" s="769"/>
      <c r="BX114" s="769"/>
      <c r="BY114" s="769"/>
      <c r="BZ114" s="769"/>
      <c r="CA114" s="769">
        <v>1200056</v>
      </c>
      <c r="CB114" s="769"/>
      <c r="CC114" s="769"/>
      <c r="CD114" s="769"/>
      <c r="CE114" s="769"/>
      <c r="CF114" s="846">
        <v>41.4</v>
      </c>
      <c r="CG114" s="847"/>
      <c r="CH114" s="847"/>
      <c r="CI114" s="847"/>
      <c r="CJ114" s="847"/>
      <c r="CK114" s="915"/>
      <c r="CL114" s="864"/>
      <c r="CM114" s="801" t="s">
        <v>420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9761</v>
      </c>
      <c r="AB115" s="907"/>
      <c r="AC115" s="907"/>
      <c r="AD115" s="907"/>
      <c r="AE115" s="908"/>
      <c r="AF115" s="909">
        <v>9483</v>
      </c>
      <c r="AG115" s="907"/>
      <c r="AH115" s="907"/>
      <c r="AI115" s="907"/>
      <c r="AJ115" s="908"/>
      <c r="AK115" s="909">
        <v>9231</v>
      </c>
      <c r="AL115" s="907"/>
      <c r="AM115" s="907"/>
      <c r="AN115" s="907"/>
      <c r="AO115" s="908"/>
      <c r="AP115" s="910">
        <v>0.3</v>
      </c>
      <c r="AQ115" s="911"/>
      <c r="AR115" s="911"/>
      <c r="AS115" s="911"/>
      <c r="AT115" s="912"/>
      <c r="AU115" s="921"/>
      <c r="AV115" s="922"/>
      <c r="AW115" s="922"/>
      <c r="AX115" s="922"/>
      <c r="AY115" s="923"/>
      <c r="AZ115" s="765" t="s">
        <v>422</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26834</v>
      </c>
      <c r="DH115" s="782"/>
      <c r="DI115" s="782"/>
      <c r="DJ115" s="782"/>
      <c r="DK115" s="783"/>
      <c r="DL115" s="784">
        <v>17802</v>
      </c>
      <c r="DM115" s="782"/>
      <c r="DN115" s="782"/>
      <c r="DO115" s="782"/>
      <c r="DP115" s="783"/>
      <c r="DQ115" s="784">
        <v>8948</v>
      </c>
      <c r="DR115" s="782"/>
      <c r="DS115" s="782"/>
      <c r="DT115" s="782"/>
      <c r="DU115" s="783"/>
      <c r="DV115" s="752">
        <v>0.3</v>
      </c>
      <c r="DW115" s="753"/>
      <c r="DX115" s="753"/>
      <c r="DY115" s="753"/>
      <c r="DZ115" s="754"/>
    </row>
    <row r="116" spans="1:130" s="197" customFormat="1" ht="26.25" customHeight="1">
      <c r="A116" s="904"/>
      <c r="B116" s="905"/>
      <c r="C116" s="844" t="s">
        <v>424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v>1</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425</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427</v>
      </c>
      <c r="Z117" s="887"/>
      <c r="AA117" s="892">
        <v>878721</v>
      </c>
      <c r="AB117" s="893"/>
      <c r="AC117" s="893"/>
      <c r="AD117" s="893"/>
      <c r="AE117" s="894"/>
      <c r="AF117" s="896">
        <v>884616</v>
      </c>
      <c r="AG117" s="893"/>
      <c r="AH117" s="893"/>
      <c r="AI117" s="893"/>
      <c r="AJ117" s="894"/>
      <c r="AK117" s="896">
        <v>853893</v>
      </c>
      <c r="AL117" s="893"/>
      <c r="AM117" s="893"/>
      <c r="AN117" s="893"/>
      <c r="AO117" s="894"/>
      <c r="AP117" s="897"/>
      <c r="AQ117" s="898"/>
      <c r="AR117" s="898"/>
      <c r="AS117" s="898"/>
      <c r="AT117" s="899"/>
      <c r="AU117" s="921"/>
      <c r="AV117" s="922"/>
      <c r="AW117" s="922"/>
      <c r="AX117" s="922"/>
      <c r="AY117" s="923"/>
      <c r="AZ117" s="843" t="s">
        <v>428</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429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403</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401</v>
      </c>
      <c r="AB118" s="886"/>
      <c r="AC118" s="886"/>
      <c r="AD118" s="886"/>
      <c r="AE118" s="887"/>
      <c r="AF118" s="888" t="s">
        <v>286</v>
      </c>
      <c r="AG118" s="886"/>
      <c r="AH118" s="886"/>
      <c r="AI118" s="886"/>
      <c r="AJ118" s="887"/>
      <c r="AK118" s="888" t="s">
        <v>285</v>
      </c>
      <c r="AL118" s="886"/>
      <c r="AM118" s="886"/>
      <c r="AN118" s="886"/>
      <c r="AO118" s="887"/>
      <c r="AP118" s="889" t="s">
        <v>402</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430</v>
      </c>
      <c r="BP118" s="836"/>
      <c r="BQ118" s="855">
        <v>10247061</v>
      </c>
      <c r="BR118" s="856"/>
      <c r="BS118" s="856"/>
      <c r="BT118" s="856"/>
      <c r="BU118" s="856"/>
      <c r="BV118" s="856">
        <v>10415531</v>
      </c>
      <c r="BW118" s="856"/>
      <c r="BX118" s="856"/>
      <c r="BY118" s="856"/>
      <c r="BZ118" s="856"/>
      <c r="CA118" s="856">
        <v>10003469</v>
      </c>
      <c r="CB118" s="856"/>
      <c r="CC118" s="856"/>
      <c r="CD118" s="856"/>
      <c r="CE118" s="856"/>
      <c r="CF118" s="741"/>
      <c r="CG118" s="742"/>
      <c r="CH118" s="742"/>
      <c r="CI118" s="742"/>
      <c r="CJ118" s="839"/>
      <c r="CK118" s="915"/>
      <c r="CL118" s="864"/>
      <c r="CM118" s="801" t="s">
        <v>431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317</v>
      </c>
      <c r="DH118" s="782"/>
      <c r="DI118" s="782"/>
      <c r="DJ118" s="782"/>
      <c r="DK118" s="783"/>
      <c r="DL118" s="784" t="s">
        <v>317</v>
      </c>
      <c r="DM118" s="782"/>
      <c r="DN118" s="782"/>
      <c r="DO118" s="782"/>
      <c r="DP118" s="783"/>
      <c r="DQ118" s="784" t="s">
        <v>317</v>
      </c>
      <c r="DR118" s="782"/>
      <c r="DS118" s="782"/>
      <c r="DT118" s="782"/>
      <c r="DU118" s="783"/>
      <c r="DV118" s="752" t="s">
        <v>317</v>
      </c>
      <c r="DW118" s="753"/>
      <c r="DX118" s="753"/>
      <c r="DY118" s="753"/>
      <c r="DZ118" s="754"/>
    </row>
    <row r="119" spans="1:130" s="197" customFormat="1" ht="26.25" customHeight="1">
      <c r="A119" s="861" t="s">
        <v>406</v>
      </c>
      <c r="B119" s="862"/>
      <c r="C119" s="867" t="s">
        <v>407</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317</v>
      </c>
      <c r="AB119" s="871"/>
      <c r="AC119" s="871"/>
      <c r="AD119" s="871"/>
      <c r="AE119" s="872"/>
      <c r="AF119" s="873" t="s">
        <v>317</v>
      </c>
      <c r="AG119" s="871"/>
      <c r="AH119" s="871"/>
      <c r="AI119" s="871"/>
      <c r="AJ119" s="872"/>
      <c r="AK119" s="873" t="s">
        <v>317</v>
      </c>
      <c r="AL119" s="871"/>
      <c r="AM119" s="871"/>
      <c r="AN119" s="871"/>
      <c r="AO119" s="872"/>
      <c r="AP119" s="874" t="s">
        <v>317</v>
      </c>
      <c r="AQ119" s="875"/>
      <c r="AR119" s="875"/>
      <c r="AS119" s="875"/>
      <c r="AT119" s="876"/>
      <c r="AU119" s="877" t="s">
        <v>432</v>
      </c>
      <c r="AV119" s="878"/>
      <c r="AW119" s="878"/>
      <c r="AX119" s="878"/>
      <c r="AY119" s="879"/>
      <c r="AZ119" s="814" t="s">
        <v>433</v>
      </c>
      <c r="BA119" s="756"/>
      <c r="BB119" s="756"/>
      <c r="BC119" s="756"/>
      <c r="BD119" s="756"/>
      <c r="BE119" s="756"/>
      <c r="BF119" s="756"/>
      <c r="BG119" s="756"/>
      <c r="BH119" s="756"/>
      <c r="BI119" s="756"/>
      <c r="BJ119" s="756"/>
      <c r="BK119" s="756"/>
      <c r="BL119" s="756"/>
      <c r="BM119" s="756"/>
      <c r="BN119" s="756"/>
      <c r="BO119" s="756"/>
      <c r="BP119" s="757"/>
      <c r="BQ119" s="797">
        <v>2379987</v>
      </c>
      <c r="BR119" s="798"/>
      <c r="BS119" s="798"/>
      <c r="BT119" s="798"/>
      <c r="BU119" s="798"/>
      <c r="BV119" s="798">
        <v>2773574</v>
      </c>
      <c r="BW119" s="798"/>
      <c r="BX119" s="798"/>
      <c r="BY119" s="798"/>
      <c r="BZ119" s="798"/>
      <c r="CA119" s="798">
        <v>3204056</v>
      </c>
      <c r="CB119" s="798"/>
      <c r="CC119" s="798"/>
      <c r="CD119" s="798"/>
      <c r="CE119" s="798"/>
      <c r="CF119" s="859">
        <v>110.4</v>
      </c>
      <c r="CG119" s="860"/>
      <c r="CH119" s="860"/>
      <c r="CI119" s="860"/>
      <c r="CJ119" s="860"/>
      <c r="CK119" s="916"/>
      <c r="CL119" s="866"/>
      <c r="CM119" s="823" t="s">
        <v>434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317</v>
      </c>
      <c r="DH119" s="715"/>
      <c r="DI119" s="715"/>
      <c r="DJ119" s="715"/>
      <c r="DK119" s="716"/>
      <c r="DL119" s="717" t="s">
        <v>317</v>
      </c>
      <c r="DM119" s="715"/>
      <c r="DN119" s="715"/>
      <c r="DO119" s="715"/>
      <c r="DP119" s="716"/>
      <c r="DQ119" s="717" t="s">
        <v>317</v>
      </c>
      <c r="DR119" s="715"/>
      <c r="DS119" s="715"/>
      <c r="DT119" s="715"/>
      <c r="DU119" s="716"/>
      <c r="DV119" s="805" t="s">
        <v>317</v>
      </c>
      <c r="DW119" s="806"/>
      <c r="DX119" s="806"/>
      <c r="DY119" s="806"/>
      <c r="DZ119" s="807"/>
    </row>
    <row r="120" spans="1:130" s="197" customFormat="1" ht="26.25" customHeight="1">
      <c r="A120" s="863"/>
      <c r="B120" s="864"/>
      <c r="C120" s="801" t="s">
        <v>410</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317</v>
      </c>
      <c r="AB120" s="782"/>
      <c r="AC120" s="782"/>
      <c r="AD120" s="782"/>
      <c r="AE120" s="783"/>
      <c r="AF120" s="784" t="s">
        <v>317</v>
      </c>
      <c r="AG120" s="782"/>
      <c r="AH120" s="782"/>
      <c r="AI120" s="782"/>
      <c r="AJ120" s="783"/>
      <c r="AK120" s="784" t="s">
        <v>317</v>
      </c>
      <c r="AL120" s="782"/>
      <c r="AM120" s="782"/>
      <c r="AN120" s="782"/>
      <c r="AO120" s="783"/>
      <c r="AP120" s="752" t="s">
        <v>317</v>
      </c>
      <c r="AQ120" s="753"/>
      <c r="AR120" s="753"/>
      <c r="AS120" s="753"/>
      <c r="AT120" s="754"/>
      <c r="AU120" s="880"/>
      <c r="AV120" s="881"/>
      <c r="AW120" s="881"/>
      <c r="AX120" s="881"/>
      <c r="AY120" s="882"/>
      <c r="AZ120" s="765" t="s">
        <v>435</v>
      </c>
      <c r="BA120" s="766"/>
      <c r="BB120" s="766"/>
      <c r="BC120" s="766"/>
      <c r="BD120" s="766"/>
      <c r="BE120" s="766"/>
      <c r="BF120" s="766"/>
      <c r="BG120" s="766"/>
      <c r="BH120" s="766"/>
      <c r="BI120" s="766"/>
      <c r="BJ120" s="766"/>
      <c r="BK120" s="766"/>
      <c r="BL120" s="766"/>
      <c r="BM120" s="766"/>
      <c r="BN120" s="766"/>
      <c r="BO120" s="766"/>
      <c r="BP120" s="767"/>
      <c r="BQ120" s="768">
        <v>84403</v>
      </c>
      <c r="BR120" s="769"/>
      <c r="BS120" s="769"/>
      <c r="BT120" s="769"/>
      <c r="BU120" s="769"/>
      <c r="BV120" s="769">
        <v>77442</v>
      </c>
      <c r="BW120" s="769"/>
      <c r="BX120" s="769"/>
      <c r="BY120" s="769"/>
      <c r="BZ120" s="769"/>
      <c r="CA120" s="769">
        <v>72213</v>
      </c>
      <c r="CB120" s="769"/>
      <c r="CC120" s="769"/>
      <c r="CD120" s="769"/>
      <c r="CE120" s="769"/>
      <c r="CF120" s="846">
        <v>2.5</v>
      </c>
      <c r="CG120" s="847"/>
      <c r="CH120" s="847"/>
      <c r="CI120" s="847"/>
      <c r="CJ120" s="847"/>
      <c r="CK120" s="848" t="s">
        <v>436</v>
      </c>
      <c r="CL120" s="808"/>
      <c r="CM120" s="808"/>
      <c r="CN120" s="808"/>
      <c r="CO120" s="809"/>
      <c r="CP120" s="852" t="s">
        <v>437</v>
      </c>
      <c r="CQ120" s="853"/>
      <c r="CR120" s="853"/>
      <c r="CS120" s="853"/>
      <c r="CT120" s="853"/>
      <c r="CU120" s="853"/>
      <c r="CV120" s="853"/>
      <c r="CW120" s="853"/>
      <c r="CX120" s="853"/>
      <c r="CY120" s="853"/>
      <c r="CZ120" s="853"/>
      <c r="DA120" s="853"/>
      <c r="DB120" s="853"/>
      <c r="DC120" s="853"/>
      <c r="DD120" s="853"/>
      <c r="DE120" s="853"/>
      <c r="DF120" s="854"/>
      <c r="DG120" s="797">
        <v>1255319</v>
      </c>
      <c r="DH120" s="798"/>
      <c r="DI120" s="798"/>
      <c r="DJ120" s="798"/>
      <c r="DK120" s="798"/>
      <c r="DL120" s="798">
        <v>1243954</v>
      </c>
      <c r="DM120" s="798"/>
      <c r="DN120" s="798"/>
      <c r="DO120" s="798"/>
      <c r="DP120" s="798"/>
      <c r="DQ120" s="798">
        <v>1161822</v>
      </c>
      <c r="DR120" s="798"/>
      <c r="DS120" s="798"/>
      <c r="DT120" s="798"/>
      <c r="DU120" s="798"/>
      <c r="DV120" s="799">
        <v>40</v>
      </c>
      <c r="DW120" s="799"/>
      <c r="DX120" s="799"/>
      <c r="DY120" s="799"/>
      <c r="DZ120" s="800"/>
    </row>
    <row r="121" spans="1:130" s="197" customFormat="1" ht="26.25" customHeight="1">
      <c r="A121" s="863"/>
      <c r="B121" s="864"/>
      <c r="C121" s="840" t="s">
        <v>438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317</v>
      </c>
      <c r="AB121" s="782"/>
      <c r="AC121" s="782"/>
      <c r="AD121" s="782"/>
      <c r="AE121" s="783"/>
      <c r="AF121" s="784" t="s">
        <v>317</v>
      </c>
      <c r="AG121" s="782"/>
      <c r="AH121" s="782"/>
      <c r="AI121" s="782"/>
      <c r="AJ121" s="783"/>
      <c r="AK121" s="784" t="s">
        <v>317</v>
      </c>
      <c r="AL121" s="782"/>
      <c r="AM121" s="782"/>
      <c r="AN121" s="782"/>
      <c r="AO121" s="783"/>
      <c r="AP121" s="752" t="s">
        <v>317</v>
      </c>
      <c r="AQ121" s="753"/>
      <c r="AR121" s="753"/>
      <c r="AS121" s="753"/>
      <c r="AT121" s="754"/>
      <c r="AU121" s="880"/>
      <c r="AV121" s="881"/>
      <c r="AW121" s="881"/>
      <c r="AX121" s="881"/>
      <c r="AY121" s="882"/>
      <c r="AZ121" s="843" t="s">
        <v>439</v>
      </c>
      <c r="BA121" s="844"/>
      <c r="BB121" s="844"/>
      <c r="BC121" s="844"/>
      <c r="BD121" s="844"/>
      <c r="BE121" s="844"/>
      <c r="BF121" s="844"/>
      <c r="BG121" s="844"/>
      <c r="BH121" s="844"/>
      <c r="BI121" s="844"/>
      <c r="BJ121" s="844"/>
      <c r="BK121" s="844"/>
      <c r="BL121" s="844"/>
      <c r="BM121" s="844"/>
      <c r="BN121" s="844"/>
      <c r="BO121" s="844"/>
      <c r="BP121" s="845"/>
      <c r="BQ121" s="855">
        <v>6366735</v>
      </c>
      <c r="BR121" s="856"/>
      <c r="BS121" s="856"/>
      <c r="BT121" s="856"/>
      <c r="BU121" s="856"/>
      <c r="BV121" s="856">
        <v>6354519</v>
      </c>
      <c r="BW121" s="856"/>
      <c r="BX121" s="856"/>
      <c r="BY121" s="856"/>
      <c r="BZ121" s="856"/>
      <c r="CA121" s="856">
        <v>6234061</v>
      </c>
      <c r="CB121" s="856"/>
      <c r="CC121" s="856"/>
      <c r="CD121" s="856"/>
      <c r="CE121" s="856"/>
      <c r="CF121" s="857">
        <v>214.9</v>
      </c>
      <c r="CG121" s="858"/>
      <c r="CH121" s="858"/>
      <c r="CI121" s="858"/>
      <c r="CJ121" s="858"/>
      <c r="CK121" s="849"/>
      <c r="CL121" s="810"/>
      <c r="CM121" s="810"/>
      <c r="CN121" s="810"/>
      <c r="CO121" s="811"/>
      <c r="CP121" s="826" t="s">
        <v>381</v>
      </c>
      <c r="CQ121" s="827"/>
      <c r="CR121" s="827"/>
      <c r="CS121" s="827"/>
      <c r="CT121" s="827"/>
      <c r="CU121" s="827"/>
      <c r="CV121" s="827"/>
      <c r="CW121" s="827"/>
      <c r="CX121" s="827"/>
      <c r="CY121" s="827"/>
      <c r="CZ121" s="827"/>
      <c r="DA121" s="827"/>
      <c r="DB121" s="827"/>
      <c r="DC121" s="827"/>
      <c r="DD121" s="827"/>
      <c r="DE121" s="827"/>
      <c r="DF121" s="828"/>
      <c r="DG121" s="768">
        <v>784388</v>
      </c>
      <c r="DH121" s="769"/>
      <c r="DI121" s="769"/>
      <c r="DJ121" s="769"/>
      <c r="DK121" s="769"/>
      <c r="DL121" s="769">
        <v>1020819</v>
      </c>
      <c r="DM121" s="769"/>
      <c r="DN121" s="769"/>
      <c r="DO121" s="769"/>
      <c r="DP121" s="769"/>
      <c r="DQ121" s="769">
        <v>1013827</v>
      </c>
      <c r="DR121" s="769"/>
      <c r="DS121" s="769"/>
      <c r="DT121" s="769"/>
      <c r="DU121" s="769"/>
      <c r="DV121" s="821">
        <v>34.9</v>
      </c>
      <c r="DW121" s="821"/>
      <c r="DX121" s="821"/>
      <c r="DY121" s="821"/>
      <c r="DZ121" s="822"/>
    </row>
    <row r="122" spans="1:130" s="197" customFormat="1" ht="26.25" customHeight="1">
      <c r="A122" s="863"/>
      <c r="B122" s="864"/>
      <c r="C122" s="801" t="s">
        <v>420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440</v>
      </c>
      <c r="BP122" s="836"/>
      <c r="BQ122" s="837">
        <v>8831125</v>
      </c>
      <c r="BR122" s="838"/>
      <c r="BS122" s="838"/>
      <c r="BT122" s="838"/>
      <c r="BU122" s="838"/>
      <c r="BV122" s="838">
        <v>9205535</v>
      </c>
      <c r="BW122" s="838"/>
      <c r="BX122" s="838"/>
      <c r="BY122" s="838"/>
      <c r="BZ122" s="838"/>
      <c r="CA122" s="838">
        <v>9510330</v>
      </c>
      <c r="CB122" s="838"/>
      <c r="CC122" s="838"/>
      <c r="CD122" s="838"/>
      <c r="CE122" s="838"/>
      <c r="CF122" s="741"/>
      <c r="CG122" s="742"/>
      <c r="CH122" s="742"/>
      <c r="CI122" s="742"/>
      <c r="CJ122" s="839"/>
      <c r="CK122" s="849"/>
      <c r="CL122" s="810"/>
      <c r="CM122" s="810"/>
      <c r="CN122" s="810"/>
      <c r="CO122" s="811"/>
      <c r="CP122" s="826" t="s">
        <v>383</v>
      </c>
      <c r="CQ122" s="827"/>
      <c r="CR122" s="827"/>
      <c r="CS122" s="827"/>
      <c r="CT122" s="827"/>
      <c r="CU122" s="827"/>
      <c r="CV122" s="827"/>
      <c r="CW122" s="827"/>
      <c r="CX122" s="827"/>
      <c r="CY122" s="827"/>
      <c r="CZ122" s="827"/>
      <c r="DA122" s="827"/>
      <c r="DB122" s="827"/>
      <c r="DC122" s="827"/>
      <c r="DD122" s="827"/>
      <c r="DE122" s="827"/>
      <c r="DF122" s="828"/>
      <c r="DG122" s="768">
        <v>995448</v>
      </c>
      <c r="DH122" s="769"/>
      <c r="DI122" s="769"/>
      <c r="DJ122" s="769"/>
      <c r="DK122" s="769"/>
      <c r="DL122" s="769">
        <v>958531</v>
      </c>
      <c r="DM122" s="769"/>
      <c r="DN122" s="769"/>
      <c r="DO122" s="769"/>
      <c r="DP122" s="769"/>
      <c r="DQ122" s="769">
        <v>874495</v>
      </c>
      <c r="DR122" s="769"/>
      <c r="DS122" s="769"/>
      <c r="DT122" s="769"/>
      <c r="DU122" s="769"/>
      <c r="DV122" s="821">
        <v>30.1</v>
      </c>
      <c r="DW122" s="821"/>
      <c r="DX122" s="821"/>
      <c r="DY122" s="821"/>
      <c r="DZ122" s="822"/>
    </row>
    <row r="123" spans="1:130" s="197" customFormat="1" ht="26.25" customHeight="1" thickBot="1">
      <c r="A123" s="863"/>
      <c r="B123" s="864"/>
      <c r="C123" s="801" t="s">
        <v>426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441</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48</v>
      </c>
      <c r="BR123" s="830"/>
      <c r="BS123" s="830"/>
      <c r="BT123" s="830"/>
      <c r="BU123" s="830"/>
      <c r="BV123" s="830">
        <v>41.5</v>
      </c>
      <c r="BW123" s="830"/>
      <c r="BX123" s="830"/>
      <c r="BY123" s="830"/>
      <c r="BZ123" s="830"/>
      <c r="CA123" s="830">
        <v>16.899999999999999</v>
      </c>
      <c r="CB123" s="830"/>
      <c r="CC123" s="830"/>
      <c r="CD123" s="830"/>
      <c r="CE123" s="830"/>
      <c r="CF123" s="728"/>
      <c r="CG123" s="729"/>
      <c r="CH123" s="729"/>
      <c r="CI123" s="729"/>
      <c r="CJ123" s="831"/>
      <c r="CK123" s="849"/>
      <c r="CL123" s="810"/>
      <c r="CM123" s="810"/>
      <c r="CN123" s="810"/>
      <c r="CO123" s="811"/>
      <c r="CP123" s="826" t="s">
        <v>386</v>
      </c>
      <c r="CQ123" s="827"/>
      <c r="CR123" s="827"/>
      <c r="CS123" s="827"/>
      <c r="CT123" s="827"/>
      <c r="CU123" s="827"/>
      <c r="CV123" s="827"/>
      <c r="CW123" s="827"/>
      <c r="CX123" s="827"/>
      <c r="CY123" s="827"/>
      <c r="CZ123" s="827"/>
      <c r="DA123" s="827"/>
      <c r="DB123" s="827"/>
      <c r="DC123" s="827"/>
      <c r="DD123" s="827"/>
      <c r="DE123" s="827"/>
      <c r="DF123" s="828"/>
      <c r="DG123" s="781" t="s">
        <v>112</v>
      </c>
      <c r="DH123" s="782"/>
      <c r="DI123" s="782"/>
      <c r="DJ123" s="782"/>
      <c r="DK123" s="783"/>
      <c r="DL123" s="784" t="s">
        <v>112</v>
      </c>
      <c r="DM123" s="782"/>
      <c r="DN123" s="782"/>
      <c r="DO123" s="782"/>
      <c r="DP123" s="783"/>
      <c r="DQ123" s="784" t="s">
        <v>112</v>
      </c>
      <c r="DR123" s="782"/>
      <c r="DS123" s="782"/>
      <c r="DT123" s="782"/>
      <c r="DU123" s="783"/>
      <c r="DV123" s="752" t="s">
        <v>112</v>
      </c>
      <c r="DW123" s="753"/>
      <c r="DX123" s="753"/>
      <c r="DY123" s="753"/>
      <c r="DZ123" s="754"/>
    </row>
    <row r="124" spans="1:130" s="197" customFormat="1" ht="26.25" customHeight="1">
      <c r="A124" s="863"/>
      <c r="B124" s="864"/>
      <c r="C124" s="801" t="s">
        <v>429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442</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443</v>
      </c>
      <c r="CL125" s="808"/>
      <c r="CM125" s="808"/>
      <c r="CN125" s="808"/>
      <c r="CO125" s="809"/>
      <c r="CP125" s="814" t="s">
        <v>444</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9213</v>
      </c>
      <c r="AB126" s="782"/>
      <c r="AC126" s="782"/>
      <c r="AD126" s="782"/>
      <c r="AE126" s="783"/>
      <c r="AF126" s="784">
        <v>9033</v>
      </c>
      <c r="AG126" s="782"/>
      <c r="AH126" s="782"/>
      <c r="AI126" s="782"/>
      <c r="AJ126" s="783"/>
      <c r="AK126" s="784">
        <v>8854</v>
      </c>
      <c r="AL126" s="782"/>
      <c r="AM126" s="782"/>
      <c r="AN126" s="782"/>
      <c r="AO126" s="783"/>
      <c r="AP126" s="752">
        <v>0.3</v>
      </c>
      <c r="AQ126" s="753"/>
      <c r="AR126" s="753"/>
      <c r="AS126" s="753"/>
      <c r="AT126" s="754"/>
      <c r="AU126" s="233"/>
      <c r="AV126" s="233"/>
      <c r="AW126" s="233"/>
      <c r="AX126" s="804" t="s">
        <v>445</v>
      </c>
      <c r="AY126" s="762"/>
      <c r="AZ126" s="762"/>
      <c r="BA126" s="762"/>
      <c r="BB126" s="762"/>
      <c r="BC126" s="762"/>
      <c r="BD126" s="762"/>
      <c r="BE126" s="763"/>
      <c r="BF126" s="761" t="s">
        <v>446</v>
      </c>
      <c r="BG126" s="762"/>
      <c r="BH126" s="762"/>
      <c r="BI126" s="762"/>
      <c r="BJ126" s="762"/>
      <c r="BK126" s="762"/>
      <c r="BL126" s="763"/>
      <c r="BM126" s="761" t="s">
        <v>447</v>
      </c>
      <c r="BN126" s="762"/>
      <c r="BO126" s="762"/>
      <c r="BP126" s="762"/>
      <c r="BQ126" s="762"/>
      <c r="BR126" s="762"/>
      <c r="BS126" s="763"/>
      <c r="BT126" s="761" t="s">
        <v>448</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449</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450</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548</v>
      </c>
      <c r="AB127" s="782"/>
      <c r="AC127" s="782"/>
      <c r="AD127" s="782"/>
      <c r="AE127" s="783"/>
      <c r="AF127" s="784">
        <v>450</v>
      </c>
      <c r="AG127" s="782"/>
      <c r="AH127" s="782"/>
      <c r="AI127" s="782"/>
      <c r="AJ127" s="783"/>
      <c r="AK127" s="784">
        <v>377</v>
      </c>
      <c r="AL127" s="782"/>
      <c r="AM127" s="782"/>
      <c r="AN127" s="782"/>
      <c r="AO127" s="783"/>
      <c r="AP127" s="752">
        <v>0</v>
      </c>
      <c r="AQ127" s="753"/>
      <c r="AR127" s="753"/>
      <c r="AS127" s="753"/>
      <c r="AT127" s="754"/>
      <c r="AU127" s="233"/>
      <c r="AV127" s="233"/>
      <c r="AW127" s="233"/>
      <c r="AX127" s="755" t="s">
        <v>451</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452</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453</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454</v>
      </c>
      <c r="X128" s="795"/>
      <c r="Y128" s="795"/>
      <c r="Z128" s="796"/>
      <c r="AA128" s="721">
        <v>27230</v>
      </c>
      <c r="AB128" s="722"/>
      <c r="AC128" s="722"/>
      <c r="AD128" s="722"/>
      <c r="AE128" s="723"/>
      <c r="AF128" s="724">
        <v>33968</v>
      </c>
      <c r="AG128" s="722"/>
      <c r="AH128" s="722"/>
      <c r="AI128" s="722"/>
      <c r="AJ128" s="723"/>
      <c r="AK128" s="724">
        <v>26650</v>
      </c>
      <c r="AL128" s="722"/>
      <c r="AM128" s="722"/>
      <c r="AN128" s="722"/>
      <c r="AO128" s="723"/>
      <c r="AP128" s="725"/>
      <c r="AQ128" s="726"/>
      <c r="AR128" s="726"/>
      <c r="AS128" s="726"/>
      <c r="AT128" s="727"/>
      <c r="AU128" s="235"/>
      <c r="AV128" s="235"/>
      <c r="AW128" s="235"/>
      <c r="AX128" s="770" t="s">
        <v>455</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456</v>
      </c>
      <c r="X129" s="779"/>
      <c r="Y129" s="779"/>
      <c r="Z129" s="780"/>
      <c r="AA129" s="781">
        <v>3514350</v>
      </c>
      <c r="AB129" s="782"/>
      <c r="AC129" s="782"/>
      <c r="AD129" s="782"/>
      <c r="AE129" s="783"/>
      <c r="AF129" s="784">
        <v>3499592</v>
      </c>
      <c r="AG129" s="782"/>
      <c r="AH129" s="782"/>
      <c r="AI129" s="782"/>
      <c r="AJ129" s="783"/>
      <c r="AK129" s="784">
        <v>3518196</v>
      </c>
      <c r="AL129" s="782"/>
      <c r="AM129" s="782"/>
      <c r="AN129" s="782"/>
      <c r="AO129" s="783"/>
      <c r="AP129" s="785"/>
      <c r="AQ129" s="786"/>
      <c r="AR129" s="786"/>
      <c r="AS129" s="786"/>
      <c r="AT129" s="787"/>
      <c r="AU129" s="235"/>
      <c r="AV129" s="235"/>
      <c r="AW129" s="235"/>
      <c r="AX129" s="770" t="s">
        <v>457</v>
      </c>
      <c r="AY129" s="766"/>
      <c r="AZ129" s="766"/>
      <c r="BA129" s="766"/>
      <c r="BB129" s="766"/>
      <c r="BC129" s="766"/>
      <c r="BD129" s="766"/>
      <c r="BE129" s="767"/>
      <c r="BF129" s="771">
        <v>8.6</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458</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459</v>
      </c>
      <c r="X130" s="779"/>
      <c r="Y130" s="779"/>
      <c r="Z130" s="780"/>
      <c r="AA130" s="781">
        <v>569542</v>
      </c>
      <c r="AB130" s="782"/>
      <c r="AC130" s="782"/>
      <c r="AD130" s="782"/>
      <c r="AE130" s="783"/>
      <c r="AF130" s="784">
        <v>588116</v>
      </c>
      <c r="AG130" s="782"/>
      <c r="AH130" s="782"/>
      <c r="AI130" s="782"/>
      <c r="AJ130" s="783"/>
      <c r="AK130" s="784">
        <v>617143</v>
      </c>
      <c r="AL130" s="782"/>
      <c r="AM130" s="782"/>
      <c r="AN130" s="782"/>
      <c r="AO130" s="783"/>
      <c r="AP130" s="785"/>
      <c r="AQ130" s="786"/>
      <c r="AR130" s="786"/>
      <c r="AS130" s="786"/>
      <c r="AT130" s="787"/>
      <c r="AU130" s="235"/>
      <c r="AV130" s="235"/>
      <c r="AW130" s="235"/>
      <c r="AX130" s="749" t="s">
        <v>460</v>
      </c>
      <c r="AY130" s="750"/>
      <c r="AZ130" s="750"/>
      <c r="BA130" s="750"/>
      <c r="BB130" s="750"/>
      <c r="BC130" s="750"/>
      <c r="BD130" s="750"/>
      <c r="BE130" s="751"/>
      <c r="BF130" s="703">
        <v>16.899999999999999</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461</v>
      </c>
      <c r="X131" s="712"/>
      <c r="Y131" s="712"/>
      <c r="Z131" s="713"/>
      <c r="AA131" s="714">
        <v>2944808</v>
      </c>
      <c r="AB131" s="715"/>
      <c r="AC131" s="715"/>
      <c r="AD131" s="715"/>
      <c r="AE131" s="716"/>
      <c r="AF131" s="717">
        <v>2911476</v>
      </c>
      <c r="AG131" s="715"/>
      <c r="AH131" s="715"/>
      <c r="AI131" s="715"/>
      <c r="AJ131" s="716"/>
      <c r="AK131" s="717">
        <v>2901053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463</v>
      </c>
      <c r="W132" s="735"/>
      <c r="X132" s="735"/>
      <c r="Y132" s="735"/>
      <c r="Z132" s="736"/>
      <c r="AA132" s="737">
        <v>9.5744442420000002</v>
      </c>
      <c r="AB132" s="738"/>
      <c r="AC132" s="738"/>
      <c r="AD132" s="738"/>
      <c r="AE132" s="739"/>
      <c r="AF132" s="740">
        <v>9.0171445689999992</v>
      </c>
      <c r="AG132" s="738"/>
      <c r="AH132" s="738"/>
      <c r="AI132" s="738"/>
      <c r="AJ132" s="739"/>
      <c r="AK132" s="740">
        <v>7.2421979189999997</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464</v>
      </c>
      <c r="W133" s="744"/>
      <c r="X133" s="744"/>
      <c r="Y133" s="744"/>
      <c r="Z133" s="745"/>
      <c r="AA133" s="746">
        <v>9.9</v>
      </c>
      <c r="AB133" s="747"/>
      <c r="AC133" s="747"/>
      <c r="AD133" s="747"/>
      <c r="AE133" s="748"/>
      <c r="AF133" s="746">
        <v>9.1999999999999993</v>
      </c>
      <c r="AG133" s="747"/>
      <c r="AH133" s="747"/>
      <c r="AI133" s="747"/>
      <c r="AJ133" s="748"/>
      <c r="AK133" s="746">
        <v>8.6</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V1" zoomScale="85" zoomScaleNormal="85" zoomScaleSheetLayoutView="8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5"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D1" zoomScale="85" zoomScaleSheetLayoutView="8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31" t="s">
        <v>472</v>
      </c>
      <c r="H9" s="1132"/>
      <c r="I9" s="1132"/>
      <c r="J9" s="1133"/>
      <c r="K9" s="263">
        <v>873077</v>
      </c>
      <c r="L9" s="264">
        <v>90936</v>
      </c>
      <c r="M9" s="265">
        <v>132943</v>
      </c>
      <c r="N9" s="266">
        <v>-31.6</v>
      </c>
    </row>
    <row r="10" spans="1:16">
      <c r="A10" s="248"/>
      <c r="B10" s="244"/>
      <c r="C10" s="244"/>
      <c r="D10" s="244"/>
      <c r="E10" s="244"/>
      <c r="F10" s="244"/>
      <c r="G10" s="1131" t="s">
        <v>473</v>
      </c>
      <c r="H10" s="1132"/>
      <c r="I10" s="1132"/>
      <c r="J10" s="1133"/>
      <c r="K10" s="267">
        <v>67420</v>
      </c>
      <c r="L10" s="268">
        <v>7022</v>
      </c>
      <c r="M10" s="269">
        <v>15355</v>
      </c>
      <c r="N10" s="270">
        <v>-54.3</v>
      </c>
    </row>
    <row r="11" spans="1:16" ht="13.5" customHeight="1">
      <c r="A11" s="248"/>
      <c r="B11" s="244"/>
      <c r="C11" s="244"/>
      <c r="D11" s="244"/>
      <c r="E11" s="244"/>
      <c r="F11" s="244"/>
      <c r="G11" s="1131" t="s">
        <v>474</v>
      </c>
      <c r="H11" s="1132"/>
      <c r="I11" s="1132"/>
      <c r="J11" s="1133"/>
      <c r="K11" s="267">
        <v>140299</v>
      </c>
      <c r="L11" s="268">
        <v>14613</v>
      </c>
      <c r="M11" s="269">
        <v>21605</v>
      </c>
      <c r="N11" s="270">
        <v>-32.4</v>
      </c>
    </row>
    <row r="12" spans="1:16" ht="13.5" customHeight="1">
      <c r="A12" s="248"/>
      <c r="B12" s="244"/>
      <c r="C12" s="244"/>
      <c r="D12" s="244"/>
      <c r="E12" s="244"/>
      <c r="F12" s="244"/>
      <c r="G12" s="1131" t="s">
        <v>475</v>
      </c>
      <c r="H12" s="1132"/>
      <c r="I12" s="1132"/>
      <c r="J12" s="1133"/>
      <c r="K12" s="267">
        <v>1930</v>
      </c>
      <c r="L12" s="268">
        <v>201</v>
      </c>
      <c r="M12" s="269">
        <v>2278</v>
      </c>
      <c r="N12" s="270">
        <v>-91.2</v>
      </c>
    </row>
    <row r="13" spans="1:16" ht="13.5" customHeight="1">
      <c r="A13" s="248"/>
      <c r="B13" s="244"/>
      <c r="C13" s="244"/>
      <c r="D13" s="244"/>
      <c r="E13" s="244"/>
      <c r="F13" s="244"/>
      <c r="G13" s="1131" t="s">
        <v>476</v>
      </c>
      <c r="H13" s="1132"/>
      <c r="I13" s="1132"/>
      <c r="J13" s="1133"/>
      <c r="K13" s="267" t="s">
        <v>477</v>
      </c>
      <c r="L13" s="268" t="s">
        <v>477</v>
      </c>
      <c r="M13" s="269" t="s">
        <v>477</v>
      </c>
      <c r="N13" s="270" t="s">
        <v>477</v>
      </c>
    </row>
    <row r="14" spans="1:16" ht="13.5" customHeight="1">
      <c r="A14" s="248"/>
      <c r="B14" s="244"/>
      <c r="C14" s="244"/>
      <c r="D14" s="244"/>
      <c r="E14" s="244"/>
      <c r="F14" s="244"/>
      <c r="G14" s="1131" t="s">
        <v>478</v>
      </c>
      <c r="H14" s="1132"/>
      <c r="I14" s="1132"/>
      <c r="J14" s="1133"/>
      <c r="K14" s="267">
        <v>65409</v>
      </c>
      <c r="L14" s="268">
        <v>6813</v>
      </c>
      <c r="M14" s="269">
        <v>5589</v>
      </c>
      <c r="N14" s="270">
        <v>21.9</v>
      </c>
    </row>
    <row r="15" spans="1:16" ht="13.5" customHeight="1">
      <c r="A15" s="248"/>
      <c r="B15" s="244"/>
      <c r="C15" s="244"/>
      <c r="D15" s="244"/>
      <c r="E15" s="244"/>
      <c r="F15" s="244"/>
      <c r="G15" s="1131" t="s">
        <v>479</v>
      </c>
      <c r="H15" s="1132"/>
      <c r="I15" s="1132"/>
      <c r="J15" s="1133"/>
      <c r="K15" s="267">
        <v>13790</v>
      </c>
      <c r="L15" s="268">
        <v>1436</v>
      </c>
      <c r="M15" s="269">
        <v>2911</v>
      </c>
      <c r="N15" s="270">
        <v>-50.7</v>
      </c>
    </row>
    <row r="16" spans="1:16">
      <c r="A16" s="248"/>
      <c r="B16" s="244"/>
      <c r="C16" s="244"/>
      <c r="D16" s="244"/>
      <c r="E16" s="244"/>
      <c r="F16" s="244"/>
      <c r="G16" s="1134" t="s">
        <v>480</v>
      </c>
      <c r="H16" s="1135"/>
      <c r="I16" s="1135"/>
      <c r="J16" s="1136"/>
      <c r="K16" s="268">
        <v>-98189</v>
      </c>
      <c r="L16" s="268">
        <v>-10227</v>
      </c>
      <c r="M16" s="269">
        <v>-16243</v>
      </c>
      <c r="N16" s="270">
        <v>-37</v>
      </c>
    </row>
    <row r="17" spans="1:16">
      <c r="A17" s="248"/>
      <c r="B17" s="244"/>
      <c r="C17" s="244"/>
      <c r="D17" s="244"/>
      <c r="E17" s="244"/>
      <c r="F17" s="244"/>
      <c r="G17" s="1134" t="s">
        <v>170</v>
      </c>
      <c r="H17" s="1135"/>
      <c r="I17" s="1135"/>
      <c r="J17" s="1136"/>
      <c r="K17" s="268">
        <v>1063736</v>
      </c>
      <c r="L17" s="268">
        <v>110794</v>
      </c>
      <c r="M17" s="269">
        <v>164438</v>
      </c>
      <c r="N17" s="270">
        <v>-32.6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28" t="s">
        <v>485</v>
      </c>
      <c r="H21" s="1129"/>
      <c r="I21" s="1129"/>
      <c r="J21" s="1130"/>
      <c r="K21" s="280">
        <v>9.89</v>
      </c>
      <c r="L21" s="281">
        <v>15.05</v>
      </c>
      <c r="M21" s="282">
        <v>-5.16</v>
      </c>
      <c r="N21" s="249"/>
      <c r="O21" s="283"/>
      <c r="P21" s="279"/>
    </row>
    <row r="22" spans="1:16" s="284" customFormat="1">
      <c r="A22" s="279"/>
      <c r="B22" s="249"/>
      <c r="C22" s="249"/>
      <c r="D22" s="249"/>
      <c r="E22" s="249"/>
      <c r="F22" s="249"/>
      <c r="G22" s="1128" t="s">
        <v>486</v>
      </c>
      <c r="H22" s="1129"/>
      <c r="I22" s="1129"/>
      <c r="J22" s="1130"/>
      <c r="K22" s="285">
        <v>98.4</v>
      </c>
      <c r="L22" s="286">
        <v>95.7</v>
      </c>
      <c r="M22" s="287">
        <v>2.7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19" t="s">
        <v>490</v>
      </c>
      <c r="H32" s="1120"/>
      <c r="I32" s="1120"/>
      <c r="J32" s="1121"/>
      <c r="K32" s="294">
        <v>507965</v>
      </c>
      <c r="L32" s="294">
        <v>52908</v>
      </c>
      <c r="M32" s="295">
        <v>104657</v>
      </c>
      <c r="N32" s="296">
        <v>-49.4</v>
      </c>
    </row>
    <row r="33" spans="1:16" ht="13.5" customHeight="1">
      <c r="A33" s="248"/>
      <c r="B33" s="244"/>
      <c r="C33" s="244"/>
      <c r="D33" s="244"/>
      <c r="E33" s="244"/>
      <c r="F33" s="244"/>
      <c r="G33" s="1119" t="s">
        <v>491</v>
      </c>
      <c r="H33" s="1120"/>
      <c r="I33" s="1120"/>
      <c r="J33" s="1121"/>
      <c r="K33" s="294" t="s">
        <v>477</v>
      </c>
      <c r="L33" s="294" t="s">
        <v>477</v>
      </c>
      <c r="M33" s="295" t="s">
        <v>477</v>
      </c>
      <c r="N33" s="296" t="s">
        <v>477</v>
      </c>
    </row>
    <row r="34" spans="1:16" ht="27" customHeight="1">
      <c r="A34" s="248"/>
      <c r="B34" s="244"/>
      <c r="C34" s="244"/>
      <c r="D34" s="244"/>
      <c r="E34" s="244"/>
      <c r="F34" s="244"/>
      <c r="G34" s="1119" t="s">
        <v>492</v>
      </c>
      <c r="H34" s="1120"/>
      <c r="I34" s="1120"/>
      <c r="J34" s="1121"/>
      <c r="K34" s="294" t="s">
        <v>477</v>
      </c>
      <c r="L34" s="294" t="s">
        <v>477</v>
      </c>
      <c r="M34" s="295">
        <v>419</v>
      </c>
      <c r="N34" s="296" t="s">
        <v>477</v>
      </c>
    </row>
    <row r="35" spans="1:16" ht="27" customHeight="1">
      <c r="A35" s="248"/>
      <c r="B35" s="244"/>
      <c r="C35" s="244"/>
      <c r="D35" s="244"/>
      <c r="E35" s="244"/>
      <c r="F35" s="244"/>
      <c r="G35" s="1119" t="s">
        <v>493</v>
      </c>
      <c r="H35" s="1120"/>
      <c r="I35" s="1120"/>
      <c r="J35" s="1121"/>
      <c r="K35" s="294">
        <v>245655</v>
      </c>
      <c r="L35" s="294">
        <v>25586</v>
      </c>
      <c r="M35" s="295">
        <v>24121</v>
      </c>
      <c r="N35" s="296">
        <v>6.1</v>
      </c>
    </row>
    <row r="36" spans="1:16" ht="27" customHeight="1">
      <c r="A36" s="248"/>
      <c r="B36" s="244"/>
      <c r="C36" s="244"/>
      <c r="D36" s="244"/>
      <c r="E36" s="244"/>
      <c r="F36" s="244"/>
      <c r="G36" s="1119" t="s">
        <v>494</v>
      </c>
      <c r="H36" s="1120"/>
      <c r="I36" s="1120"/>
      <c r="J36" s="1121"/>
      <c r="K36" s="294">
        <v>91042</v>
      </c>
      <c r="L36" s="294">
        <v>9483</v>
      </c>
      <c r="M36" s="295">
        <v>4863</v>
      </c>
      <c r="N36" s="296">
        <v>95</v>
      </c>
    </row>
    <row r="37" spans="1:16" ht="13.5" customHeight="1">
      <c r="A37" s="248"/>
      <c r="B37" s="244"/>
      <c r="C37" s="244"/>
      <c r="D37" s="244"/>
      <c r="E37" s="244"/>
      <c r="F37" s="244"/>
      <c r="G37" s="1119" t="s">
        <v>495</v>
      </c>
      <c r="H37" s="1120"/>
      <c r="I37" s="1120"/>
      <c r="J37" s="1121"/>
      <c r="K37" s="294">
        <v>9231</v>
      </c>
      <c r="L37" s="294">
        <v>961</v>
      </c>
      <c r="M37" s="295">
        <v>2362</v>
      </c>
      <c r="N37" s="296">
        <v>-59.3</v>
      </c>
    </row>
    <row r="38" spans="1:16" ht="27" customHeight="1">
      <c r="A38" s="248"/>
      <c r="B38" s="244"/>
      <c r="C38" s="244"/>
      <c r="D38" s="244"/>
      <c r="E38" s="244"/>
      <c r="F38" s="244"/>
      <c r="G38" s="1122" t="s">
        <v>496</v>
      </c>
      <c r="H38" s="1123"/>
      <c r="I38" s="1123"/>
      <c r="J38" s="1124"/>
      <c r="K38" s="297" t="s">
        <v>477</v>
      </c>
      <c r="L38" s="297" t="s">
        <v>477</v>
      </c>
      <c r="M38" s="298">
        <v>22</v>
      </c>
      <c r="N38" s="299" t="s">
        <v>477</v>
      </c>
      <c r="O38" s="293"/>
    </row>
    <row r="39" spans="1:16">
      <c r="A39" s="248"/>
      <c r="B39" s="244"/>
      <c r="C39" s="244"/>
      <c r="D39" s="244"/>
      <c r="E39" s="244"/>
      <c r="F39" s="244"/>
      <c r="G39" s="1122" t="s">
        <v>497</v>
      </c>
      <c r="H39" s="1123"/>
      <c r="I39" s="1123"/>
      <c r="J39" s="1124"/>
      <c r="K39" s="300">
        <v>-26650</v>
      </c>
      <c r="L39" s="300">
        <v>-2776</v>
      </c>
      <c r="M39" s="301">
        <v>-5112</v>
      </c>
      <c r="N39" s="302">
        <v>-45.7</v>
      </c>
      <c r="O39" s="293"/>
    </row>
    <row r="40" spans="1:16" ht="27" customHeight="1">
      <c r="A40" s="248"/>
      <c r="B40" s="244"/>
      <c r="C40" s="244"/>
      <c r="D40" s="244"/>
      <c r="E40" s="244"/>
      <c r="F40" s="244"/>
      <c r="G40" s="1119" t="s">
        <v>498</v>
      </c>
      <c r="H40" s="1120"/>
      <c r="I40" s="1120"/>
      <c r="J40" s="1121"/>
      <c r="K40" s="300">
        <v>-617143</v>
      </c>
      <c r="L40" s="300">
        <v>-64279</v>
      </c>
      <c r="M40" s="301">
        <v>-91802</v>
      </c>
      <c r="N40" s="302">
        <v>-30</v>
      </c>
      <c r="O40" s="293"/>
    </row>
    <row r="41" spans="1:16">
      <c r="A41" s="248"/>
      <c r="B41" s="244"/>
      <c r="C41" s="244"/>
      <c r="D41" s="244"/>
      <c r="E41" s="244"/>
      <c r="F41" s="244"/>
      <c r="G41" s="1125" t="s">
        <v>280</v>
      </c>
      <c r="H41" s="1126"/>
      <c r="I41" s="1126"/>
      <c r="J41" s="1127"/>
      <c r="K41" s="294">
        <v>210100</v>
      </c>
      <c r="L41" s="300">
        <v>21883</v>
      </c>
      <c r="M41" s="301">
        <v>39530</v>
      </c>
      <c r="N41" s="302">
        <v>-44.6</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2" t="s">
        <v>467</v>
      </c>
      <c r="J49" s="1114" t="s">
        <v>502</v>
      </c>
      <c r="K49" s="1115"/>
      <c r="L49" s="1115"/>
      <c r="M49" s="1115"/>
      <c r="N49" s="1116"/>
    </row>
    <row r="50" spans="1:14">
      <c r="A50" s="248"/>
      <c r="B50" s="244"/>
      <c r="C50" s="244"/>
      <c r="D50" s="244"/>
      <c r="E50" s="244"/>
      <c r="F50" s="244"/>
      <c r="G50" s="312"/>
      <c r="H50" s="313"/>
      <c r="I50" s="1113"/>
      <c r="J50" s="314" t="s">
        <v>503</v>
      </c>
      <c r="K50" s="315" t="s">
        <v>504</v>
      </c>
      <c r="L50" s="316" t="s">
        <v>505</v>
      </c>
      <c r="M50" s="317" t="s">
        <v>506</v>
      </c>
      <c r="N50" s="318" t="s">
        <v>507</v>
      </c>
    </row>
    <row r="51" spans="1:14">
      <c r="A51" s="248"/>
      <c r="B51" s="244"/>
      <c r="C51" s="244"/>
      <c r="D51" s="244"/>
      <c r="E51" s="244"/>
      <c r="F51" s="244"/>
      <c r="G51" s="310" t="s">
        <v>508</v>
      </c>
      <c r="H51" s="311"/>
      <c r="I51" s="319">
        <v>1226009</v>
      </c>
      <c r="J51" s="320">
        <v>121797</v>
      </c>
      <c r="K51" s="321">
        <v>41.5</v>
      </c>
      <c r="L51" s="322">
        <v>127151</v>
      </c>
      <c r="M51" s="323">
        <v>51.8</v>
      </c>
      <c r="N51" s="324">
        <v>-10.3</v>
      </c>
    </row>
    <row r="52" spans="1:14">
      <c r="A52" s="248"/>
      <c r="B52" s="244"/>
      <c r="C52" s="244"/>
      <c r="D52" s="244"/>
      <c r="E52" s="244"/>
      <c r="F52" s="244"/>
      <c r="G52" s="325"/>
      <c r="H52" s="326" t="s">
        <v>509</v>
      </c>
      <c r="I52" s="327">
        <v>451276</v>
      </c>
      <c r="J52" s="328">
        <v>44832</v>
      </c>
      <c r="K52" s="329">
        <v>-32.1</v>
      </c>
      <c r="L52" s="330">
        <v>72559</v>
      </c>
      <c r="M52" s="331">
        <v>74.900000000000006</v>
      </c>
      <c r="N52" s="332">
        <v>-107</v>
      </c>
    </row>
    <row r="53" spans="1:14">
      <c r="A53" s="248"/>
      <c r="B53" s="244"/>
      <c r="C53" s="244"/>
      <c r="D53" s="244"/>
      <c r="E53" s="244"/>
      <c r="F53" s="244"/>
      <c r="G53" s="310" t="s">
        <v>510</v>
      </c>
      <c r="H53" s="311"/>
      <c r="I53" s="319">
        <v>1546049</v>
      </c>
      <c r="J53" s="320">
        <v>155758</v>
      </c>
      <c r="K53" s="321">
        <v>27.9</v>
      </c>
      <c r="L53" s="322">
        <v>147869</v>
      </c>
      <c r="M53" s="323">
        <v>16.3</v>
      </c>
      <c r="N53" s="324">
        <v>11.6</v>
      </c>
    </row>
    <row r="54" spans="1:14">
      <c r="A54" s="248"/>
      <c r="B54" s="244"/>
      <c r="C54" s="244"/>
      <c r="D54" s="244"/>
      <c r="E54" s="244"/>
      <c r="F54" s="244"/>
      <c r="G54" s="325"/>
      <c r="H54" s="326" t="s">
        <v>509</v>
      </c>
      <c r="I54" s="327">
        <v>458531</v>
      </c>
      <c r="J54" s="328">
        <v>46195</v>
      </c>
      <c r="K54" s="329">
        <v>3</v>
      </c>
      <c r="L54" s="330">
        <v>63271</v>
      </c>
      <c r="M54" s="331">
        <v>-12.8</v>
      </c>
      <c r="N54" s="332">
        <v>15.8</v>
      </c>
    </row>
    <row r="55" spans="1:14">
      <c r="A55" s="248"/>
      <c r="B55" s="244"/>
      <c r="C55" s="244"/>
      <c r="D55" s="244"/>
      <c r="E55" s="244"/>
      <c r="F55" s="244"/>
      <c r="G55" s="310" t="s">
        <v>511</v>
      </c>
      <c r="H55" s="311"/>
      <c r="I55" s="319">
        <v>3720844</v>
      </c>
      <c r="J55" s="320">
        <v>381429</v>
      </c>
      <c r="K55" s="321">
        <v>144.9</v>
      </c>
      <c r="L55" s="322">
        <v>146140</v>
      </c>
      <c r="M55" s="323">
        <v>-1.2</v>
      </c>
      <c r="N55" s="324">
        <v>146.1</v>
      </c>
    </row>
    <row r="56" spans="1:14">
      <c r="A56" s="248"/>
      <c r="B56" s="244"/>
      <c r="C56" s="244"/>
      <c r="D56" s="244"/>
      <c r="E56" s="244"/>
      <c r="F56" s="244"/>
      <c r="G56" s="325"/>
      <c r="H56" s="326" t="s">
        <v>509</v>
      </c>
      <c r="I56" s="327">
        <v>380475</v>
      </c>
      <c r="J56" s="328">
        <v>39003</v>
      </c>
      <c r="K56" s="329">
        <v>-15.6</v>
      </c>
      <c r="L56" s="330">
        <v>75451</v>
      </c>
      <c r="M56" s="331">
        <v>19.3</v>
      </c>
      <c r="N56" s="332">
        <v>-34.9</v>
      </c>
    </row>
    <row r="57" spans="1:14">
      <c r="A57" s="248"/>
      <c r="B57" s="244"/>
      <c r="C57" s="244"/>
      <c r="D57" s="244"/>
      <c r="E57" s="244"/>
      <c r="F57" s="244"/>
      <c r="G57" s="310" t="s">
        <v>512</v>
      </c>
      <c r="H57" s="311"/>
      <c r="I57" s="319">
        <v>702221</v>
      </c>
      <c r="J57" s="320">
        <v>72506</v>
      </c>
      <c r="K57" s="321">
        <v>-81</v>
      </c>
      <c r="L57" s="322">
        <v>146641</v>
      </c>
      <c r="M57" s="323">
        <v>0.3</v>
      </c>
      <c r="N57" s="324">
        <v>-81.3</v>
      </c>
    </row>
    <row r="58" spans="1:14">
      <c r="A58" s="248"/>
      <c r="B58" s="244"/>
      <c r="C58" s="244"/>
      <c r="D58" s="244"/>
      <c r="E58" s="244"/>
      <c r="F58" s="244"/>
      <c r="G58" s="325"/>
      <c r="H58" s="326" t="s">
        <v>509</v>
      </c>
      <c r="I58" s="327">
        <v>288571</v>
      </c>
      <c r="J58" s="328">
        <v>29796</v>
      </c>
      <c r="K58" s="329">
        <v>-23.6</v>
      </c>
      <c r="L58" s="330">
        <v>68142</v>
      </c>
      <c r="M58" s="331">
        <v>-9.6999999999999993</v>
      </c>
      <c r="N58" s="332">
        <v>-13.9</v>
      </c>
    </row>
    <row r="59" spans="1:14">
      <c r="A59" s="248"/>
      <c r="B59" s="244"/>
      <c r="C59" s="244"/>
      <c r="D59" s="244"/>
      <c r="E59" s="244"/>
      <c r="F59" s="244"/>
      <c r="G59" s="310" t="s">
        <v>513</v>
      </c>
      <c r="H59" s="311"/>
      <c r="I59" s="319">
        <v>705962</v>
      </c>
      <c r="J59" s="320">
        <v>73530</v>
      </c>
      <c r="K59" s="321">
        <v>1.4</v>
      </c>
      <c r="L59" s="322">
        <v>174587</v>
      </c>
      <c r="M59" s="323">
        <v>19.100000000000001</v>
      </c>
      <c r="N59" s="324">
        <v>-17.7</v>
      </c>
    </row>
    <row r="60" spans="1:14">
      <c r="A60" s="248"/>
      <c r="B60" s="244"/>
      <c r="C60" s="244"/>
      <c r="D60" s="244"/>
      <c r="E60" s="244"/>
      <c r="F60" s="244"/>
      <c r="G60" s="325"/>
      <c r="H60" s="326" t="s">
        <v>509</v>
      </c>
      <c r="I60" s="333">
        <v>409466</v>
      </c>
      <c r="J60" s="328">
        <v>42648</v>
      </c>
      <c r="K60" s="329">
        <v>43.1</v>
      </c>
      <c r="L60" s="330">
        <v>79695</v>
      </c>
      <c r="M60" s="331">
        <v>17</v>
      </c>
      <c r="N60" s="332">
        <v>26.1</v>
      </c>
    </row>
    <row r="61" spans="1:14">
      <c r="A61" s="248"/>
      <c r="B61" s="244"/>
      <c r="C61" s="244"/>
      <c r="D61" s="244"/>
      <c r="E61" s="244"/>
      <c r="F61" s="244"/>
      <c r="G61" s="310" t="s">
        <v>514</v>
      </c>
      <c r="H61" s="334"/>
      <c r="I61" s="335">
        <v>1580217</v>
      </c>
      <c r="J61" s="336">
        <v>161004</v>
      </c>
      <c r="K61" s="337">
        <v>26.9</v>
      </c>
      <c r="L61" s="338">
        <v>148478</v>
      </c>
      <c r="M61" s="339">
        <v>17.3</v>
      </c>
      <c r="N61" s="324">
        <v>9.6</v>
      </c>
    </row>
    <row r="62" spans="1:14">
      <c r="A62" s="248"/>
      <c r="B62" s="244"/>
      <c r="C62" s="244"/>
      <c r="D62" s="244"/>
      <c r="E62" s="244"/>
      <c r="F62" s="244"/>
      <c r="G62" s="325"/>
      <c r="H62" s="326" t="s">
        <v>509</v>
      </c>
      <c r="I62" s="327">
        <v>397664</v>
      </c>
      <c r="J62" s="328">
        <v>40495</v>
      </c>
      <c r="K62" s="329">
        <v>-5</v>
      </c>
      <c r="L62" s="330">
        <v>71824</v>
      </c>
      <c r="M62" s="331">
        <v>17.7</v>
      </c>
      <c r="N62" s="332">
        <v>-22.7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8"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20.86</v>
      </c>
      <c r="G47" s="12">
        <v>24.21</v>
      </c>
      <c r="H47" s="12">
        <v>26.64</v>
      </c>
      <c r="I47" s="12">
        <v>33.33</v>
      </c>
      <c r="J47" s="13">
        <v>37.42</v>
      </c>
    </row>
    <row r="48" spans="2:10" ht="57.75" customHeight="1">
      <c r="B48" s="14"/>
      <c r="C48" s="1139" t="s">
        <v>4</v>
      </c>
      <c r="D48" s="1139"/>
      <c r="E48" s="1140"/>
      <c r="F48" s="15">
        <v>7.92</v>
      </c>
      <c r="G48" s="16">
        <v>3.78</v>
      </c>
      <c r="H48" s="16">
        <v>13.35</v>
      </c>
      <c r="I48" s="16">
        <v>8.56</v>
      </c>
      <c r="J48" s="17">
        <v>4.7</v>
      </c>
    </row>
    <row r="49" spans="2:10" ht="57.75" customHeight="1" thickBot="1">
      <c r="B49" s="18"/>
      <c r="C49" s="1141" t="s">
        <v>5</v>
      </c>
      <c r="D49" s="1141"/>
      <c r="E49" s="1142"/>
      <c r="F49" s="19">
        <v>5.83</v>
      </c>
      <c r="G49" s="20" t="s">
        <v>521</v>
      </c>
      <c r="H49" s="20">
        <v>11.31</v>
      </c>
      <c r="I49" s="20">
        <v>1.72</v>
      </c>
      <c r="J49" s="21">
        <v>0.46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J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522</v>
      </c>
      <c r="D34" s="1149"/>
      <c r="E34" s="1150"/>
      <c r="F34" s="32">
        <v>7.82</v>
      </c>
      <c r="G34" s="33">
        <v>3.57</v>
      </c>
      <c r="H34" s="33">
        <v>13.09</v>
      </c>
      <c r="I34" s="33">
        <v>8.56</v>
      </c>
      <c r="J34" s="34">
        <v>4.7</v>
      </c>
      <c r="K34" s="22"/>
      <c r="L34" s="22"/>
      <c r="M34" s="22"/>
      <c r="N34" s="22"/>
      <c r="O34" s="22"/>
      <c r="P34" s="22"/>
    </row>
    <row r="35" spans="1:16" ht="39" customHeight="1">
      <c r="A35" s="22"/>
      <c r="B35" s="35"/>
      <c r="C35" s="1143" t="s">
        <v>523</v>
      </c>
      <c r="D35" s="1144"/>
      <c r="E35" s="1145"/>
      <c r="F35" s="36" t="s">
        <v>477</v>
      </c>
      <c r="G35" s="37" t="s">
        <v>477</v>
      </c>
      <c r="H35" s="37">
        <v>2.04</v>
      </c>
      <c r="I35" s="37">
        <v>3.79</v>
      </c>
      <c r="J35" s="38">
        <v>4.2699999999999996</v>
      </c>
      <c r="K35" s="22"/>
      <c r="L35" s="22"/>
      <c r="M35" s="22"/>
      <c r="N35" s="22"/>
      <c r="O35" s="22"/>
      <c r="P35" s="22"/>
    </row>
    <row r="36" spans="1:16" ht="39" customHeight="1">
      <c r="A36" s="22"/>
      <c r="B36" s="35"/>
      <c r="C36" s="1143" t="s">
        <v>524</v>
      </c>
      <c r="D36" s="1144"/>
      <c r="E36" s="1145"/>
      <c r="F36" s="36">
        <v>1.54</v>
      </c>
      <c r="G36" s="37">
        <v>2.4</v>
      </c>
      <c r="H36" s="37">
        <v>1.07</v>
      </c>
      <c r="I36" s="37">
        <v>1.21</v>
      </c>
      <c r="J36" s="38">
        <v>0.87</v>
      </c>
      <c r="K36" s="22"/>
      <c r="L36" s="22"/>
      <c r="M36" s="22"/>
      <c r="N36" s="22"/>
      <c r="O36" s="22"/>
      <c r="P36" s="22"/>
    </row>
    <row r="37" spans="1:16" ht="39" customHeight="1">
      <c r="A37" s="22"/>
      <c r="B37" s="35"/>
      <c r="C37" s="1143" t="s">
        <v>525</v>
      </c>
      <c r="D37" s="1144"/>
      <c r="E37" s="1145"/>
      <c r="F37" s="36">
        <v>0.21</v>
      </c>
      <c r="G37" s="37">
        <v>0.01</v>
      </c>
      <c r="H37" s="37">
        <v>0</v>
      </c>
      <c r="I37" s="37">
        <v>0.09</v>
      </c>
      <c r="J37" s="38">
        <v>0.21</v>
      </c>
      <c r="K37" s="22"/>
      <c r="L37" s="22"/>
      <c r="M37" s="22"/>
      <c r="N37" s="22"/>
      <c r="O37" s="22"/>
      <c r="P37" s="22"/>
    </row>
    <row r="38" spans="1:16" ht="39" customHeight="1">
      <c r="A38" s="22"/>
      <c r="B38" s="35"/>
      <c r="C38" s="1143" t="s">
        <v>526</v>
      </c>
      <c r="D38" s="1144"/>
      <c r="E38" s="1145"/>
      <c r="F38" s="36">
        <v>6.81</v>
      </c>
      <c r="G38" s="37">
        <v>6.86</v>
      </c>
      <c r="H38" s="37">
        <v>6.9</v>
      </c>
      <c r="I38" s="37">
        <v>6.87</v>
      </c>
      <c r="J38" s="38">
        <v>0.16</v>
      </c>
      <c r="K38" s="22"/>
      <c r="L38" s="22"/>
      <c r="M38" s="22"/>
      <c r="N38" s="22"/>
      <c r="O38" s="22"/>
      <c r="P38" s="22"/>
    </row>
    <row r="39" spans="1:16" ht="39" customHeight="1">
      <c r="A39" s="22"/>
      <c r="B39" s="35"/>
      <c r="C39" s="1143" t="s">
        <v>527</v>
      </c>
      <c r="D39" s="1144"/>
      <c r="E39" s="1145"/>
      <c r="F39" s="36">
        <v>0</v>
      </c>
      <c r="G39" s="37">
        <v>0</v>
      </c>
      <c r="H39" s="37">
        <v>0.01</v>
      </c>
      <c r="I39" s="37">
        <v>0.01</v>
      </c>
      <c r="J39" s="38">
        <v>0.01</v>
      </c>
      <c r="K39" s="22"/>
      <c r="L39" s="22"/>
      <c r="M39" s="22"/>
      <c r="N39" s="22"/>
      <c r="O39" s="22"/>
      <c r="P39" s="22"/>
    </row>
    <row r="40" spans="1:16" ht="39" customHeight="1">
      <c r="A40" s="22"/>
      <c r="B40" s="35"/>
      <c r="C40" s="1143" t="s">
        <v>528</v>
      </c>
      <c r="D40" s="1144"/>
      <c r="E40" s="1145"/>
      <c r="F40" s="36">
        <v>0</v>
      </c>
      <c r="G40" s="37">
        <v>0</v>
      </c>
      <c r="H40" s="37">
        <v>0</v>
      </c>
      <c r="I40" s="37">
        <v>0</v>
      </c>
      <c r="J40" s="38">
        <v>0</v>
      </c>
      <c r="K40" s="22"/>
      <c r="L40" s="22"/>
      <c r="M40" s="22"/>
      <c r="N40" s="22"/>
      <c r="O40" s="22"/>
      <c r="P40" s="22"/>
    </row>
    <row r="41" spans="1:16" ht="39" customHeight="1">
      <c r="A41" s="22"/>
      <c r="B41" s="35"/>
      <c r="C41" s="1143" t="s">
        <v>529</v>
      </c>
      <c r="D41" s="1144"/>
      <c r="E41" s="1145"/>
      <c r="F41" s="36">
        <v>0.01</v>
      </c>
      <c r="G41" s="37">
        <v>0</v>
      </c>
      <c r="H41" s="37">
        <v>0.01</v>
      </c>
      <c r="I41" s="37">
        <v>0</v>
      </c>
      <c r="J41" s="38">
        <v>0</v>
      </c>
      <c r="K41" s="22"/>
      <c r="L41" s="22"/>
      <c r="M41" s="22"/>
      <c r="N41" s="22"/>
      <c r="O41" s="22"/>
      <c r="P41" s="22"/>
    </row>
    <row r="42" spans="1:16" ht="39" customHeight="1">
      <c r="A42" s="22"/>
      <c r="B42" s="39"/>
      <c r="C42" s="1143" t="s">
        <v>530</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531</v>
      </c>
      <c r="D43" s="1147"/>
      <c r="E43" s="1148"/>
      <c r="F43" s="41">
        <v>0.87</v>
      </c>
      <c r="G43" s="42">
        <v>0.93</v>
      </c>
      <c r="H43" s="42">
        <v>0.31</v>
      </c>
      <c r="I43" s="42" t="s">
        <v>477</v>
      </c>
      <c r="J43" s="43" t="s">
        <v>477</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L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677</v>
      </c>
      <c r="L45" s="60">
        <v>568</v>
      </c>
      <c r="M45" s="60">
        <v>560</v>
      </c>
      <c r="N45" s="60">
        <v>552</v>
      </c>
      <c r="O45" s="61">
        <v>508</v>
      </c>
      <c r="P45" s="48"/>
      <c r="Q45" s="48"/>
      <c r="R45" s="48"/>
      <c r="S45" s="48"/>
      <c r="T45" s="48"/>
      <c r="U45" s="48"/>
    </row>
    <row r="46" spans="1:21" ht="30.75" customHeight="1">
      <c r="A46" s="48"/>
      <c r="B46" s="1161"/>
      <c r="C46" s="1162"/>
      <c r="D46" s="62"/>
      <c r="E46" s="1153" t="s">
        <v>13</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14</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15</v>
      </c>
      <c r="F48" s="1153"/>
      <c r="G48" s="1153"/>
      <c r="H48" s="1153"/>
      <c r="I48" s="1153"/>
      <c r="J48" s="1154"/>
      <c r="K48" s="63">
        <v>179</v>
      </c>
      <c r="L48" s="64">
        <v>180</v>
      </c>
      <c r="M48" s="64">
        <v>190</v>
      </c>
      <c r="N48" s="64">
        <v>220</v>
      </c>
      <c r="O48" s="65">
        <v>246</v>
      </c>
      <c r="P48" s="48"/>
      <c r="Q48" s="48"/>
      <c r="R48" s="48"/>
      <c r="S48" s="48"/>
      <c r="T48" s="48"/>
      <c r="U48" s="48"/>
    </row>
    <row r="49" spans="1:21" ht="30.75" customHeight="1">
      <c r="A49" s="48"/>
      <c r="B49" s="1161"/>
      <c r="C49" s="1162"/>
      <c r="D49" s="62"/>
      <c r="E49" s="1153" t="s">
        <v>16</v>
      </c>
      <c r="F49" s="1153"/>
      <c r="G49" s="1153"/>
      <c r="H49" s="1153"/>
      <c r="I49" s="1153"/>
      <c r="J49" s="1154"/>
      <c r="K49" s="63">
        <v>120</v>
      </c>
      <c r="L49" s="64">
        <v>120</v>
      </c>
      <c r="M49" s="64">
        <v>119</v>
      </c>
      <c r="N49" s="64">
        <v>103</v>
      </c>
      <c r="O49" s="65">
        <v>91</v>
      </c>
      <c r="P49" s="48"/>
      <c r="Q49" s="48"/>
      <c r="R49" s="48"/>
      <c r="S49" s="48"/>
      <c r="T49" s="48"/>
      <c r="U49" s="48"/>
    </row>
    <row r="50" spans="1:21" ht="30.75" customHeight="1">
      <c r="A50" s="48"/>
      <c r="B50" s="1161"/>
      <c r="C50" s="1162"/>
      <c r="D50" s="62"/>
      <c r="E50" s="1153" t="s">
        <v>17</v>
      </c>
      <c r="F50" s="1153"/>
      <c r="G50" s="1153"/>
      <c r="H50" s="1153"/>
      <c r="I50" s="1153"/>
      <c r="J50" s="1154"/>
      <c r="K50" s="63">
        <v>10</v>
      </c>
      <c r="L50" s="64">
        <v>10</v>
      </c>
      <c r="M50" s="64">
        <v>10</v>
      </c>
      <c r="N50" s="64">
        <v>9</v>
      </c>
      <c r="O50" s="65">
        <v>9</v>
      </c>
      <c r="P50" s="48"/>
      <c r="Q50" s="48"/>
      <c r="R50" s="48"/>
      <c r="S50" s="48"/>
      <c r="T50" s="48"/>
      <c r="U50" s="48"/>
    </row>
    <row r="51" spans="1:21" ht="30.75" customHeight="1">
      <c r="A51" s="48"/>
      <c r="B51" s="1163"/>
      <c r="C51" s="1164"/>
      <c r="D51" s="66"/>
      <c r="E51" s="1153" t="s">
        <v>18</v>
      </c>
      <c r="F51" s="1153"/>
      <c r="G51" s="1153"/>
      <c r="H51" s="1153"/>
      <c r="I51" s="1153"/>
      <c r="J51" s="1154"/>
      <c r="K51" s="63">
        <v>0</v>
      </c>
      <c r="L51" s="64">
        <v>2</v>
      </c>
      <c r="M51" s="64" t="s">
        <v>477</v>
      </c>
      <c r="N51" s="64">
        <v>0</v>
      </c>
      <c r="O51" s="65" t="s">
        <v>477</v>
      </c>
      <c r="P51" s="48"/>
      <c r="Q51" s="48"/>
      <c r="R51" s="48"/>
      <c r="S51" s="48"/>
      <c r="T51" s="48"/>
      <c r="U51" s="48"/>
    </row>
    <row r="52" spans="1:21" ht="30.75" customHeight="1">
      <c r="A52" s="48"/>
      <c r="B52" s="1151" t="s">
        <v>19</v>
      </c>
      <c r="C52" s="1152"/>
      <c r="D52" s="66"/>
      <c r="E52" s="1153" t="s">
        <v>20</v>
      </c>
      <c r="F52" s="1153"/>
      <c r="G52" s="1153"/>
      <c r="H52" s="1153"/>
      <c r="I52" s="1153"/>
      <c r="J52" s="1154"/>
      <c r="K52" s="63">
        <v>668</v>
      </c>
      <c r="L52" s="64">
        <v>598</v>
      </c>
      <c r="M52" s="64">
        <v>598</v>
      </c>
      <c r="N52" s="64">
        <v>622</v>
      </c>
      <c r="O52" s="65">
        <v>644</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318</v>
      </c>
      <c r="L53" s="69">
        <v>282</v>
      </c>
      <c r="M53" s="69">
        <v>281</v>
      </c>
      <c r="N53" s="69">
        <v>262</v>
      </c>
      <c r="O53" s="70">
        <v>210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2015-04-16T04:08:18Z</cp:lastPrinted>
  <dcterms:created xsi:type="dcterms:W3CDTF">2015-02-17T06:12:14Z</dcterms:created>
  <dcterms:modified xsi:type="dcterms:W3CDTF">2015-04-21T23:26:38Z</dcterms:modified>
  <cp:category/>
</cp:coreProperties>
</file>