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45" yWindow="4170" windowWidth="15255" windowHeight="3660" activeTab="3"/>
  </bookViews>
  <sheets>
    <sheet name="第５１表" sheetId="2" r:id="rId1"/>
    <sheet name="第５２表" sheetId="4" r:id="rId2"/>
    <sheet name="第５３表" sheetId="5" r:id="rId3"/>
    <sheet name="第５４表" sheetId="3" r:id="rId4"/>
  </sheets>
  <definedNames>
    <definedName name="_xlnm.Print_Area" localSheetId="0">第５１表!$A$1:$P$28</definedName>
    <definedName name="_xlnm.Print_Area" localSheetId="3">第５４表!$A$1:$AL$87</definedName>
  </definedNames>
  <calcPr calcId="145621"/>
</workbook>
</file>

<file path=xl/calcChain.xml><?xml version="1.0" encoding="utf-8"?>
<calcChain xmlns="http://schemas.openxmlformats.org/spreadsheetml/2006/main">
  <c r="C7" i="5" l="1"/>
  <c r="C6" i="5"/>
  <c r="C5" i="5"/>
  <c r="C4" i="5"/>
  <c r="G3" i="5"/>
  <c r="F3" i="5"/>
  <c r="E3" i="5"/>
  <c r="D3" i="5"/>
  <c r="C3" i="5"/>
  <c r="E10" i="4"/>
  <c r="B10" i="4"/>
  <c r="E9" i="4"/>
  <c r="B9" i="4"/>
  <c r="E8" i="4"/>
  <c r="B8" i="4"/>
  <c r="E7" i="4"/>
  <c r="B7" i="4"/>
  <c r="E6" i="4"/>
  <c r="E4" i="4" s="1"/>
  <c r="B6" i="4"/>
  <c r="E5" i="4"/>
  <c r="B5" i="4"/>
  <c r="G4" i="4"/>
  <c r="F4" i="4"/>
  <c r="D4" i="4"/>
  <c r="C4" i="4"/>
  <c r="B4" i="4"/>
  <c r="AA14" i="3" l="1"/>
  <c r="AI65" i="3" l="1"/>
  <c r="AJ65" i="3"/>
  <c r="AK65" i="3"/>
  <c r="AI66" i="3"/>
  <c r="AJ66" i="3"/>
  <c r="AK66" i="3"/>
  <c r="AI67" i="3"/>
  <c r="AJ67" i="3"/>
  <c r="AK67" i="3"/>
  <c r="AI68" i="3"/>
  <c r="AJ68" i="3"/>
  <c r="AK68" i="3"/>
  <c r="AI69" i="3"/>
  <c r="AJ69" i="3"/>
  <c r="AK69" i="3"/>
  <c r="AI70" i="3"/>
  <c r="AJ70" i="3"/>
  <c r="AK70" i="3"/>
  <c r="AI71" i="3"/>
  <c r="AJ71" i="3"/>
  <c r="AK71" i="3"/>
  <c r="AI72" i="3"/>
  <c r="AJ72" i="3"/>
  <c r="AK72" i="3"/>
  <c r="AI73" i="3"/>
  <c r="AJ73" i="3"/>
  <c r="AK73" i="3"/>
  <c r="AI74" i="3"/>
  <c r="AJ74" i="3"/>
  <c r="AK74" i="3"/>
  <c r="AI75" i="3"/>
  <c r="AJ75" i="3"/>
  <c r="AK75" i="3"/>
  <c r="AI76" i="3"/>
  <c r="AJ76" i="3"/>
  <c r="AK76" i="3"/>
  <c r="AI77" i="3"/>
  <c r="AJ77" i="3"/>
  <c r="AK77" i="3"/>
  <c r="AI78" i="3"/>
  <c r="AJ78" i="3"/>
  <c r="AK78" i="3"/>
  <c r="AI80" i="3"/>
  <c r="AJ80" i="3"/>
  <c r="AK80" i="3"/>
  <c r="AI81" i="3"/>
  <c r="AJ81" i="3"/>
  <c r="AI82" i="3"/>
  <c r="AJ82" i="3"/>
  <c r="AK82" i="3"/>
  <c r="AI83" i="3"/>
  <c r="AJ83" i="3"/>
  <c r="AK83" i="3"/>
  <c r="AK64" i="3"/>
  <c r="AJ64" i="3"/>
  <c r="AI64" i="3"/>
  <c r="AK63" i="3"/>
  <c r="AJ63" i="3"/>
  <c r="AI63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K16" i="3"/>
  <c r="AJ16" i="3"/>
  <c r="AI16" i="3"/>
  <c r="AK10" i="3"/>
  <c r="AJ10" i="3"/>
  <c r="AI10" i="3"/>
  <c r="C83" i="3"/>
  <c r="C10" i="3"/>
  <c r="L10" i="3"/>
  <c r="L21" i="2" l="1"/>
  <c r="AA13" i="3"/>
  <c r="J13" i="2"/>
  <c r="J10" i="2" s="1"/>
  <c r="G28" i="2"/>
  <c r="F28" i="2"/>
  <c r="G27" i="2"/>
  <c r="F27" i="2"/>
  <c r="F26" i="2"/>
  <c r="J10" i="3"/>
  <c r="I10" i="3"/>
  <c r="K11" i="2"/>
  <c r="K28" i="2"/>
  <c r="K20" i="2"/>
  <c r="H28" i="2"/>
  <c r="F10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63" i="3"/>
  <c r="D17" i="3"/>
  <c r="D18" i="3"/>
  <c r="B18" i="3" s="1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B45" i="3" s="1"/>
  <c r="D46" i="3"/>
  <c r="D47" i="3"/>
  <c r="D48" i="3"/>
  <c r="D49" i="3"/>
  <c r="D50" i="3"/>
  <c r="D51" i="3"/>
  <c r="D52" i="3"/>
  <c r="D53" i="3"/>
  <c r="D16" i="3"/>
  <c r="N27" i="2"/>
  <c r="H27" i="2"/>
  <c r="Z10" i="3"/>
  <c r="AH10" i="3"/>
  <c r="AG10" i="3"/>
  <c r="AF10" i="3"/>
  <c r="AE10" i="3"/>
  <c r="AD10" i="3"/>
  <c r="AC10" i="3"/>
  <c r="AB10" i="3"/>
  <c r="Y10" i="3"/>
  <c r="X10" i="3"/>
  <c r="V10" i="3"/>
  <c r="U10" i="3"/>
  <c r="S10" i="3"/>
  <c r="R10" i="3"/>
  <c r="P10" i="3"/>
  <c r="O10" i="3"/>
  <c r="M10" i="3"/>
  <c r="G10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63" i="3"/>
  <c r="H83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63" i="3"/>
  <c r="K83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63" i="3"/>
  <c r="N83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63" i="3"/>
  <c r="Q83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63" i="3"/>
  <c r="T83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63" i="3"/>
  <c r="W83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63" i="3"/>
  <c r="AA83" i="3"/>
  <c r="AA82" i="3"/>
  <c r="AA81" i="3"/>
  <c r="AA80" i="3"/>
  <c r="AA79" i="3"/>
  <c r="AA78" i="3"/>
  <c r="AA77" i="3"/>
  <c r="AA76" i="3"/>
  <c r="AA75" i="3"/>
  <c r="AA74" i="3"/>
  <c r="AA73" i="3"/>
  <c r="AA72" i="3"/>
  <c r="AA71" i="3"/>
  <c r="AA70" i="3"/>
  <c r="AA69" i="3"/>
  <c r="AA68" i="3"/>
  <c r="AA67" i="3"/>
  <c r="AA66" i="3"/>
  <c r="AA65" i="3"/>
  <c r="AA64" i="3"/>
  <c r="AA12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D83" i="3"/>
  <c r="D82" i="3"/>
  <c r="D81" i="3"/>
  <c r="D80" i="3"/>
  <c r="D79" i="3"/>
  <c r="D78" i="3"/>
  <c r="D77" i="3"/>
  <c r="B77" i="3" s="1"/>
  <c r="D76" i="3"/>
  <c r="D75" i="3"/>
  <c r="D74" i="3"/>
  <c r="D73" i="3"/>
  <c r="B73" i="3" s="1"/>
  <c r="D72" i="3"/>
  <c r="D71" i="3"/>
  <c r="D70" i="3"/>
  <c r="D69" i="3"/>
  <c r="B69" i="3" s="1"/>
  <c r="D68" i="3"/>
  <c r="D67" i="3"/>
  <c r="D66" i="3"/>
  <c r="D65" i="3"/>
  <c r="B65" i="3" s="1"/>
  <c r="D64" i="3"/>
  <c r="B64" i="3" s="1"/>
  <c r="D63" i="3"/>
  <c r="D14" i="3"/>
  <c r="AK14" i="3" s="1"/>
  <c r="D13" i="3"/>
  <c r="AK13" i="3" s="1"/>
  <c r="D12" i="3"/>
  <c r="AK12" i="3" s="1"/>
  <c r="C53" i="3"/>
  <c r="B53" i="3" s="1"/>
  <c r="C52" i="3"/>
  <c r="C51" i="3"/>
  <c r="C50" i="3"/>
  <c r="C49" i="3"/>
  <c r="B49" i="3" s="1"/>
  <c r="C48" i="3"/>
  <c r="C47" i="3"/>
  <c r="C46" i="3"/>
  <c r="C45" i="3"/>
  <c r="C44" i="3"/>
  <c r="C43" i="3"/>
  <c r="C42" i="3"/>
  <c r="C41" i="3"/>
  <c r="B41" i="3" s="1"/>
  <c r="C40" i="3"/>
  <c r="C39" i="3"/>
  <c r="C38" i="3"/>
  <c r="C37" i="3"/>
  <c r="B37" i="3" s="1"/>
  <c r="C36" i="3"/>
  <c r="C35" i="3"/>
  <c r="C34" i="3"/>
  <c r="C33" i="3"/>
  <c r="B33" i="3" s="1"/>
  <c r="C32" i="3"/>
  <c r="C31" i="3"/>
  <c r="C30" i="3"/>
  <c r="C29" i="3"/>
  <c r="B29" i="3" s="1"/>
  <c r="C28" i="3"/>
  <c r="C27" i="3"/>
  <c r="C26" i="3"/>
  <c r="C25" i="3"/>
  <c r="B25" i="3" s="1"/>
  <c r="C24" i="3"/>
  <c r="C23" i="3"/>
  <c r="C22" i="3"/>
  <c r="C21" i="3"/>
  <c r="B21" i="3" s="1"/>
  <c r="C20" i="3"/>
  <c r="C19" i="3"/>
  <c r="C18" i="3"/>
  <c r="C17" i="3"/>
  <c r="B17" i="3" s="1"/>
  <c r="C16" i="3"/>
  <c r="C14" i="3"/>
  <c r="AJ14" i="3" s="1"/>
  <c r="C13" i="3"/>
  <c r="AJ13" i="3" s="1"/>
  <c r="C12" i="3"/>
  <c r="AJ12" i="3" s="1"/>
  <c r="W14" i="3"/>
  <c r="W13" i="3"/>
  <c r="W12" i="3"/>
  <c r="T14" i="3"/>
  <c r="T13" i="3"/>
  <c r="T12" i="3"/>
  <c r="Q14" i="3"/>
  <c r="Q13" i="3"/>
  <c r="Q12" i="3"/>
  <c r="N14" i="3"/>
  <c r="N13" i="3"/>
  <c r="N12" i="3"/>
  <c r="K14" i="3"/>
  <c r="K13" i="3"/>
  <c r="K12" i="3"/>
  <c r="H14" i="3"/>
  <c r="H13" i="3"/>
  <c r="H12" i="3"/>
  <c r="E14" i="3"/>
  <c r="E13" i="3"/>
  <c r="E12" i="3"/>
  <c r="I13" i="2"/>
  <c r="I10" i="2" s="1"/>
  <c r="P13" i="2"/>
  <c r="P10" i="2"/>
  <c r="O13" i="2"/>
  <c r="O10" i="2"/>
  <c r="N11" i="2"/>
  <c r="N12" i="2"/>
  <c r="N10" i="2"/>
  <c r="N14" i="2"/>
  <c r="N13" i="2"/>
  <c r="N15" i="2"/>
  <c r="N16" i="2"/>
  <c r="N17" i="2"/>
  <c r="N18" i="2"/>
  <c r="N19" i="2"/>
  <c r="M13" i="2"/>
  <c r="M10" i="2" s="1"/>
  <c r="L13" i="2"/>
  <c r="L10" i="2" s="1"/>
  <c r="K19" i="2"/>
  <c r="K12" i="2"/>
  <c r="K14" i="2"/>
  <c r="K15" i="2"/>
  <c r="K16" i="2"/>
  <c r="K17" i="2"/>
  <c r="K18" i="2"/>
  <c r="H11" i="2"/>
  <c r="H12" i="2"/>
  <c r="H14" i="2"/>
  <c r="H13" i="2" s="1"/>
  <c r="H10" i="2" s="1"/>
  <c r="H15" i="2"/>
  <c r="H16" i="2"/>
  <c r="H17" i="2"/>
  <c r="H18" i="2"/>
  <c r="H19" i="2"/>
  <c r="G11" i="2"/>
  <c r="G12" i="2"/>
  <c r="G14" i="2"/>
  <c r="G15" i="2"/>
  <c r="G16" i="2"/>
  <c r="G17" i="2"/>
  <c r="E17" i="2"/>
  <c r="G18" i="2"/>
  <c r="G19" i="2"/>
  <c r="F11" i="2"/>
  <c r="F19" i="2"/>
  <c r="E19" i="2"/>
  <c r="F12" i="2"/>
  <c r="E12" i="2" s="1"/>
  <c r="F14" i="2"/>
  <c r="F15" i="2"/>
  <c r="E15" i="2" s="1"/>
  <c r="F16" i="2"/>
  <c r="F17" i="2"/>
  <c r="F18" i="2"/>
  <c r="E18" i="2"/>
  <c r="P21" i="2"/>
  <c r="O21" i="2"/>
  <c r="N22" i="2"/>
  <c r="N21" i="2"/>
  <c r="N23" i="2"/>
  <c r="N24" i="2"/>
  <c r="N25" i="2"/>
  <c r="M21" i="2"/>
  <c r="K22" i="2"/>
  <c r="K21" i="2"/>
  <c r="K23" i="2"/>
  <c r="K24" i="2"/>
  <c r="K25" i="2"/>
  <c r="J21" i="2"/>
  <c r="I21" i="2"/>
  <c r="H22" i="2"/>
  <c r="H23" i="2"/>
  <c r="H21" i="2"/>
  <c r="H24" i="2"/>
  <c r="H25" i="2"/>
  <c r="G22" i="2"/>
  <c r="E22" i="2" s="1"/>
  <c r="G21" i="2"/>
  <c r="G23" i="2"/>
  <c r="G24" i="2"/>
  <c r="G25" i="2"/>
  <c r="E25" i="2"/>
  <c r="F22" i="2"/>
  <c r="F23" i="2"/>
  <c r="F24" i="2"/>
  <c r="E24" i="2"/>
  <c r="F25" i="2"/>
  <c r="G26" i="2"/>
  <c r="G20" i="2"/>
  <c r="F20" i="2"/>
  <c r="N28" i="2"/>
  <c r="N26" i="2"/>
  <c r="N20" i="2"/>
  <c r="K26" i="2"/>
  <c r="H26" i="2"/>
  <c r="H20" i="2"/>
  <c r="E23" i="2"/>
  <c r="K27" i="2"/>
  <c r="B81" i="3"/>
  <c r="B14" i="3"/>
  <c r="F21" i="2"/>
  <c r="B13" i="3" l="1"/>
  <c r="AI13" i="3" s="1"/>
  <c r="AI14" i="3"/>
  <c r="B12" i="3"/>
  <c r="AI12" i="3" s="1"/>
  <c r="AA10" i="3"/>
  <c r="B82" i="3"/>
  <c r="B78" i="3"/>
  <c r="B74" i="3"/>
  <c r="B26" i="3"/>
  <c r="B42" i="3"/>
  <c r="B22" i="3"/>
  <c r="B30" i="3"/>
  <c r="B34" i="3"/>
  <c r="B38" i="3"/>
  <c r="B46" i="3"/>
  <c r="B50" i="3"/>
  <c r="B80" i="3"/>
  <c r="B76" i="3"/>
  <c r="D10" i="3"/>
  <c r="B63" i="3"/>
  <c r="B72" i="3"/>
  <c r="B68" i="3"/>
  <c r="B83" i="3"/>
  <c r="B79" i="3"/>
  <c r="B75" i="3"/>
  <c r="B71" i="3"/>
  <c r="B67" i="3"/>
  <c r="B70" i="3"/>
  <c r="B66" i="3"/>
  <c r="B19" i="3"/>
  <c r="B23" i="3"/>
  <c r="B27" i="3"/>
  <c r="B31" i="3"/>
  <c r="B35" i="3"/>
  <c r="B39" i="3"/>
  <c r="B43" i="3"/>
  <c r="B47" i="3"/>
  <c r="B51" i="3"/>
  <c r="B20" i="3"/>
  <c r="B24" i="3"/>
  <c r="B28" i="3"/>
  <c r="B32" i="3"/>
  <c r="B36" i="3"/>
  <c r="B40" i="3"/>
  <c r="B44" i="3"/>
  <c r="B48" i="3"/>
  <c r="B52" i="3"/>
  <c r="W10" i="3"/>
  <c r="T10" i="3"/>
  <c r="Q10" i="3"/>
  <c r="N10" i="3"/>
  <c r="K10" i="3"/>
  <c r="H10" i="3"/>
  <c r="E10" i="3"/>
  <c r="B16" i="3"/>
  <c r="E28" i="2"/>
  <c r="E26" i="2"/>
  <c r="E27" i="2"/>
  <c r="E21" i="2"/>
  <c r="E16" i="2"/>
  <c r="E20" i="2"/>
  <c r="G13" i="2"/>
  <c r="G10" i="2" s="1"/>
  <c r="E14" i="2"/>
  <c r="E13" i="2" s="1"/>
  <c r="K13" i="2"/>
  <c r="K10" i="2"/>
  <c r="E11" i="2"/>
  <c r="F13" i="2"/>
  <c r="F10" i="2" s="1"/>
  <c r="B10" i="3" l="1"/>
  <c r="E10" i="2"/>
</calcChain>
</file>

<file path=xl/sharedStrings.xml><?xml version="1.0" encoding="utf-8"?>
<sst xmlns="http://schemas.openxmlformats.org/spreadsheetml/2006/main" count="369" uniqueCount="173">
  <si>
    <t>－中学校・卒業後の状況調査－</t>
  </si>
  <si>
    <t>計</t>
  </si>
  <si>
    <t>男</t>
  </si>
  <si>
    <t>女</t>
  </si>
  <si>
    <t>卒業者総数（Ａ+Ｂ+Ｃ+Ｄ+Ｅ+Ｆ+Ｇ）</t>
  </si>
  <si>
    <t>-</t>
  </si>
  <si>
    <t>Ａ　高等学校等進学者（就職して進学した者を含む）</t>
  </si>
  <si>
    <t>Ｂ　専修学校（高等課程）進学者（就職して進学した者を含む）</t>
  </si>
  <si>
    <t>Ｃ　専修学校（一般課程）等入学者</t>
  </si>
  <si>
    <t>　　（就職して入学した者を含む）</t>
  </si>
  <si>
    <t>専修学校</t>
  </si>
  <si>
    <t>各種学校</t>
  </si>
  <si>
    <t>Ｄ　公共職業能力開発施設等入学者</t>
  </si>
  <si>
    <t>Ｅ　就職者（上記Ａ・Ｂ・Ｃ・Ｄを除く）</t>
  </si>
  <si>
    <t>Ｆ　上記以外の者</t>
  </si>
  <si>
    <t>再</t>
  </si>
  <si>
    <t>上記Ａのうち</t>
  </si>
  <si>
    <t>Ｈ　上記Ａ・Ｂ・Ｃ・Ｄのうち</t>
  </si>
  <si>
    <t>上記Ｂのうち</t>
  </si>
  <si>
    <t>　　就職している者</t>
  </si>
  <si>
    <t>上記Ｃのうち</t>
  </si>
  <si>
    <t>上記Ｄのうち</t>
  </si>
  <si>
    <t>掲</t>
  </si>
  <si>
    <t>卒業者総数のうち高等学校等入学志願者</t>
  </si>
  <si>
    <t>就職者（Ｅ+Ｈ）のうち県内就職者</t>
  </si>
  <si>
    <t>専修学校（高等課程）進学者</t>
  </si>
  <si>
    <t>専修学校（一般課程）等入学者</t>
  </si>
  <si>
    <t>公共職業能力開発施設等入学者</t>
  </si>
  <si>
    <t>就職者</t>
  </si>
  <si>
    <t>第１次産業</t>
  </si>
  <si>
    <t>第２次産業</t>
  </si>
  <si>
    <t>第３次産業</t>
  </si>
  <si>
    <t>左記以外不詳</t>
  </si>
  <si>
    <t>計のうち</t>
  </si>
  <si>
    <t>公共職業</t>
  </si>
  <si>
    <t>再　　　　　　　　　　　　掲</t>
  </si>
  <si>
    <t>卒業者総数</t>
  </si>
  <si>
    <t>Ａ　高等学校等進学者</t>
  </si>
  <si>
    <t>Ｃ　（一般課程）</t>
  </si>
  <si>
    <t>Ｄ　能力開発施設</t>
  </si>
  <si>
    <t>Ｆ　左記以外の者</t>
  </si>
  <si>
    <t>Ａのう</t>
  </si>
  <si>
    <t>Ｈ　Ａ・Ｂ・Ｃ・Ｄのうち</t>
  </si>
  <si>
    <t>総数のう</t>
  </si>
  <si>
    <t>就職者計</t>
  </si>
  <si>
    <t>進学率（％）</t>
  </si>
  <si>
    <t>等入学者</t>
  </si>
  <si>
    <t>就職している者</t>
  </si>
  <si>
    <t>ち高等学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</si>
  <si>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</si>
  <si>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</si>
  <si>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</si>
  <si>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</si>
  <si>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</si>
  <si>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</si>
  <si>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</si>
  <si>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</si>
  <si>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桑折町</t>
  </si>
  <si>
    <t>国見町</t>
  </si>
  <si>
    <t>川俣町</t>
  </si>
  <si>
    <t>大玉村</t>
  </si>
  <si>
    <t>鏡石町</t>
  </si>
  <si>
    <t>天栄村</t>
  </si>
  <si>
    <t>只見町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</si>
  <si>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</si>
  <si>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</si>
  <si>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</si>
  <si>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</si>
  <si>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</si>
  <si>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</si>
  <si>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</si>
  <si>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</si>
  <si>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</si>
  <si>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</si>
  <si>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西郷村</t>
  </si>
  <si>
    <t>泉崎村</t>
  </si>
  <si>
    <t>中島村</t>
  </si>
  <si>
    <t>矢吹町</t>
  </si>
  <si>
    <t>棚倉町</t>
  </si>
  <si>
    <t>矢祭町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</si>
  <si>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</si>
  <si>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</si>
  <si>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</si>
  <si>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</si>
  <si>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</si>
  <si>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</si>
  <si>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</si>
  <si>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</si>
  <si>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</si>
  <si>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</si>
  <si>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</si>
  <si>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</si>
  <si>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</si>
  <si>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</si>
  <si>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</si>
  <si>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</si>
  <si>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</si>
  <si>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</si>
  <si>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 xml:space="preserve"> 上記Ａのうち他県への進学者</t>
    <rPh sb="1" eb="3">
      <t>ジョウキ</t>
    </rPh>
    <rPh sb="7" eb="9">
      <t>タケン</t>
    </rPh>
    <rPh sb="11" eb="14">
      <t>シンガクシャ</t>
    </rPh>
    <phoneticPr fontId="2"/>
  </si>
  <si>
    <t>進学者</t>
    <rPh sb="0" eb="3">
      <t>シンガクシャ</t>
    </rPh>
    <phoneticPr fontId="2"/>
  </si>
  <si>
    <t>卒業者</t>
    <rPh sb="0" eb="1">
      <t>ソツ</t>
    </rPh>
    <rPh sb="1" eb="2">
      <t>ギョウ</t>
    </rPh>
    <rPh sb="2" eb="3">
      <t>モノ</t>
    </rPh>
    <phoneticPr fontId="2"/>
  </si>
  <si>
    <t>志願者</t>
    <rPh sb="0" eb="3">
      <t>シガンシャ</t>
    </rPh>
    <phoneticPr fontId="2"/>
  </si>
  <si>
    <t>県内</t>
    <rPh sb="0" eb="1">
      <t>ケン</t>
    </rPh>
    <phoneticPr fontId="2"/>
  </si>
  <si>
    <t>Ｅ</t>
  </si>
  <si>
    <t>者</t>
    <rPh sb="0" eb="1">
      <t>シャ</t>
    </rPh>
    <phoneticPr fontId="2"/>
  </si>
  <si>
    <t>(1)　中学校</t>
    <phoneticPr fontId="2"/>
  </si>
  <si>
    <t>専修学校</t>
    <phoneticPr fontId="2"/>
  </si>
  <si>
    <t>Ｂ （高等課程）</t>
    <phoneticPr fontId="2"/>
  </si>
  <si>
    <t>就職</t>
    <phoneticPr fontId="2"/>
  </si>
  <si>
    <t>進 学 者</t>
    <phoneticPr fontId="2"/>
  </si>
  <si>
    <t>ち他県</t>
    <phoneticPr fontId="2"/>
  </si>
  <si>
    <t>のうち</t>
    <phoneticPr fontId="2"/>
  </si>
  <si>
    <t>へ の</t>
    <phoneticPr fontId="2"/>
  </si>
  <si>
    <t>Ａの</t>
    <phoneticPr fontId="2"/>
  </si>
  <si>
    <t>Ｂの</t>
    <phoneticPr fontId="2"/>
  </si>
  <si>
    <t>Ｃの</t>
    <phoneticPr fontId="2"/>
  </si>
  <si>
    <t>Ｄの</t>
    <phoneticPr fontId="2"/>
  </si>
  <si>
    <t>校等入学</t>
    <phoneticPr fontId="2"/>
  </si>
  <si>
    <t>うち</t>
    <phoneticPr fontId="2"/>
  </si>
  <si>
    <t>就職者</t>
    <phoneticPr fontId="2"/>
  </si>
  <si>
    <t>区　分</t>
    <rPh sb="0" eb="1">
      <t>ク</t>
    </rPh>
    <rPh sb="2" eb="3">
      <t>ブン</t>
    </rPh>
    <phoneticPr fontId="2"/>
  </si>
  <si>
    <t>国　　立</t>
    <phoneticPr fontId="2"/>
  </si>
  <si>
    <t>公　　立</t>
    <phoneticPr fontId="2"/>
  </si>
  <si>
    <t>私　　立</t>
    <phoneticPr fontId="2"/>
  </si>
  <si>
    <t>檜枝岐村</t>
  </si>
  <si>
    <t>進　路　区　分</t>
    <phoneticPr fontId="2"/>
  </si>
  <si>
    <t>公　　立</t>
    <phoneticPr fontId="2"/>
  </si>
  <si>
    <t>私　　立</t>
    <phoneticPr fontId="2"/>
  </si>
  <si>
    <t>区　　　　　　　分</t>
    <phoneticPr fontId="2"/>
  </si>
  <si>
    <t>区　分</t>
    <phoneticPr fontId="2"/>
  </si>
  <si>
    <t>県　内</t>
    <phoneticPr fontId="2"/>
  </si>
  <si>
    <t>県　外</t>
    <phoneticPr fontId="2"/>
  </si>
  <si>
    <t>-</t>
    <phoneticPr fontId="2"/>
  </si>
  <si>
    <t>-</t>
    <phoneticPr fontId="2"/>
  </si>
  <si>
    <t>高等学校等進学者</t>
    <rPh sb="0" eb="2">
      <t>コウトウ</t>
    </rPh>
    <rPh sb="2" eb="4">
      <t>ガッコウ</t>
    </rPh>
    <rPh sb="4" eb="5">
      <t>トウ</t>
    </rPh>
    <phoneticPr fontId="2"/>
  </si>
  <si>
    <t>福島市</t>
    <rPh sb="0" eb="1">
      <t>フク</t>
    </rPh>
    <rPh sb="1" eb="2">
      <t>シマ</t>
    </rPh>
    <rPh sb="2" eb="3">
      <t>シ</t>
    </rPh>
    <phoneticPr fontId="1"/>
  </si>
  <si>
    <t>田村市</t>
    <rPh sb="0" eb="2">
      <t>タムラ</t>
    </rPh>
    <rPh sb="2" eb="3">
      <t>シ</t>
    </rPh>
    <phoneticPr fontId="1"/>
  </si>
  <si>
    <t>南相馬市</t>
    <rPh sb="0" eb="1">
      <t>ミナミ</t>
    </rPh>
    <rPh sb="1" eb="4">
      <t>ソウマシ</t>
    </rPh>
    <phoneticPr fontId="1"/>
  </si>
  <si>
    <t>伊達市</t>
    <rPh sb="0" eb="3">
      <t>ダテシ</t>
    </rPh>
    <phoneticPr fontId="1"/>
  </si>
  <si>
    <t>下郷町</t>
    <rPh sb="2" eb="3">
      <t>マチ</t>
    </rPh>
    <phoneticPr fontId="1"/>
  </si>
  <si>
    <t>南会津町</t>
    <rPh sb="0" eb="1">
      <t>ミナミ</t>
    </rPh>
    <rPh sb="1" eb="4">
      <t>アイヅマチ</t>
    </rPh>
    <phoneticPr fontId="1"/>
  </si>
  <si>
    <t>会津美里町</t>
    <rPh sb="0" eb="2">
      <t>アイヅ</t>
    </rPh>
    <rPh sb="2" eb="5">
      <t>ミサトマチ</t>
    </rPh>
    <phoneticPr fontId="1"/>
  </si>
  <si>
    <t>塙町</t>
  </si>
  <si>
    <t>国　立</t>
    <phoneticPr fontId="2"/>
  </si>
  <si>
    <t>公　立</t>
    <phoneticPr fontId="2"/>
  </si>
  <si>
    <t>私　立</t>
    <phoneticPr fontId="2"/>
  </si>
  <si>
    <t>Ｅ　就職</t>
    <rPh sb="2" eb="4">
      <t>シュウショク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</si>
  <si>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</si>
  <si>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</si>
  <si>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</si>
  <si>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</si>
  <si>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本宮市</t>
    <rPh sb="0" eb="3">
      <t>モトミヤシ</t>
    </rPh>
    <phoneticPr fontId="2"/>
  </si>
  <si>
    <t>卒業者総数のうち特別支援学級卒業者</t>
    <rPh sb="8" eb="10">
      <t>トクベツ</t>
    </rPh>
    <rPh sb="10" eb="12">
      <t>シエン</t>
    </rPh>
    <phoneticPr fontId="2"/>
  </si>
  <si>
    <t>ち特別支</t>
    <rPh sb="1" eb="3">
      <t>トクベツ</t>
    </rPh>
    <rPh sb="3" eb="4">
      <t>ササ</t>
    </rPh>
    <phoneticPr fontId="2"/>
  </si>
  <si>
    <t>援学級</t>
    <rPh sb="0" eb="1">
      <t>エン</t>
    </rPh>
    <rPh sb="1" eb="3">
      <t>ガッキュウ</t>
    </rPh>
    <phoneticPr fontId="2"/>
  </si>
  <si>
    <t>Ｇ　不詳・死亡</t>
    <phoneticPr fontId="2"/>
  </si>
  <si>
    <t>上記以外の者、不詳・死亡</t>
    <phoneticPr fontId="2"/>
  </si>
  <si>
    <t>Ｇ　不詳・死亡</t>
    <phoneticPr fontId="2"/>
  </si>
  <si>
    <t>Ｇ　不詳・死亡</t>
    <phoneticPr fontId="2"/>
  </si>
  <si>
    <t>５　卒業後の状況調査</t>
    <phoneticPr fontId="2"/>
  </si>
  <si>
    <t>第５１表　状況別卒業者数</t>
    <rPh sb="5" eb="7">
      <t>ジョウキョウ</t>
    </rPh>
    <phoneticPr fontId="2"/>
  </si>
  <si>
    <t>第５３表　就職先別産業別就職者数（公立）</t>
    <phoneticPr fontId="2"/>
  </si>
  <si>
    <t>第５２表　卒業者総数のうち特別支援学級卒業者の進路状況</t>
    <rPh sb="13" eb="15">
      <t>トクベツ</t>
    </rPh>
    <rPh sb="15" eb="17">
      <t>シエン</t>
    </rPh>
    <rPh sb="17" eb="19">
      <t>ガッキュウ</t>
    </rPh>
    <phoneticPr fontId="2"/>
  </si>
  <si>
    <t>第５４表　市町村別状況別卒業者数（国立・公立・私立）</t>
    <rPh sb="9" eb="11">
      <t>ジョウキョウ</t>
    </rPh>
    <phoneticPr fontId="2"/>
  </si>
  <si>
    <t>平成25年3月</t>
    <rPh sb="6" eb="7">
      <t>ツキ</t>
    </rPh>
    <phoneticPr fontId="2"/>
  </si>
  <si>
    <t>平成26年3月</t>
    <rPh sb="0" eb="2">
      <t>ヘイセイ</t>
    </rPh>
    <rPh sb="4" eb="5">
      <t>ネン</t>
    </rPh>
    <rPh sb="6" eb="7">
      <t>ツキ</t>
    </rPh>
    <phoneticPr fontId="2"/>
  </si>
  <si>
    <t>平成26年3月</t>
    <rPh sb="6" eb="7">
      <t>ツキ</t>
    </rPh>
    <phoneticPr fontId="2"/>
  </si>
  <si>
    <t>卒業者に占める就職者の割合　　（％）</t>
    <rPh sb="0" eb="3">
      <t>ソツギョウシャ</t>
    </rPh>
    <rPh sb="4" eb="5">
      <t>シ</t>
    </rPh>
    <rPh sb="7" eb="10">
      <t>シュウショクシャ</t>
    </rPh>
    <rPh sb="11" eb="13">
      <t>ワリアイ</t>
    </rPh>
    <phoneticPr fontId="2"/>
  </si>
  <si>
    <t>-</t>
    <phoneticPr fontId="2"/>
  </si>
  <si>
    <t>-</t>
    <phoneticPr fontId="2"/>
  </si>
  <si>
    <t>卒業者に占める  就職者  の割合　　（％）</t>
    <rPh sb="0" eb="3">
      <t>ソツギョウシャ</t>
    </rPh>
    <rPh sb="4" eb="5">
      <t>シ</t>
    </rPh>
    <rPh sb="9" eb="12">
      <t>シュウショクシャ</t>
    </rPh>
    <rPh sb="15" eb="17">
      <t>ワリアイ</t>
    </rPh>
    <phoneticPr fontId="2"/>
  </si>
  <si>
    <t>注１　進学率：卒業者のうち、高等学校等へ進学した者（就職進学者を含む。）の占める比率。</t>
    <rPh sb="0" eb="1">
      <t>チュウ</t>
    </rPh>
    <rPh sb="3" eb="6">
      <t>シンガクリツ</t>
    </rPh>
    <rPh sb="7" eb="10">
      <t>ソツギョウシャ</t>
    </rPh>
    <rPh sb="14" eb="16">
      <t>コウトウ</t>
    </rPh>
    <rPh sb="16" eb="18">
      <t>ガッコウ</t>
    </rPh>
    <rPh sb="18" eb="19">
      <t>トウ</t>
    </rPh>
    <rPh sb="20" eb="22">
      <t>シンガク</t>
    </rPh>
    <rPh sb="24" eb="25">
      <t>モノ</t>
    </rPh>
    <rPh sb="26" eb="28">
      <t>シュウショク</t>
    </rPh>
    <rPh sb="28" eb="30">
      <t>シンガク</t>
    </rPh>
    <rPh sb="30" eb="31">
      <t>モノ</t>
    </rPh>
    <rPh sb="32" eb="33">
      <t>フク</t>
    </rPh>
    <rPh sb="37" eb="38">
      <t>シ</t>
    </rPh>
    <rPh sb="40" eb="42">
      <t>ヒリツ</t>
    </rPh>
    <phoneticPr fontId="1"/>
  </si>
  <si>
    <t>　２　卒業者に占める就職者の割合：卒業者のうち、就職者（就職進学者を含む。）の占める比率。</t>
    <rPh sb="3" eb="6">
      <t>ソツギョウシャ</t>
    </rPh>
    <rPh sb="7" eb="8">
      <t>シ</t>
    </rPh>
    <rPh sb="10" eb="13">
      <t>シュウショクシャ</t>
    </rPh>
    <rPh sb="14" eb="16">
      <t>ワリアイ</t>
    </rPh>
    <rPh sb="17" eb="20">
      <t>ソツギョウシャ</t>
    </rPh>
    <rPh sb="24" eb="27">
      <t>シュウショクシャ</t>
    </rPh>
    <rPh sb="28" eb="30">
      <t>シュウショク</t>
    </rPh>
    <rPh sb="30" eb="33">
      <t>シンガクシャ</t>
    </rPh>
    <rPh sb="34" eb="35">
      <t>フク</t>
    </rPh>
    <rPh sb="39" eb="40">
      <t>シ</t>
    </rPh>
    <rPh sb="42" eb="44">
      <t>ヒリツ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</si>
</sst>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;\-#,##0;\-"/>
    <numFmt numFmtId="178" formatCode="#,##0.0;\-#,##0.0;\-"/>
  </numFmts>
  <fonts count="17">
    <font>
      <sz val="10"/>
      <color indexed="8"/>
      <name val="細明朝体"/>
      <family val="3"/>
      <charset val="128"/>
    </font>
    <font>
      <sz val="9"/>
      <color indexed="8"/>
      <name val="平成明朝"/>
      <family val="3"/>
      <charset val="128"/>
    </font>
    <font>
      <sz val="6"/>
      <name val="細明朝体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細明朝体"/>
      <family val="3"/>
      <charset val="128"/>
    </font>
    <font>
      <sz val="8"/>
      <name val="ＭＳ 明朝"/>
      <family val="1"/>
      <charset val="128"/>
    </font>
    <font>
      <sz val="9"/>
      <color indexed="12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8"/>
      <color indexed="9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5" fillId="0" borderId="0" xfId="0" quotePrefix="1" applyFont="1" applyFill="1" applyAlignment="1">
      <alignment horizontal="left"/>
    </xf>
    <xf numFmtId="0" fontId="5" fillId="0" borderId="0" xfId="0" applyFont="1" applyFill="1"/>
    <xf numFmtId="0" fontId="5" fillId="0" borderId="0" xfId="0" quotePrefix="1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5" xfId="0" applyFont="1" applyFill="1" applyBorder="1" applyAlignment="1">
      <alignment horizontal="centerContinuous"/>
    </xf>
    <xf numFmtId="0" fontId="5" fillId="0" borderId="6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7" xfId="0" applyFont="1" applyFill="1" applyBorder="1"/>
    <xf numFmtId="0" fontId="7" fillId="0" borderId="16" xfId="0" applyFont="1" applyFill="1" applyBorder="1"/>
    <xf numFmtId="0" fontId="7" fillId="0" borderId="17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9" xfId="0" applyFont="1" applyFill="1" applyBorder="1"/>
    <xf numFmtId="0" fontId="5" fillId="0" borderId="20" xfId="0" applyFont="1" applyFill="1" applyBorder="1" applyAlignment="1">
      <alignment horizontal="center"/>
    </xf>
    <xf numFmtId="0" fontId="7" fillId="0" borderId="21" xfId="0" applyFont="1" applyFill="1" applyBorder="1"/>
    <xf numFmtId="0" fontId="5" fillId="0" borderId="22" xfId="0" applyFont="1" applyFill="1" applyBorder="1"/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/>
    <xf numFmtId="0" fontId="5" fillId="0" borderId="25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5" fillId="0" borderId="26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distributed"/>
    </xf>
    <xf numFmtId="0" fontId="5" fillId="0" borderId="27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28" xfId="0" applyFont="1" applyFill="1" applyBorder="1" applyAlignment="1">
      <alignment horizontal="centerContinuous"/>
    </xf>
    <xf numFmtId="0" fontId="5" fillId="0" borderId="29" xfId="0" applyFont="1" applyFill="1" applyBorder="1" applyAlignment="1">
      <alignment horizontal="centerContinuous"/>
    </xf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31" xfId="0" applyFont="1" applyFill="1" applyBorder="1"/>
    <xf numFmtId="0" fontId="5" fillId="0" borderId="32" xfId="0" applyFont="1" applyFill="1" applyBorder="1"/>
    <xf numFmtId="3" fontId="5" fillId="0" borderId="0" xfId="0" quotePrefix="1" applyNumberFormat="1" applyFont="1" applyFill="1" applyBorder="1" applyAlignment="1">
      <alignment horizontal="left"/>
    </xf>
    <xf numFmtId="176" fontId="5" fillId="0" borderId="0" xfId="0" applyNumberFormat="1" applyFont="1" applyFill="1" applyBorder="1"/>
    <xf numFmtId="3" fontId="9" fillId="0" borderId="33" xfId="0" applyNumberFormat="1" applyFont="1" applyFill="1" applyBorder="1" applyAlignment="1">
      <alignment vertical="center"/>
    </xf>
    <xf numFmtId="3" fontId="9" fillId="0" borderId="34" xfId="0" applyNumberFormat="1" applyFont="1" applyFill="1" applyBorder="1" applyAlignment="1">
      <alignment vertical="center"/>
    </xf>
    <xf numFmtId="3" fontId="9" fillId="0" borderId="35" xfId="0" applyNumberFormat="1" applyFont="1" applyFill="1" applyBorder="1" applyAlignment="1">
      <alignment vertical="center"/>
    </xf>
    <xf numFmtId="3" fontId="9" fillId="0" borderId="36" xfId="0" applyNumberFormat="1" applyFont="1" applyFill="1" applyBorder="1" applyAlignment="1">
      <alignment vertical="center"/>
    </xf>
    <xf numFmtId="3" fontId="9" fillId="0" borderId="34" xfId="0" applyNumberFormat="1" applyFont="1" applyFill="1" applyBorder="1" applyAlignment="1">
      <alignment horizontal="centerContinuous" vertical="center"/>
    </xf>
    <xf numFmtId="3" fontId="9" fillId="0" borderId="35" xfId="0" applyNumberFormat="1" applyFont="1" applyFill="1" applyBorder="1" applyAlignment="1">
      <alignment horizontal="centerContinuous" vertical="center"/>
    </xf>
    <xf numFmtId="3" fontId="9" fillId="0" borderId="36" xfId="0" applyNumberFormat="1" applyFont="1" applyFill="1" applyBorder="1" applyAlignment="1">
      <alignment horizontal="centerContinuous" vertical="center"/>
    </xf>
    <xf numFmtId="3" fontId="9" fillId="0" borderId="34" xfId="0" applyNumberFormat="1" applyFont="1" applyFill="1" applyBorder="1" applyAlignment="1">
      <alignment horizontal="left" vertical="center"/>
    </xf>
    <xf numFmtId="3" fontId="9" fillId="0" borderId="35" xfId="0" applyNumberFormat="1" applyFont="1" applyFill="1" applyBorder="1" applyAlignment="1">
      <alignment horizontal="left" vertical="center"/>
    </xf>
    <xf numFmtId="3" fontId="9" fillId="0" borderId="36" xfId="0" applyNumberFormat="1" applyFont="1" applyFill="1" applyBorder="1" applyAlignment="1">
      <alignment horizontal="left" vertical="center"/>
    </xf>
    <xf numFmtId="3" fontId="9" fillId="0" borderId="2" xfId="0" applyNumberFormat="1" applyFont="1" applyFill="1" applyBorder="1" applyAlignment="1">
      <alignment horizontal="centerContinuous" vertical="center"/>
    </xf>
    <xf numFmtId="3" fontId="9" fillId="0" borderId="3" xfId="0" applyNumberFormat="1" applyFont="1" applyFill="1" applyBorder="1" applyAlignment="1">
      <alignment horizontal="centerContinuous" vertical="center"/>
    </xf>
    <xf numFmtId="3" fontId="9" fillId="0" borderId="4" xfId="0" applyNumberFormat="1" applyFont="1" applyFill="1" applyBorder="1" applyAlignment="1">
      <alignment horizontal="centerContinuous" vertical="center"/>
    </xf>
    <xf numFmtId="176" fontId="9" fillId="0" borderId="34" xfId="0" applyNumberFormat="1" applyFont="1" applyFill="1" applyBorder="1" applyAlignment="1">
      <alignment horizontal="left" vertical="center"/>
    </xf>
    <xf numFmtId="176" fontId="9" fillId="0" borderId="35" xfId="0" applyNumberFormat="1" applyFont="1" applyFill="1" applyBorder="1" applyAlignment="1">
      <alignment horizontal="left" vertical="center"/>
    </xf>
    <xf numFmtId="176" fontId="9" fillId="0" borderId="36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Alignment="1">
      <alignment vertical="center"/>
    </xf>
    <xf numFmtId="3" fontId="9" fillId="0" borderId="20" xfId="0" applyNumberFormat="1" applyFont="1" applyFill="1" applyBorder="1" applyAlignment="1">
      <alignment horizontal="center" vertical="center"/>
    </xf>
    <xf numFmtId="3" fontId="9" fillId="0" borderId="38" xfId="0" applyNumberFormat="1" applyFont="1" applyFill="1" applyBorder="1" applyAlignment="1">
      <alignment horizontal="centerContinuous" vertical="center"/>
    </xf>
    <xf numFmtId="3" fontId="9" fillId="0" borderId="0" xfId="0" applyNumberFormat="1" applyFont="1" applyFill="1" applyBorder="1" applyAlignment="1">
      <alignment horizontal="centerContinuous" vertical="center"/>
    </xf>
    <xf numFmtId="3" fontId="9" fillId="0" borderId="15" xfId="0" applyNumberFormat="1" applyFont="1" applyFill="1" applyBorder="1" applyAlignment="1">
      <alignment horizontal="centerContinuous" vertical="center"/>
    </xf>
    <xf numFmtId="3" fontId="9" fillId="0" borderId="38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15" xfId="0" applyNumberFormat="1" applyFont="1" applyFill="1" applyBorder="1" applyAlignment="1">
      <alignment horizontal="left" vertical="center"/>
    </xf>
    <xf numFmtId="3" fontId="9" fillId="0" borderId="21" xfId="0" applyNumberFormat="1" applyFont="1" applyFill="1" applyBorder="1" applyAlignment="1">
      <alignment horizontal="centerContinuous" vertical="center"/>
    </xf>
    <xf numFmtId="3" fontId="9" fillId="0" borderId="39" xfId="0" applyNumberFormat="1" applyFont="1" applyFill="1" applyBorder="1" applyAlignment="1">
      <alignment horizontal="centerContinuous" vertical="center"/>
    </xf>
    <xf numFmtId="3" fontId="9" fillId="0" borderId="40" xfId="0" applyNumberFormat="1" applyFont="1" applyFill="1" applyBorder="1" applyAlignment="1">
      <alignment horizontal="centerContinuous" vertical="center"/>
    </xf>
    <xf numFmtId="3" fontId="9" fillId="0" borderId="13" xfId="0" applyNumberFormat="1" applyFont="1" applyFill="1" applyBorder="1" applyAlignment="1">
      <alignment horizontal="centerContinuous" vertical="center"/>
    </xf>
    <xf numFmtId="3" fontId="9" fillId="0" borderId="21" xfId="0" applyNumberFormat="1" applyFont="1" applyFill="1" applyBorder="1" applyAlignment="1">
      <alignment vertical="center"/>
    </xf>
    <xf numFmtId="176" fontId="9" fillId="0" borderId="38" xfId="0" applyNumberFormat="1" applyFont="1" applyFill="1" applyBorder="1" applyAlignment="1">
      <alignment horizontal="centerContinuous" vertical="center"/>
    </xf>
    <xf numFmtId="176" fontId="9" fillId="0" borderId="0" xfId="0" applyNumberFormat="1" applyFont="1" applyFill="1" applyBorder="1" applyAlignment="1">
      <alignment horizontal="centerContinuous" vertical="center"/>
    </xf>
    <xf numFmtId="176" fontId="9" fillId="0" borderId="15" xfId="0" applyNumberFormat="1" applyFont="1" applyFill="1" applyBorder="1" applyAlignment="1">
      <alignment horizontal="centerContinuous" vertical="center"/>
    </xf>
    <xf numFmtId="3" fontId="9" fillId="0" borderId="20" xfId="0" applyNumberFormat="1" applyFont="1" applyFill="1" applyBorder="1" applyAlignment="1">
      <alignment vertical="center"/>
    </xf>
    <xf numFmtId="3" fontId="9" fillId="0" borderId="42" xfId="0" applyNumberFormat="1" applyFont="1" applyFill="1" applyBorder="1" applyAlignment="1">
      <alignment vertical="center"/>
    </xf>
    <xf numFmtId="3" fontId="9" fillId="0" borderId="43" xfId="0" applyNumberFormat="1" applyFont="1" applyFill="1" applyBorder="1" applyAlignment="1">
      <alignment vertical="center"/>
    </xf>
    <xf numFmtId="3" fontId="9" fillId="0" borderId="17" xfId="0" applyNumberFormat="1" applyFont="1" applyFill="1" applyBorder="1" applyAlignment="1">
      <alignment vertical="center"/>
    </xf>
    <xf numFmtId="3" fontId="9" fillId="0" borderId="42" xfId="0" applyNumberFormat="1" applyFont="1" applyFill="1" applyBorder="1" applyAlignment="1">
      <alignment horizontal="centerContinuous" vertical="center"/>
    </xf>
    <xf numFmtId="3" fontId="9" fillId="0" borderId="43" xfId="0" applyNumberFormat="1" applyFont="1" applyFill="1" applyBorder="1" applyAlignment="1">
      <alignment horizontal="centerContinuous" vertical="center"/>
    </xf>
    <xf numFmtId="3" fontId="9" fillId="0" borderId="17" xfId="0" applyNumberFormat="1" applyFont="1" applyFill="1" applyBorder="1" applyAlignment="1">
      <alignment horizontal="centerContinuous" vertical="center"/>
    </xf>
    <xf numFmtId="3" fontId="9" fillId="0" borderId="42" xfId="0" applyNumberFormat="1" applyFont="1" applyFill="1" applyBorder="1" applyAlignment="1">
      <alignment horizontal="left" vertical="center"/>
    </xf>
    <xf numFmtId="3" fontId="9" fillId="0" borderId="43" xfId="0" applyNumberFormat="1" applyFont="1" applyFill="1" applyBorder="1" applyAlignment="1">
      <alignment horizontal="left" vertical="center"/>
    </xf>
    <xf numFmtId="3" fontId="9" fillId="0" borderId="17" xfId="0" applyNumberFormat="1" applyFont="1" applyFill="1" applyBorder="1" applyAlignment="1">
      <alignment horizontal="left" vertical="center"/>
    </xf>
    <xf numFmtId="3" fontId="9" fillId="0" borderId="22" xfId="0" applyNumberFormat="1" applyFont="1" applyFill="1" applyBorder="1" applyAlignment="1">
      <alignment horizontal="centerContinuous" vertical="center"/>
    </xf>
    <xf numFmtId="3" fontId="9" fillId="0" borderId="22" xfId="0" applyNumberFormat="1" applyFont="1" applyFill="1" applyBorder="1" applyAlignment="1">
      <alignment vertical="center"/>
    </xf>
    <xf numFmtId="3" fontId="9" fillId="0" borderId="22" xfId="0" applyNumberFormat="1" applyFont="1" applyFill="1" applyBorder="1" applyAlignment="1">
      <alignment horizontal="distributed" vertical="center"/>
    </xf>
    <xf numFmtId="176" fontId="9" fillId="0" borderId="42" xfId="0" applyNumberFormat="1" applyFont="1" applyFill="1" applyBorder="1" applyAlignment="1">
      <alignment vertical="center"/>
    </xf>
    <xf numFmtId="176" fontId="9" fillId="0" borderId="43" xfId="0" applyNumberFormat="1" applyFont="1" applyFill="1" applyBorder="1" applyAlignment="1">
      <alignment vertical="center"/>
    </xf>
    <xf numFmtId="176" fontId="9" fillId="0" borderId="17" xfId="0" applyNumberFormat="1" applyFont="1" applyFill="1" applyBorder="1" applyAlignment="1">
      <alignment vertical="center"/>
    </xf>
    <xf numFmtId="3" fontId="9" fillId="0" borderId="20" xfId="0" applyNumberFormat="1" applyFont="1" applyFill="1" applyBorder="1"/>
    <xf numFmtId="3" fontId="9" fillId="0" borderId="21" xfId="0" applyNumberFormat="1" applyFont="1" applyFill="1" applyBorder="1" applyAlignment="1">
      <alignment horizontal="center" vertical="center"/>
    </xf>
    <xf numFmtId="3" fontId="9" fillId="0" borderId="0" xfId="0" applyNumberFormat="1" applyFont="1" applyFill="1"/>
    <xf numFmtId="3" fontId="9" fillId="0" borderId="44" xfId="0" applyNumberFormat="1" applyFont="1" applyFill="1" applyBorder="1"/>
    <xf numFmtId="3" fontId="9" fillId="0" borderId="6" xfId="0" applyNumberFormat="1" applyFont="1" applyFill="1" applyBorder="1" applyAlignment="1">
      <alignment horizontal="centerContinuous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distributed" vertical="center" wrapText="1"/>
    </xf>
    <xf numFmtId="3" fontId="9" fillId="0" borderId="6" xfId="0" applyNumberFormat="1" applyFont="1" applyFill="1" applyBorder="1" applyAlignment="1">
      <alignment horizontal="distributed" vertical="center"/>
    </xf>
    <xf numFmtId="3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3" fontId="9" fillId="0" borderId="23" xfId="0" applyNumberFormat="1" applyFont="1" applyFill="1" applyBorder="1"/>
    <xf numFmtId="3" fontId="5" fillId="0" borderId="0" xfId="0" quotePrefix="1" applyNumberFormat="1" applyFont="1" applyFill="1" applyAlignment="1">
      <alignment horizontal="left"/>
    </xf>
    <xf numFmtId="3" fontId="5" fillId="0" borderId="0" xfId="0" applyNumberFormat="1" applyFont="1" applyFill="1"/>
    <xf numFmtId="176" fontId="5" fillId="0" borderId="0" xfId="0" applyNumberFormat="1" applyFont="1" applyFill="1"/>
    <xf numFmtId="0" fontId="5" fillId="0" borderId="2" xfId="0" applyFont="1" applyFill="1" applyBorder="1" applyAlignment="1"/>
    <xf numFmtId="0" fontId="5" fillId="0" borderId="4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11" fillId="0" borderId="15" xfId="0" applyFont="1" applyBorder="1" applyAlignment="1">
      <alignment horizontal="left" vertical="center"/>
    </xf>
    <xf numFmtId="0" fontId="12" fillId="0" borderId="20" xfId="0" applyNumberFormat="1" applyFont="1" applyFill="1" applyBorder="1" applyAlignment="1"/>
    <xf numFmtId="0" fontId="12" fillId="0" borderId="0" xfId="0" applyNumberFormat="1" applyFont="1" applyFill="1" applyAlignment="1"/>
    <xf numFmtId="177" fontId="10" fillId="0" borderId="0" xfId="0" applyNumberFormat="1" applyFont="1" applyFill="1" applyBorder="1" applyAlignment="1">
      <alignment horizontal="right"/>
    </xf>
    <xf numFmtId="177" fontId="10" fillId="0" borderId="46" xfId="0" applyNumberFormat="1" applyFont="1" applyFill="1" applyBorder="1" applyAlignment="1">
      <alignment horizontal="right"/>
    </xf>
    <xf numFmtId="177" fontId="10" fillId="0" borderId="47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177" fontId="13" fillId="0" borderId="0" xfId="0" applyNumberFormat="1" applyFont="1" applyFill="1" applyBorder="1" applyAlignment="1"/>
    <xf numFmtId="177" fontId="4" fillId="0" borderId="47" xfId="0" applyNumberFormat="1" applyFont="1" applyFill="1" applyBorder="1" applyAlignment="1">
      <alignment horizontal="right"/>
    </xf>
    <xf numFmtId="177" fontId="14" fillId="0" borderId="0" xfId="0" applyNumberFormat="1" applyFont="1" applyFill="1" applyBorder="1" applyAlignment="1">
      <alignment horizontal="right"/>
    </xf>
    <xf numFmtId="177" fontId="14" fillId="0" borderId="38" xfId="0" applyNumberFormat="1" applyFont="1" applyFill="1" applyBorder="1" applyAlignment="1">
      <alignment horizontal="right"/>
    </xf>
    <xf numFmtId="177" fontId="14" fillId="0" borderId="0" xfId="0" applyNumberFormat="1" applyFont="1" applyFill="1" applyBorder="1" applyAlignment="1"/>
    <xf numFmtId="177" fontId="14" fillId="0" borderId="47" xfId="0" applyNumberFormat="1" applyFont="1" applyFill="1" applyBorder="1" applyAlignment="1">
      <alignment horizontal="right"/>
    </xf>
    <xf numFmtId="178" fontId="4" fillId="0" borderId="46" xfId="0" applyNumberFormat="1" applyFont="1" applyFill="1" applyBorder="1" applyAlignment="1">
      <alignment horizontal="right"/>
    </xf>
    <xf numFmtId="178" fontId="4" fillId="0" borderId="0" xfId="0" applyNumberFormat="1" applyFont="1" applyFill="1" applyBorder="1" applyAlignment="1">
      <alignment horizontal="right"/>
    </xf>
    <xf numFmtId="178" fontId="13" fillId="0" borderId="0" xfId="0" applyNumberFormat="1" applyFont="1" applyFill="1" applyBorder="1" applyAlignment="1"/>
    <xf numFmtId="178" fontId="13" fillId="0" borderId="46" xfId="0" applyNumberFormat="1" applyFont="1" applyFill="1" applyBorder="1" applyAlignment="1"/>
    <xf numFmtId="0" fontId="3" fillId="0" borderId="0" xfId="0" applyFont="1" applyAlignment="1">
      <alignment vertical="center" shrinkToFit="1"/>
    </xf>
    <xf numFmtId="3" fontId="9" fillId="0" borderId="38" xfId="0" applyNumberFormat="1" applyFont="1" applyFill="1" applyBorder="1" applyAlignment="1">
      <alignment horizontal="left" vertical="center"/>
    </xf>
    <xf numFmtId="178" fontId="4" fillId="0" borderId="0" xfId="0" applyNumberFormat="1" applyFont="1" applyAlignment="1">
      <alignment vertical="center" shrinkToFit="1"/>
    </xf>
    <xf numFmtId="177" fontId="4" fillId="0" borderId="0" xfId="0" applyNumberFormat="1" applyFont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78" fontId="4" fillId="0" borderId="46" xfId="0" applyNumberFormat="1" applyFont="1" applyBorder="1" applyAlignment="1">
      <alignment horizontal="right" shrinkToFit="1"/>
    </xf>
    <xf numFmtId="178" fontId="4" fillId="0" borderId="0" xfId="0" applyNumberFormat="1" applyFont="1" applyBorder="1" applyAlignment="1">
      <alignment horizontal="right" shrinkToFit="1"/>
    </xf>
    <xf numFmtId="177" fontId="4" fillId="0" borderId="47" xfId="0" applyNumberFormat="1" applyFont="1" applyBorder="1" applyAlignment="1">
      <alignment horizontal="right" shrinkToFit="1"/>
    </xf>
    <xf numFmtId="178" fontId="4" fillId="0" borderId="47" xfId="0" applyNumberFormat="1" applyFont="1" applyBorder="1" applyAlignment="1">
      <alignment horizontal="right" shrinkToFit="1"/>
    </xf>
    <xf numFmtId="178" fontId="4" fillId="0" borderId="48" xfId="0" applyNumberFormat="1" applyFont="1" applyBorder="1" applyAlignment="1">
      <alignment horizontal="right" shrinkToFit="1"/>
    </xf>
    <xf numFmtId="178" fontId="4" fillId="0" borderId="40" xfId="0" applyNumberFormat="1" applyFont="1" applyBorder="1" applyAlignment="1">
      <alignment horizontal="right" shrinkToFit="1"/>
    </xf>
    <xf numFmtId="178" fontId="4" fillId="0" borderId="50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shrinkToFit="1"/>
    </xf>
    <xf numFmtId="177" fontId="15" fillId="0" borderId="0" xfId="0" applyNumberFormat="1" applyFont="1" applyFill="1" applyBorder="1" applyAlignment="1">
      <alignment horizontal="right"/>
    </xf>
    <xf numFmtId="177" fontId="15" fillId="0" borderId="46" xfId="0" applyNumberFormat="1" applyFont="1" applyFill="1" applyBorder="1" applyAlignment="1">
      <alignment horizontal="right"/>
    </xf>
    <xf numFmtId="177" fontId="15" fillId="0" borderId="47" xfId="0" applyNumberFormat="1" applyFont="1" applyFill="1" applyBorder="1" applyAlignment="1">
      <alignment horizontal="right"/>
    </xf>
    <xf numFmtId="177" fontId="15" fillId="0" borderId="48" xfId="0" applyNumberFormat="1" applyFont="1" applyFill="1" applyBorder="1" applyAlignment="1">
      <alignment horizontal="right"/>
    </xf>
    <xf numFmtId="0" fontId="15" fillId="0" borderId="0" xfId="0" applyFont="1" applyAlignment="1">
      <alignment vertical="center" shrinkToFit="1"/>
    </xf>
    <xf numFmtId="177" fontId="15" fillId="0" borderId="49" xfId="0" applyNumberFormat="1" applyFont="1" applyFill="1" applyBorder="1" applyAlignment="1">
      <alignment horizontal="right"/>
    </xf>
    <xf numFmtId="177" fontId="15" fillId="0" borderId="39" xfId="0" applyNumberFormat="1" applyFont="1" applyFill="1" applyBorder="1" applyAlignment="1">
      <alignment horizontal="right"/>
    </xf>
    <xf numFmtId="177" fontId="15" fillId="0" borderId="40" xfId="0" applyNumberFormat="1" applyFont="1" applyFill="1" applyBorder="1" applyAlignment="1">
      <alignment horizontal="right"/>
    </xf>
    <xf numFmtId="177" fontId="15" fillId="0" borderId="50" xfId="0" applyNumberFormat="1" applyFont="1" applyFill="1" applyBorder="1" applyAlignment="1">
      <alignment horizontal="right"/>
    </xf>
    <xf numFmtId="177" fontId="15" fillId="0" borderId="38" xfId="0" applyNumberFormat="1" applyFont="1" applyFill="1" applyBorder="1" applyAlignment="1">
      <alignment horizontal="right"/>
    </xf>
    <xf numFmtId="177" fontId="16" fillId="0" borderId="0" xfId="0" applyNumberFormat="1" applyFont="1" applyFill="1" applyBorder="1" applyAlignment="1">
      <alignment horizontal="right"/>
    </xf>
    <xf numFmtId="177" fontId="16" fillId="0" borderId="38" xfId="0" applyNumberFormat="1" applyFont="1" applyFill="1" applyBorder="1" applyAlignment="1">
      <alignment horizontal="right"/>
    </xf>
    <xf numFmtId="177" fontId="16" fillId="0" borderId="38" xfId="0" applyNumberFormat="1" applyFont="1" applyFill="1" applyBorder="1" applyAlignment="1"/>
    <xf numFmtId="177" fontId="16" fillId="0" borderId="0" xfId="0" applyNumberFormat="1" applyFont="1" applyFill="1" applyBorder="1" applyAlignment="1"/>
    <xf numFmtId="177" fontId="16" fillId="0" borderId="47" xfId="0" applyNumberFormat="1" applyFont="1" applyFill="1" applyBorder="1" applyAlignment="1">
      <alignment horizontal="right"/>
    </xf>
    <xf numFmtId="177" fontId="16" fillId="0" borderId="0" xfId="0" applyNumberFormat="1" applyFont="1" applyAlignment="1">
      <alignment horizontal="right" shrinkToFit="1"/>
    </xf>
    <xf numFmtId="177" fontId="16" fillId="0" borderId="47" xfId="0" applyNumberFormat="1" applyFont="1" applyBorder="1" applyAlignment="1">
      <alignment horizontal="right" shrinkToFit="1"/>
    </xf>
    <xf numFmtId="177" fontId="16" fillId="0" borderId="49" xfId="0" applyNumberFormat="1" applyFont="1" applyFill="1" applyBorder="1" applyAlignment="1">
      <alignment horizontal="right"/>
    </xf>
    <xf numFmtId="0" fontId="5" fillId="0" borderId="51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9" fillId="0" borderId="37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3" fontId="9" fillId="0" borderId="21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" fontId="5" fillId="0" borderId="0" xfId="0" quotePrefix="1" applyNumberFormat="1" applyFont="1" applyFill="1" applyBorder="1" applyAlignment="1">
      <alignment horizontal="right"/>
    </xf>
    <xf numFmtId="0" fontId="0" fillId="0" borderId="0" xfId="0" applyAlignment="1"/>
    <xf numFmtId="176" fontId="5" fillId="0" borderId="0" xfId="0" applyNumberFormat="1" applyFont="1" applyFill="1" applyAlignment="1">
      <alignment horizontal="right"/>
    </xf>
    <xf numFmtId="3" fontId="9" fillId="0" borderId="38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3" fontId="9" fillId="0" borderId="38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showGridLines="0" zoomScaleNormal="100" workbookViewId="0">
      <selection activeCell="H32" sqref="H32"/>
    </sheetView>
  </sheetViews>
  <sheetFormatPr defaultColWidth="11" defaultRowHeight="11.25"/>
  <cols>
    <col min="1" max="1" width="2.42578125" style="2" customWidth="1"/>
    <col min="2" max="2" width="38.42578125" style="2" customWidth="1"/>
    <col min="3" max="3" width="12.140625" style="2" customWidth="1"/>
    <col min="4" max="4" width="10.5703125" style="2" customWidth="1"/>
    <col min="5" max="16" width="10.42578125" style="2" customWidth="1"/>
    <col min="17" max="17" width="27.85546875" style="2" customWidth="1"/>
    <col min="18" max="23" width="11.140625" style="2" customWidth="1"/>
    <col min="24" max="24" width="8.42578125" style="2" customWidth="1"/>
    <col min="25" max="25" width="3.140625" style="2" customWidth="1"/>
    <col min="26" max="30" width="16.5703125" style="2" customWidth="1"/>
    <col min="31" max="16384" width="11" style="2"/>
  </cols>
  <sheetData>
    <row r="1" spans="1:16">
      <c r="A1" s="1" t="s">
        <v>0</v>
      </c>
      <c r="P1" s="3" t="s">
        <v>0</v>
      </c>
    </row>
    <row r="3" spans="1:16" ht="15" customHeight="1">
      <c r="A3" s="113" t="s">
        <v>159</v>
      </c>
      <c r="B3" s="4"/>
      <c r="C3" s="4"/>
      <c r="D3" s="4"/>
      <c r="E3" s="4"/>
      <c r="F3" s="4"/>
      <c r="G3" s="4"/>
    </row>
    <row r="4" spans="1:16" ht="9.75" customHeight="1"/>
    <row r="5" spans="1:16" ht="18" customHeight="1">
      <c r="A5" s="114" t="s">
        <v>105</v>
      </c>
    </row>
    <row r="6" spans="1:16" ht="13.5" customHeight="1"/>
    <row r="7" spans="1:16">
      <c r="A7" s="2" t="s">
        <v>160</v>
      </c>
    </row>
    <row r="8" spans="1:16">
      <c r="A8" s="163" t="s">
        <v>128</v>
      </c>
      <c r="B8" s="164"/>
      <c r="C8" s="165"/>
      <c r="D8" s="5" t="s">
        <v>164</v>
      </c>
      <c r="E8" s="110"/>
      <c r="F8" s="112" t="s">
        <v>165</v>
      </c>
      <c r="G8" s="111"/>
      <c r="H8" s="6" t="s">
        <v>121</v>
      </c>
      <c r="I8" s="7"/>
      <c r="J8" s="8"/>
      <c r="K8" s="6" t="s">
        <v>122</v>
      </c>
      <c r="L8" s="7"/>
      <c r="M8" s="8"/>
      <c r="N8" s="6" t="s">
        <v>123</v>
      </c>
      <c r="O8" s="7"/>
      <c r="P8" s="9"/>
    </row>
    <row r="9" spans="1:16">
      <c r="A9" s="166"/>
      <c r="B9" s="167"/>
      <c r="C9" s="168"/>
      <c r="D9" s="10"/>
      <c r="E9" s="11" t="s">
        <v>1</v>
      </c>
      <c r="F9" s="11" t="s">
        <v>2</v>
      </c>
      <c r="G9" s="11" t="s">
        <v>3</v>
      </c>
      <c r="H9" s="11" t="s">
        <v>1</v>
      </c>
      <c r="I9" s="11" t="s">
        <v>2</v>
      </c>
      <c r="J9" s="11" t="s">
        <v>3</v>
      </c>
      <c r="K9" s="11" t="s">
        <v>1</v>
      </c>
      <c r="L9" s="11" t="s">
        <v>2</v>
      </c>
      <c r="M9" s="11" t="s">
        <v>3</v>
      </c>
      <c r="N9" s="11" t="s">
        <v>1</v>
      </c>
      <c r="O9" s="11" t="s">
        <v>2</v>
      </c>
      <c r="P9" s="12" t="s">
        <v>3</v>
      </c>
    </row>
    <row r="10" spans="1:16">
      <c r="A10" s="13" t="s">
        <v>4</v>
      </c>
      <c r="B10" s="14"/>
      <c r="C10" s="15"/>
      <c r="D10" s="145">
        <v>19427</v>
      </c>
      <c r="E10" s="145">
        <f t="shared" ref="E10:P10" si="0">SUM(E11,E12,E13,E16,E17,E18,E19)</f>
        <v>19782</v>
      </c>
      <c r="F10" s="145">
        <f t="shared" si="0"/>
        <v>10120</v>
      </c>
      <c r="G10" s="145">
        <f t="shared" si="0"/>
        <v>9662</v>
      </c>
      <c r="H10" s="145">
        <f t="shared" si="0"/>
        <v>155</v>
      </c>
      <c r="I10" s="145">
        <f t="shared" si="0"/>
        <v>77</v>
      </c>
      <c r="J10" s="145">
        <f t="shared" si="0"/>
        <v>78</v>
      </c>
      <c r="K10" s="145">
        <f t="shared" si="0"/>
        <v>19409</v>
      </c>
      <c r="L10" s="145">
        <f>SUM(L11,L12,L13,L16,L17,L18,L19)</f>
        <v>9961</v>
      </c>
      <c r="M10" s="145">
        <f>SUM(M11,M12,M13,M16,M17,M18,M19)</f>
        <v>9448</v>
      </c>
      <c r="N10" s="145">
        <f t="shared" si="0"/>
        <v>218</v>
      </c>
      <c r="O10" s="145">
        <f t="shared" si="0"/>
        <v>82</v>
      </c>
      <c r="P10" s="153">
        <f t="shared" si="0"/>
        <v>136</v>
      </c>
    </row>
    <row r="11" spans="1:16">
      <c r="A11" s="13" t="s">
        <v>6</v>
      </c>
      <c r="B11" s="14"/>
      <c r="C11" s="15"/>
      <c r="D11" s="145">
        <v>19072</v>
      </c>
      <c r="E11" s="145">
        <f>IF(SUM(F11:G11)=0,"-",SUM(F11:G11))</f>
        <v>19388</v>
      </c>
      <c r="F11" s="145">
        <f>IF(SUM(I11,L11,O11)=0,"-",SUM(I11,L11,O11))</f>
        <v>9875</v>
      </c>
      <c r="G11" s="145">
        <f>IF(SUM(J11,M11,P11)=0,"-",SUM(J11,M11,P11))</f>
        <v>9513</v>
      </c>
      <c r="H11" s="145">
        <f>IF(SUM(I11:J11)=0,"-",SUM(I11:J11))</f>
        <v>149</v>
      </c>
      <c r="I11" s="145">
        <v>74</v>
      </c>
      <c r="J11" s="145">
        <v>75</v>
      </c>
      <c r="K11" s="145">
        <f>IF(SUM(L11:M11)=0,"-",SUM(L11:M11))</f>
        <v>19021</v>
      </c>
      <c r="L11" s="145">
        <v>9719</v>
      </c>
      <c r="M11" s="145">
        <v>9302</v>
      </c>
      <c r="N11" s="145">
        <f>IF(SUM(O11:P11)=0,"-",SUM(O11:P11))</f>
        <v>218</v>
      </c>
      <c r="O11" s="145">
        <v>82</v>
      </c>
      <c r="P11" s="146">
        <v>136</v>
      </c>
    </row>
    <row r="12" spans="1:16">
      <c r="A12" s="13" t="s">
        <v>7</v>
      </c>
      <c r="B12" s="14"/>
      <c r="C12" s="15"/>
      <c r="D12" s="145">
        <v>121</v>
      </c>
      <c r="E12" s="145">
        <f>IF(SUM(F12:G12)=0,"-",SUM(F12:G12))</f>
        <v>136</v>
      </c>
      <c r="F12" s="145">
        <f>IF(SUM(I12,L12,O12)=0,"-",SUM(I12,L12,O12))</f>
        <v>68</v>
      </c>
      <c r="G12" s="145">
        <f>IF(SUM(J12,M12,P12)=0,"-",SUM(J12,M12,P12))</f>
        <v>68</v>
      </c>
      <c r="H12" s="145" t="str">
        <f>IF(SUM(I12:J12)=0,"-",SUM(I12:J12))</f>
        <v>-</v>
      </c>
      <c r="I12" s="145">
        <v>0</v>
      </c>
      <c r="J12" s="145">
        <v>0</v>
      </c>
      <c r="K12" s="145">
        <f>IF(SUM(L12:M12)=0,"-",SUM(L12:M12))</f>
        <v>136</v>
      </c>
      <c r="L12" s="145">
        <v>68</v>
      </c>
      <c r="M12" s="145">
        <v>68</v>
      </c>
      <c r="N12" s="145" t="str">
        <f>IF(SUM(O12:P12)=0,"-",SUM(O12:P12))</f>
        <v>-</v>
      </c>
      <c r="O12" s="145" t="s">
        <v>147</v>
      </c>
      <c r="P12" s="146">
        <v>0</v>
      </c>
    </row>
    <row r="13" spans="1:16">
      <c r="A13" s="16" t="s">
        <v>8</v>
      </c>
      <c r="B13" s="17"/>
      <c r="C13" s="11" t="s">
        <v>1</v>
      </c>
      <c r="D13" s="145">
        <v>13</v>
      </c>
      <c r="E13" s="145">
        <f t="shared" ref="E13:P13" si="1">IF(SUM(E14:E15)=0,"-",SUM(E14:E15))</f>
        <v>25</v>
      </c>
      <c r="F13" s="145">
        <f t="shared" si="1"/>
        <v>15</v>
      </c>
      <c r="G13" s="145">
        <f t="shared" si="1"/>
        <v>10</v>
      </c>
      <c r="H13" s="145">
        <f t="shared" si="1"/>
        <v>6</v>
      </c>
      <c r="I13" s="145">
        <f t="shared" si="1"/>
        <v>3</v>
      </c>
      <c r="J13" s="145">
        <f t="shared" si="1"/>
        <v>3</v>
      </c>
      <c r="K13" s="145">
        <f t="shared" si="1"/>
        <v>19</v>
      </c>
      <c r="L13" s="145">
        <f t="shared" si="1"/>
        <v>12</v>
      </c>
      <c r="M13" s="145">
        <f t="shared" si="1"/>
        <v>7</v>
      </c>
      <c r="N13" s="145" t="str">
        <f t="shared" si="1"/>
        <v>-</v>
      </c>
      <c r="O13" s="145" t="str">
        <f t="shared" si="1"/>
        <v>-</v>
      </c>
      <c r="P13" s="146" t="str">
        <f t="shared" si="1"/>
        <v>-</v>
      </c>
    </row>
    <row r="14" spans="1:16">
      <c r="A14" s="18" t="s">
        <v>9</v>
      </c>
      <c r="B14" s="19"/>
      <c r="C14" s="20" t="s">
        <v>10</v>
      </c>
      <c r="D14" s="145">
        <v>8</v>
      </c>
      <c r="E14" s="145">
        <f t="shared" ref="E14:E20" si="2">IF(SUM(F14:G14)=0,"-",SUM(F14:G14))</f>
        <v>20</v>
      </c>
      <c r="F14" s="145">
        <f t="shared" ref="F14:F20" si="3">IF(SUM(I14,L14,O14)=0,"-",SUM(I14,L14,O14))</f>
        <v>11</v>
      </c>
      <c r="G14" s="145">
        <f t="shared" ref="G14:G20" si="4">IF(SUM(J14,M14,P14)=0,"-",SUM(J14,M14,P14))</f>
        <v>9</v>
      </c>
      <c r="H14" s="145">
        <f t="shared" ref="H14:H20" si="5">IF(SUM(I14:J14)=0,"-",SUM(I14:J14))</f>
        <v>6</v>
      </c>
      <c r="I14" s="145">
        <v>3</v>
      </c>
      <c r="J14" s="145">
        <v>3</v>
      </c>
      <c r="K14" s="145">
        <f t="shared" ref="K14:K20" si="6">IF(SUM(L14:M14)=0,"-",SUM(L14:M14))</f>
        <v>14</v>
      </c>
      <c r="L14" s="145">
        <v>8</v>
      </c>
      <c r="M14" s="145">
        <v>6</v>
      </c>
      <c r="N14" s="145" t="str">
        <f t="shared" ref="N14:N20" si="7">IF(SUM(O14:P14)=0,"-",SUM(O14:P14))</f>
        <v>-</v>
      </c>
      <c r="O14" s="145" t="s">
        <v>148</v>
      </c>
      <c r="P14" s="146">
        <v>0</v>
      </c>
    </row>
    <row r="15" spans="1:16" ht="12">
      <c r="A15" s="21"/>
      <c r="B15" s="22"/>
      <c r="C15" s="20" t="s">
        <v>11</v>
      </c>
      <c r="D15" s="145">
        <v>5</v>
      </c>
      <c r="E15" s="145">
        <f t="shared" si="2"/>
        <v>5</v>
      </c>
      <c r="F15" s="145">
        <f t="shared" si="3"/>
        <v>4</v>
      </c>
      <c r="G15" s="145">
        <f t="shared" si="4"/>
        <v>1</v>
      </c>
      <c r="H15" s="145" t="str">
        <f t="shared" si="5"/>
        <v>-</v>
      </c>
      <c r="I15" s="145" t="s">
        <v>133</v>
      </c>
      <c r="J15" s="145" t="s">
        <v>133</v>
      </c>
      <c r="K15" s="145">
        <f t="shared" si="6"/>
        <v>5</v>
      </c>
      <c r="L15" s="145">
        <v>4</v>
      </c>
      <c r="M15" s="145">
        <v>1</v>
      </c>
      <c r="N15" s="145" t="str">
        <f t="shared" si="7"/>
        <v>-</v>
      </c>
      <c r="O15" s="145" t="s">
        <v>133</v>
      </c>
      <c r="P15" s="146">
        <v>0</v>
      </c>
    </row>
    <row r="16" spans="1:16">
      <c r="A16" s="13" t="s">
        <v>12</v>
      </c>
      <c r="B16" s="14"/>
      <c r="C16" s="15"/>
      <c r="D16" s="145">
        <v>2</v>
      </c>
      <c r="E16" s="145">
        <f t="shared" si="2"/>
        <v>3</v>
      </c>
      <c r="F16" s="145">
        <f t="shared" si="3"/>
        <v>3</v>
      </c>
      <c r="G16" s="145" t="str">
        <f t="shared" si="4"/>
        <v>-</v>
      </c>
      <c r="H16" s="145" t="str">
        <f t="shared" si="5"/>
        <v>-</v>
      </c>
      <c r="I16" s="145" t="s">
        <v>133</v>
      </c>
      <c r="J16" s="145" t="s">
        <v>133</v>
      </c>
      <c r="K16" s="145">
        <f t="shared" si="6"/>
        <v>3</v>
      </c>
      <c r="L16" s="145">
        <v>3</v>
      </c>
      <c r="M16" s="145">
        <v>0</v>
      </c>
      <c r="N16" s="145" t="str">
        <f t="shared" si="7"/>
        <v>-</v>
      </c>
      <c r="O16" s="145" t="s">
        <v>132</v>
      </c>
      <c r="P16" s="146" t="s">
        <v>133</v>
      </c>
    </row>
    <row r="17" spans="1:16">
      <c r="A17" s="13" t="s">
        <v>13</v>
      </c>
      <c r="B17" s="14"/>
      <c r="C17" s="15"/>
      <c r="D17" s="145">
        <v>59</v>
      </c>
      <c r="E17" s="145">
        <f t="shared" si="2"/>
        <v>73</v>
      </c>
      <c r="F17" s="145">
        <f t="shared" si="3"/>
        <v>65</v>
      </c>
      <c r="G17" s="145">
        <f t="shared" si="4"/>
        <v>8</v>
      </c>
      <c r="H17" s="145" t="str">
        <f t="shared" si="5"/>
        <v>-</v>
      </c>
      <c r="I17" s="145" t="s">
        <v>133</v>
      </c>
      <c r="J17" s="145" t="s">
        <v>133</v>
      </c>
      <c r="K17" s="145">
        <f t="shared" si="6"/>
        <v>73</v>
      </c>
      <c r="L17" s="145">
        <v>65</v>
      </c>
      <c r="M17" s="145">
        <v>8</v>
      </c>
      <c r="N17" s="145" t="str">
        <f t="shared" si="7"/>
        <v>-</v>
      </c>
      <c r="O17" s="145" t="s">
        <v>132</v>
      </c>
      <c r="P17" s="146">
        <v>0</v>
      </c>
    </row>
    <row r="18" spans="1:16">
      <c r="A18" s="13" t="s">
        <v>14</v>
      </c>
      <c r="B18" s="14"/>
      <c r="C18" s="15"/>
      <c r="D18" s="145">
        <v>160</v>
      </c>
      <c r="E18" s="145">
        <f t="shared" si="2"/>
        <v>157</v>
      </c>
      <c r="F18" s="145">
        <f t="shared" si="3"/>
        <v>94</v>
      </c>
      <c r="G18" s="145">
        <f t="shared" si="4"/>
        <v>63</v>
      </c>
      <c r="H18" s="145" t="str">
        <f t="shared" si="5"/>
        <v>-</v>
      </c>
      <c r="I18" s="145">
        <v>0</v>
      </c>
      <c r="J18" s="145">
        <v>0</v>
      </c>
      <c r="K18" s="145">
        <f t="shared" si="6"/>
        <v>157</v>
      </c>
      <c r="L18" s="145">
        <v>94</v>
      </c>
      <c r="M18" s="145">
        <v>63</v>
      </c>
      <c r="N18" s="145" t="str">
        <f t="shared" si="7"/>
        <v>-</v>
      </c>
      <c r="O18" s="145" t="s">
        <v>132</v>
      </c>
      <c r="P18" s="146">
        <v>0</v>
      </c>
    </row>
    <row r="19" spans="1:16">
      <c r="A19" s="13" t="s">
        <v>155</v>
      </c>
      <c r="B19" s="14"/>
      <c r="C19" s="15"/>
      <c r="D19" s="145" t="s">
        <v>5</v>
      </c>
      <c r="E19" s="145" t="str">
        <f t="shared" si="2"/>
        <v>-</v>
      </c>
      <c r="F19" s="145" t="str">
        <f t="shared" si="3"/>
        <v>-</v>
      </c>
      <c r="G19" s="145" t="str">
        <f t="shared" si="4"/>
        <v>-</v>
      </c>
      <c r="H19" s="145" t="str">
        <f t="shared" si="5"/>
        <v>-</v>
      </c>
      <c r="I19" s="145" t="s">
        <v>133</v>
      </c>
      <c r="J19" s="145" t="s">
        <v>133</v>
      </c>
      <c r="K19" s="145" t="str">
        <f t="shared" si="6"/>
        <v>-</v>
      </c>
      <c r="L19" s="145">
        <v>0</v>
      </c>
      <c r="M19" s="145">
        <v>0</v>
      </c>
      <c r="N19" s="145" t="str">
        <f t="shared" si="7"/>
        <v>-</v>
      </c>
      <c r="O19" s="145" t="s">
        <v>132</v>
      </c>
      <c r="P19" s="146" t="s">
        <v>133</v>
      </c>
    </row>
    <row r="20" spans="1:16" ht="12">
      <c r="A20" s="23"/>
      <c r="B20" s="24" t="s">
        <v>98</v>
      </c>
      <c r="C20" s="15"/>
      <c r="D20" s="145">
        <v>501</v>
      </c>
      <c r="E20" s="145">
        <f t="shared" si="2"/>
        <v>507</v>
      </c>
      <c r="F20" s="145">
        <f t="shared" si="3"/>
        <v>277</v>
      </c>
      <c r="G20" s="145">
        <f t="shared" si="4"/>
        <v>230</v>
      </c>
      <c r="H20" s="145">
        <f t="shared" si="5"/>
        <v>4</v>
      </c>
      <c r="I20" s="145">
        <v>3</v>
      </c>
      <c r="J20" s="145">
        <v>1</v>
      </c>
      <c r="K20" s="145">
        <f t="shared" si="6"/>
        <v>499</v>
      </c>
      <c r="L20" s="145">
        <v>273</v>
      </c>
      <c r="M20" s="145">
        <v>226</v>
      </c>
      <c r="N20" s="145">
        <f t="shared" si="7"/>
        <v>4</v>
      </c>
      <c r="O20" s="145">
        <v>1</v>
      </c>
      <c r="P20" s="146">
        <v>3</v>
      </c>
    </row>
    <row r="21" spans="1:16" ht="12">
      <c r="A21" s="25"/>
      <c r="B21" s="26"/>
      <c r="C21" s="11" t="s">
        <v>1</v>
      </c>
      <c r="D21" s="145">
        <v>6</v>
      </c>
      <c r="E21" s="145">
        <f t="shared" ref="E21:P21" si="8">IF(SUM(E22:E25)=0,"-",SUM(E22:E25))</f>
        <v>14</v>
      </c>
      <c r="F21" s="145">
        <f t="shared" si="8"/>
        <v>13</v>
      </c>
      <c r="G21" s="145">
        <f t="shared" si="8"/>
        <v>1</v>
      </c>
      <c r="H21" s="145" t="str">
        <f t="shared" si="8"/>
        <v>-</v>
      </c>
      <c r="I21" s="118" t="str">
        <f t="shared" si="8"/>
        <v>-</v>
      </c>
      <c r="J21" s="118" t="str">
        <f t="shared" si="8"/>
        <v>-</v>
      </c>
      <c r="K21" s="145">
        <f t="shared" si="8"/>
        <v>14</v>
      </c>
      <c r="L21" s="145">
        <f t="shared" si="8"/>
        <v>13</v>
      </c>
      <c r="M21" s="145">
        <f t="shared" si="8"/>
        <v>1</v>
      </c>
      <c r="N21" s="145" t="str">
        <f t="shared" si="8"/>
        <v>-</v>
      </c>
      <c r="O21" s="145" t="str">
        <f t="shared" si="8"/>
        <v>-</v>
      </c>
      <c r="P21" s="146" t="str">
        <f t="shared" si="8"/>
        <v>-</v>
      </c>
    </row>
    <row r="22" spans="1:16">
      <c r="A22" s="25" t="s">
        <v>15</v>
      </c>
      <c r="B22" s="27" t="s">
        <v>17</v>
      </c>
      <c r="C22" s="20" t="s">
        <v>16</v>
      </c>
      <c r="D22" s="145">
        <v>6</v>
      </c>
      <c r="E22" s="145">
        <f t="shared" ref="E22:E28" si="9">IF(SUM(F22:G22)=0,"-",SUM(F22:G22))</f>
        <v>11</v>
      </c>
      <c r="F22" s="145">
        <f t="shared" ref="F22:G28" si="10">IF(SUM(I22,L22,O22)=0,"-",SUM(I22,L22,O22))</f>
        <v>11</v>
      </c>
      <c r="G22" s="145" t="str">
        <f t="shared" si="10"/>
        <v>-</v>
      </c>
      <c r="H22" s="145" t="str">
        <f t="shared" ref="H22:H28" si="11">IF(SUM(I22:J22)=0,"-",SUM(I22:J22))</f>
        <v>-</v>
      </c>
      <c r="I22" s="145" t="s">
        <v>149</v>
      </c>
      <c r="J22" s="145" t="s">
        <v>150</v>
      </c>
      <c r="K22" s="145">
        <f t="shared" ref="K22:K28" si="12">IF(SUM(L22:M22)=0,"-",SUM(L22:M22))</f>
        <v>11</v>
      </c>
      <c r="L22" s="145">
        <v>11</v>
      </c>
      <c r="M22" s="145">
        <v>0</v>
      </c>
      <c r="N22" s="145" t="str">
        <f t="shared" ref="N22:N28" si="13">IF(SUM(O22:P22)=0,"-",SUM(O22:P22))</f>
        <v>-</v>
      </c>
      <c r="O22" s="145">
        <v>0</v>
      </c>
      <c r="P22" s="146" t="s">
        <v>133</v>
      </c>
    </row>
    <row r="23" spans="1:16">
      <c r="A23" s="25"/>
      <c r="B23" s="27" t="s">
        <v>19</v>
      </c>
      <c r="C23" s="20" t="s">
        <v>18</v>
      </c>
      <c r="D23" s="145" t="s">
        <v>5</v>
      </c>
      <c r="E23" s="145">
        <f t="shared" si="9"/>
        <v>3</v>
      </c>
      <c r="F23" s="145">
        <f t="shared" si="10"/>
        <v>2</v>
      </c>
      <c r="G23" s="145">
        <f t="shared" si="10"/>
        <v>1</v>
      </c>
      <c r="H23" s="145" t="str">
        <f t="shared" si="11"/>
        <v>-</v>
      </c>
      <c r="I23" s="145" t="s">
        <v>133</v>
      </c>
      <c r="J23" s="145" t="s">
        <v>133</v>
      </c>
      <c r="K23" s="145">
        <f t="shared" si="12"/>
        <v>3</v>
      </c>
      <c r="L23" s="145">
        <v>2</v>
      </c>
      <c r="M23" s="145">
        <v>1</v>
      </c>
      <c r="N23" s="145" t="str">
        <f t="shared" si="13"/>
        <v>-</v>
      </c>
      <c r="O23" s="145" t="s">
        <v>132</v>
      </c>
      <c r="P23" s="146" t="s">
        <v>133</v>
      </c>
    </row>
    <row r="24" spans="1:16">
      <c r="A24" s="25"/>
      <c r="C24" s="20" t="s">
        <v>20</v>
      </c>
      <c r="D24" s="145" t="s">
        <v>5</v>
      </c>
      <c r="E24" s="145" t="str">
        <f t="shared" si="9"/>
        <v>-</v>
      </c>
      <c r="F24" s="145" t="str">
        <f t="shared" si="10"/>
        <v>-</v>
      </c>
      <c r="G24" s="145" t="str">
        <f t="shared" si="10"/>
        <v>-</v>
      </c>
      <c r="H24" s="145" t="str">
        <f t="shared" si="11"/>
        <v>-</v>
      </c>
      <c r="I24" s="145" t="s">
        <v>133</v>
      </c>
      <c r="J24" s="145" t="s">
        <v>133</v>
      </c>
      <c r="K24" s="145" t="str">
        <f t="shared" si="12"/>
        <v>-</v>
      </c>
      <c r="L24" s="145" t="s">
        <v>133</v>
      </c>
      <c r="M24" s="145" t="s">
        <v>133</v>
      </c>
      <c r="N24" s="145" t="str">
        <f t="shared" si="13"/>
        <v>-</v>
      </c>
      <c r="O24" s="145" t="s">
        <v>133</v>
      </c>
      <c r="P24" s="146" t="s">
        <v>133</v>
      </c>
    </row>
    <row r="25" spans="1:16">
      <c r="A25" s="25"/>
      <c r="B25" s="10"/>
      <c r="C25" s="20" t="s">
        <v>21</v>
      </c>
      <c r="D25" s="145" t="s">
        <v>5</v>
      </c>
      <c r="E25" s="145" t="str">
        <f t="shared" si="9"/>
        <v>-</v>
      </c>
      <c r="F25" s="145" t="str">
        <f t="shared" si="10"/>
        <v>-</v>
      </c>
      <c r="G25" s="145" t="str">
        <f t="shared" si="10"/>
        <v>-</v>
      </c>
      <c r="H25" s="145" t="str">
        <f t="shared" si="11"/>
        <v>-</v>
      </c>
      <c r="I25" s="145" t="s">
        <v>133</v>
      </c>
      <c r="J25" s="145" t="s">
        <v>133</v>
      </c>
      <c r="K25" s="145" t="str">
        <f t="shared" si="12"/>
        <v>-</v>
      </c>
      <c r="L25" s="145" t="s">
        <v>132</v>
      </c>
      <c r="M25" s="145" t="s">
        <v>133</v>
      </c>
      <c r="N25" s="145" t="str">
        <f t="shared" si="13"/>
        <v>-</v>
      </c>
      <c r="O25" s="145" t="s">
        <v>132</v>
      </c>
      <c r="P25" s="146" t="s">
        <v>133</v>
      </c>
    </row>
    <row r="26" spans="1:16">
      <c r="A26" s="25" t="s">
        <v>22</v>
      </c>
      <c r="B26" s="24" t="s">
        <v>152</v>
      </c>
      <c r="C26" s="15"/>
      <c r="D26" s="145">
        <v>197</v>
      </c>
      <c r="E26" s="145">
        <f t="shared" si="9"/>
        <v>206</v>
      </c>
      <c r="F26" s="145">
        <f>IF(SUM(I26,L26,O26)=0,"-",SUM(I26,L26,O26))</f>
        <v>128</v>
      </c>
      <c r="G26" s="145">
        <f t="shared" si="10"/>
        <v>78</v>
      </c>
      <c r="H26" s="145" t="str">
        <f t="shared" si="11"/>
        <v>-</v>
      </c>
      <c r="I26" s="145" t="s">
        <v>133</v>
      </c>
      <c r="J26" s="145" t="s">
        <v>133</v>
      </c>
      <c r="K26" s="145">
        <f t="shared" si="12"/>
        <v>206</v>
      </c>
      <c r="L26" s="145">
        <v>128</v>
      </c>
      <c r="M26" s="145">
        <v>78</v>
      </c>
      <c r="N26" s="145" t="str">
        <f t="shared" si="13"/>
        <v>-</v>
      </c>
      <c r="O26" s="145" t="s">
        <v>133</v>
      </c>
      <c r="P26" s="146" t="s">
        <v>133</v>
      </c>
    </row>
    <row r="27" spans="1:16">
      <c r="A27" s="25"/>
      <c r="B27" s="24" t="s">
        <v>23</v>
      </c>
      <c r="C27" s="15"/>
      <c r="D27" s="145">
        <v>18873</v>
      </c>
      <c r="E27" s="145">
        <f t="shared" si="9"/>
        <v>19150</v>
      </c>
      <c r="F27" s="145">
        <f>IF(SUM(I27,L27,O27)=0,"-",SUM(I27,L27,O27))</f>
        <v>9767</v>
      </c>
      <c r="G27" s="145">
        <f t="shared" si="10"/>
        <v>9383</v>
      </c>
      <c r="H27" s="145">
        <f t="shared" si="11"/>
        <v>154</v>
      </c>
      <c r="I27" s="145">
        <v>76</v>
      </c>
      <c r="J27" s="145">
        <v>78</v>
      </c>
      <c r="K27" s="145">
        <f t="shared" si="12"/>
        <v>18779</v>
      </c>
      <c r="L27" s="145">
        <v>9609</v>
      </c>
      <c r="M27" s="145">
        <v>9170</v>
      </c>
      <c r="N27" s="145">
        <f t="shared" si="13"/>
        <v>217</v>
      </c>
      <c r="O27" s="145">
        <v>82</v>
      </c>
      <c r="P27" s="146">
        <v>135</v>
      </c>
    </row>
    <row r="28" spans="1:16">
      <c r="A28" s="28"/>
      <c r="B28" s="29" t="s">
        <v>24</v>
      </c>
      <c r="C28" s="30"/>
      <c r="D28" s="147">
        <v>57</v>
      </c>
      <c r="E28" s="147">
        <f t="shared" si="9"/>
        <v>75</v>
      </c>
      <c r="F28" s="147">
        <f>IF(SUM(I28,L28,O28)=0,"-",SUM(I28,L28,O28))</f>
        <v>68</v>
      </c>
      <c r="G28" s="147">
        <f t="shared" si="10"/>
        <v>7</v>
      </c>
      <c r="H28" s="147" t="str">
        <f t="shared" si="11"/>
        <v>-</v>
      </c>
      <c r="I28" s="147" t="s">
        <v>132</v>
      </c>
      <c r="J28" s="147" t="s">
        <v>132</v>
      </c>
      <c r="K28" s="147">
        <f t="shared" si="12"/>
        <v>75</v>
      </c>
      <c r="L28" s="147">
        <v>68</v>
      </c>
      <c r="M28" s="147">
        <v>7</v>
      </c>
      <c r="N28" s="147" t="str">
        <f t="shared" si="13"/>
        <v>-</v>
      </c>
      <c r="O28" s="147">
        <v>0</v>
      </c>
      <c r="P28" s="148" t="s">
        <v>133</v>
      </c>
    </row>
    <row r="29" spans="1:16">
      <c r="A29" s="31"/>
      <c r="B29" s="31"/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40" spans="17:23">
      <c r="Q40" s="36"/>
      <c r="R40" s="31"/>
      <c r="S40" s="31"/>
      <c r="T40" s="31"/>
      <c r="U40" s="31"/>
      <c r="V40" s="31"/>
      <c r="W40" s="31"/>
    </row>
  </sheetData>
  <mergeCells count="1">
    <mergeCell ref="A8:C9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firstPageNumber="82" orientation="portrait" useFirstPageNumber="1" horizontalDpi="300" verticalDpi="4294967292" r:id="rId1"/>
  <headerFooter alignWithMargins="0">
    <oddFooter>&amp;C&amp;"平成明朝,標準"-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C17" sqref="C17"/>
    </sheetView>
  </sheetViews>
  <sheetFormatPr defaultRowHeight="12"/>
  <cols>
    <col min="1" max="1" width="27.85546875" customWidth="1"/>
    <col min="2" max="7" width="11.140625" customWidth="1"/>
  </cols>
  <sheetData>
    <row r="1" spans="1:7">
      <c r="A1" s="2" t="s">
        <v>162</v>
      </c>
      <c r="B1" s="2"/>
      <c r="C1" s="2"/>
      <c r="D1" s="2"/>
      <c r="E1" s="2"/>
      <c r="F1" s="2"/>
      <c r="G1" s="2"/>
    </row>
    <row r="2" spans="1:7">
      <c r="A2" s="169" t="s">
        <v>125</v>
      </c>
      <c r="B2" s="6" t="s">
        <v>126</v>
      </c>
      <c r="C2" s="7"/>
      <c r="D2" s="8"/>
      <c r="E2" s="6" t="s">
        <v>127</v>
      </c>
      <c r="F2" s="7"/>
      <c r="G2" s="9"/>
    </row>
    <row r="3" spans="1:7">
      <c r="A3" s="170"/>
      <c r="B3" s="11" t="s">
        <v>1</v>
      </c>
      <c r="C3" s="11" t="s">
        <v>2</v>
      </c>
      <c r="D3" s="11" t="s">
        <v>3</v>
      </c>
      <c r="E3" s="11" t="s">
        <v>1</v>
      </c>
      <c r="F3" s="11" t="s">
        <v>2</v>
      </c>
      <c r="G3" s="12" t="s">
        <v>3</v>
      </c>
    </row>
    <row r="4" spans="1:7" ht="11.25" customHeight="1">
      <c r="A4" s="33" t="s">
        <v>1</v>
      </c>
      <c r="B4" s="145">
        <f t="shared" ref="B4:G4" si="0">IF(SUM(B5:B10)=0,"-",SUM(B5:B10))</f>
        <v>206</v>
      </c>
      <c r="C4" s="145">
        <f t="shared" si="0"/>
        <v>128</v>
      </c>
      <c r="D4" s="145">
        <f t="shared" si="0"/>
        <v>78</v>
      </c>
      <c r="E4" s="118" t="str">
        <f t="shared" si="0"/>
        <v>-</v>
      </c>
      <c r="F4" s="118" t="str">
        <f t="shared" si="0"/>
        <v>-</v>
      </c>
      <c r="G4" s="119" t="str">
        <f t="shared" si="0"/>
        <v>-</v>
      </c>
    </row>
    <row r="5" spans="1:7" ht="11.25" customHeight="1">
      <c r="A5" s="34" t="s">
        <v>134</v>
      </c>
      <c r="B5" s="145">
        <f t="shared" ref="B5:B10" si="1">IF(SUM(C5:D5)=0,"-",SUM(C5:D5))</f>
        <v>182</v>
      </c>
      <c r="C5" s="149">
        <v>113</v>
      </c>
      <c r="D5" s="145">
        <v>69</v>
      </c>
      <c r="E5" s="118" t="str">
        <f t="shared" ref="E5:E10" si="2">IF(SUM(F5:G5)=0,"-",SUM(F5:G5))</f>
        <v>-</v>
      </c>
      <c r="F5" s="145" t="s">
        <v>5</v>
      </c>
      <c r="G5" s="146" t="s">
        <v>5</v>
      </c>
    </row>
    <row r="6" spans="1:7" ht="11.25" customHeight="1">
      <c r="A6" s="34" t="s">
        <v>25</v>
      </c>
      <c r="B6" s="145">
        <f t="shared" si="1"/>
        <v>11</v>
      </c>
      <c r="C6" s="145">
        <v>7</v>
      </c>
      <c r="D6" s="145">
        <v>4</v>
      </c>
      <c r="E6" s="118" t="str">
        <f t="shared" si="2"/>
        <v>-</v>
      </c>
      <c r="F6" s="145" t="s">
        <v>5</v>
      </c>
      <c r="G6" s="146" t="s">
        <v>5</v>
      </c>
    </row>
    <row r="7" spans="1:7" ht="11.25" customHeight="1">
      <c r="A7" s="34" t="s">
        <v>26</v>
      </c>
      <c r="B7" s="145">
        <f t="shared" si="1"/>
        <v>1</v>
      </c>
      <c r="C7" s="145">
        <v>0</v>
      </c>
      <c r="D7" s="145">
        <v>1</v>
      </c>
      <c r="E7" s="118" t="str">
        <f t="shared" si="2"/>
        <v>-</v>
      </c>
      <c r="F7" s="145" t="s">
        <v>5</v>
      </c>
      <c r="G7" s="146" t="s">
        <v>5</v>
      </c>
    </row>
    <row r="8" spans="1:7" ht="11.25" customHeight="1">
      <c r="A8" s="34" t="s">
        <v>27</v>
      </c>
      <c r="B8" s="145">
        <f t="shared" si="1"/>
        <v>2</v>
      </c>
      <c r="C8" s="145">
        <v>2</v>
      </c>
      <c r="D8" s="145">
        <v>0</v>
      </c>
      <c r="E8" s="118" t="str">
        <f t="shared" si="2"/>
        <v>-</v>
      </c>
      <c r="F8" s="145" t="s">
        <v>5</v>
      </c>
      <c r="G8" s="146" t="s">
        <v>5</v>
      </c>
    </row>
    <row r="9" spans="1:7" ht="11.25" customHeight="1">
      <c r="A9" s="34" t="s">
        <v>28</v>
      </c>
      <c r="B9" s="145" t="str">
        <f t="shared" si="1"/>
        <v>-</v>
      </c>
      <c r="C9" s="145">
        <v>0</v>
      </c>
      <c r="D9" s="145">
        <v>0</v>
      </c>
      <c r="E9" s="118" t="str">
        <f t="shared" si="2"/>
        <v>-</v>
      </c>
      <c r="F9" s="145" t="s">
        <v>5</v>
      </c>
      <c r="G9" s="146" t="s">
        <v>5</v>
      </c>
    </row>
    <row r="10" spans="1:7" ht="11.25" customHeight="1">
      <c r="A10" s="35" t="s">
        <v>156</v>
      </c>
      <c r="B10" s="150">
        <f t="shared" si="1"/>
        <v>10</v>
      </c>
      <c r="C10" s="147">
        <v>6</v>
      </c>
      <c r="D10" s="147">
        <v>4</v>
      </c>
      <c r="E10" s="120" t="str">
        <f t="shared" si="2"/>
        <v>-</v>
      </c>
      <c r="F10" s="147" t="s">
        <v>5</v>
      </c>
      <c r="G10" s="148" t="s">
        <v>5</v>
      </c>
    </row>
  </sheetData>
  <mergeCells count="1">
    <mergeCell ref="A2:A3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showGridLines="0" workbookViewId="0">
      <selection activeCell="E19" sqref="E19"/>
    </sheetView>
  </sheetViews>
  <sheetFormatPr defaultRowHeight="12"/>
  <cols>
    <col min="1" max="1" width="8.42578125" customWidth="1"/>
    <col min="2" max="2" width="3.140625" customWidth="1"/>
    <col min="3" max="7" width="16.5703125" customWidth="1"/>
  </cols>
  <sheetData>
    <row r="1" spans="1:7">
      <c r="A1" s="2" t="s">
        <v>161</v>
      </c>
      <c r="B1" s="2"/>
      <c r="C1" s="2"/>
      <c r="D1" s="2"/>
      <c r="E1" s="2"/>
      <c r="F1" s="2"/>
      <c r="G1" s="2"/>
    </row>
    <row r="2" spans="1:7" ht="11.25" customHeight="1">
      <c r="A2" s="37" t="s">
        <v>129</v>
      </c>
      <c r="B2" s="38"/>
      <c r="C2" s="39" t="s">
        <v>1</v>
      </c>
      <c r="D2" s="39" t="s">
        <v>29</v>
      </c>
      <c r="E2" s="39" t="s">
        <v>30</v>
      </c>
      <c r="F2" s="39" t="s">
        <v>31</v>
      </c>
      <c r="G2" s="40" t="s">
        <v>32</v>
      </c>
    </row>
    <row r="3" spans="1:7" ht="11.25" customHeight="1">
      <c r="A3" s="41" t="s">
        <v>1</v>
      </c>
      <c r="B3" s="42"/>
      <c r="C3" s="151">
        <f>IF(SUM(C4:C5)=0,"-",SUM(C4:C5))</f>
        <v>87</v>
      </c>
      <c r="D3" s="152">
        <f>IF(SUM(D4:D5)=0,"-",SUM(D4:D5))</f>
        <v>2</v>
      </c>
      <c r="E3" s="152">
        <f>IF(SUM(E4:E5)=0,"-",SUM(E4:E5))</f>
        <v>56</v>
      </c>
      <c r="F3" s="152">
        <f>IF(SUM(F4:F5)=0,"-",SUM(F4:F5))</f>
        <v>23</v>
      </c>
      <c r="G3" s="153">
        <f>IF(SUM(G4:G5)=0,"-",SUM(G4:G5))</f>
        <v>6</v>
      </c>
    </row>
    <row r="4" spans="1:7" ht="11.25" customHeight="1">
      <c r="A4" s="41" t="s">
        <v>130</v>
      </c>
      <c r="B4" s="42"/>
      <c r="C4" s="154">
        <f>IF(SUM(D4:G4)=0,"-",SUM(D4:G4))</f>
        <v>75</v>
      </c>
      <c r="D4" s="145">
        <v>1</v>
      </c>
      <c r="E4" s="145">
        <v>54</v>
      </c>
      <c r="F4" s="145">
        <v>16</v>
      </c>
      <c r="G4" s="146">
        <v>4</v>
      </c>
    </row>
    <row r="5" spans="1:7" ht="11.25" customHeight="1">
      <c r="A5" s="41" t="s">
        <v>131</v>
      </c>
      <c r="B5" s="42"/>
      <c r="C5" s="154">
        <f>IF(SUM(D5:G5)=0,"-",SUM(D5:G5))</f>
        <v>12</v>
      </c>
      <c r="D5" s="145">
        <v>1</v>
      </c>
      <c r="E5" s="145">
        <v>2</v>
      </c>
      <c r="F5" s="145">
        <v>7</v>
      </c>
      <c r="G5" s="146">
        <v>2</v>
      </c>
    </row>
    <row r="6" spans="1:7" ht="11.25" customHeight="1">
      <c r="A6" s="18" t="s">
        <v>33</v>
      </c>
      <c r="B6" s="20" t="s">
        <v>2</v>
      </c>
      <c r="C6" s="154">
        <f>IF(SUM(D6:G6)=0,"-",SUM(D6:G6))</f>
        <v>78</v>
      </c>
      <c r="D6" s="145">
        <v>2</v>
      </c>
      <c r="E6" s="145">
        <v>53</v>
      </c>
      <c r="F6" s="145">
        <v>18</v>
      </c>
      <c r="G6" s="146">
        <v>5</v>
      </c>
    </row>
    <row r="7" spans="1:7" ht="11.25" customHeight="1">
      <c r="A7" s="43"/>
      <c r="B7" s="44" t="s">
        <v>3</v>
      </c>
      <c r="C7" s="150">
        <f>IF(SUM(D7:G7)=0,"-",SUM(D7:G7))</f>
        <v>9</v>
      </c>
      <c r="D7" s="147">
        <v>0</v>
      </c>
      <c r="E7" s="147">
        <v>3</v>
      </c>
      <c r="F7" s="147">
        <v>5</v>
      </c>
      <c r="G7" s="148">
        <v>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showGridLines="0" tabSelected="1" view="pageBreakPreview" topLeftCell="A25" zoomScaleNormal="100" zoomScaleSheetLayoutView="100" workbookViewId="0">
      <selection activeCell="O12" sqref="O12"/>
    </sheetView>
  </sheetViews>
  <sheetFormatPr defaultColWidth="11" defaultRowHeight="11.25"/>
  <cols>
    <col min="1" max="1" width="10.42578125" style="108" customWidth="1"/>
    <col min="2" max="7" width="6.85546875" style="108" bestFit="1" customWidth="1"/>
    <col min="8" max="25" width="4.42578125" style="108" customWidth="1"/>
    <col min="26" max="26" width="6.140625" style="108" customWidth="1"/>
    <col min="27" max="31" width="4.140625" style="108" customWidth="1"/>
    <col min="32" max="34" width="7" style="108" customWidth="1"/>
    <col min="35" max="37" width="5.5703125" style="109" customWidth="1"/>
    <col min="38" max="38" width="8.140625" style="109" customWidth="1"/>
    <col min="39" max="16384" width="11" style="108"/>
  </cols>
  <sheetData>
    <row r="1" spans="1:38" s="32" customFormat="1" ht="12.95" customHeight="1">
      <c r="A1" s="45" t="s">
        <v>0</v>
      </c>
      <c r="AH1" s="176" t="s">
        <v>0</v>
      </c>
      <c r="AI1" s="177"/>
      <c r="AJ1" s="177"/>
      <c r="AK1" s="177"/>
      <c r="AL1" s="177"/>
    </row>
    <row r="2" spans="1:38" s="32" customFormat="1" ht="25.5" customHeight="1">
      <c r="A2" s="45"/>
      <c r="AI2" s="46"/>
      <c r="AJ2" s="46"/>
      <c r="AK2" s="46"/>
      <c r="AL2" s="46"/>
    </row>
    <row r="3" spans="1:38" s="32" customFormat="1" ht="12.95" customHeight="1">
      <c r="A3" s="32" t="s">
        <v>163</v>
      </c>
      <c r="AL3" s="46"/>
    </row>
    <row r="4" spans="1:38" s="63" customFormat="1" ht="12.95" customHeight="1">
      <c r="A4" s="47"/>
      <c r="B4" s="48"/>
      <c r="C4" s="49"/>
      <c r="D4" s="50"/>
      <c r="E4" s="48"/>
      <c r="F4" s="49"/>
      <c r="G4" s="50"/>
      <c r="H4" s="51" t="s">
        <v>106</v>
      </c>
      <c r="I4" s="52"/>
      <c r="J4" s="53"/>
      <c r="K4" s="51" t="s">
        <v>10</v>
      </c>
      <c r="L4" s="52"/>
      <c r="M4" s="53"/>
      <c r="N4" s="51" t="s">
        <v>34</v>
      </c>
      <c r="O4" s="52"/>
      <c r="P4" s="53"/>
      <c r="Q4" s="54"/>
      <c r="R4" s="55"/>
      <c r="S4" s="56"/>
      <c r="T4" s="54"/>
      <c r="U4" s="55"/>
      <c r="V4" s="56"/>
      <c r="W4" s="54"/>
      <c r="X4" s="55"/>
      <c r="Y4" s="56"/>
      <c r="Z4" s="57" t="s">
        <v>35</v>
      </c>
      <c r="AA4" s="58"/>
      <c r="AB4" s="58"/>
      <c r="AC4" s="58"/>
      <c r="AD4" s="58"/>
      <c r="AE4" s="58"/>
      <c r="AF4" s="58"/>
      <c r="AG4" s="58"/>
      <c r="AH4" s="59"/>
      <c r="AI4" s="60"/>
      <c r="AJ4" s="61"/>
      <c r="AK4" s="62"/>
      <c r="AL4" s="171" t="s">
        <v>170</v>
      </c>
    </row>
    <row r="5" spans="1:38" s="63" customFormat="1" ht="12.95" customHeight="1">
      <c r="A5" s="79"/>
      <c r="B5" s="65" t="s">
        <v>36</v>
      </c>
      <c r="C5" s="66"/>
      <c r="D5" s="67"/>
      <c r="E5" s="65" t="s">
        <v>37</v>
      </c>
      <c r="F5" s="66"/>
      <c r="G5" s="67"/>
      <c r="H5" s="179" t="s">
        <v>107</v>
      </c>
      <c r="I5" s="180"/>
      <c r="J5" s="181"/>
      <c r="K5" s="179" t="s">
        <v>38</v>
      </c>
      <c r="L5" s="180"/>
      <c r="M5" s="181"/>
      <c r="N5" s="179" t="s">
        <v>39</v>
      </c>
      <c r="O5" s="180"/>
      <c r="P5" s="181"/>
      <c r="Q5" s="182" t="s">
        <v>146</v>
      </c>
      <c r="R5" s="183"/>
      <c r="S5" s="115" t="s">
        <v>104</v>
      </c>
      <c r="T5" s="179" t="s">
        <v>40</v>
      </c>
      <c r="U5" s="180"/>
      <c r="V5" s="181"/>
      <c r="W5" s="179" t="s">
        <v>157</v>
      </c>
      <c r="X5" s="180"/>
      <c r="Y5" s="181"/>
      <c r="Z5" s="71" t="s">
        <v>41</v>
      </c>
      <c r="AA5" s="72" t="s">
        <v>42</v>
      </c>
      <c r="AB5" s="73"/>
      <c r="AC5" s="73"/>
      <c r="AD5" s="73"/>
      <c r="AE5" s="74"/>
      <c r="AF5" s="71" t="s">
        <v>43</v>
      </c>
      <c r="AG5" s="75" t="s">
        <v>43</v>
      </c>
      <c r="AH5" s="75" t="s">
        <v>44</v>
      </c>
      <c r="AI5" s="76" t="s">
        <v>45</v>
      </c>
      <c r="AJ5" s="77"/>
      <c r="AK5" s="78"/>
      <c r="AL5" s="172"/>
    </row>
    <row r="6" spans="1:38" s="63" customFormat="1" ht="12.95" customHeight="1">
      <c r="A6" s="64" t="s">
        <v>120</v>
      </c>
      <c r="B6" s="80"/>
      <c r="C6" s="81"/>
      <c r="D6" s="82"/>
      <c r="E6" s="80"/>
      <c r="F6" s="81"/>
      <c r="G6" s="82"/>
      <c r="H6" s="83" t="s">
        <v>109</v>
      </c>
      <c r="I6" s="84"/>
      <c r="J6" s="85"/>
      <c r="K6" s="83" t="s">
        <v>46</v>
      </c>
      <c r="L6" s="84"/>
      <c r="M6" s="85"/>
      <c r="N6" s="83" t="s">
        <v>46</v>
      </c>
      <c r="O6" s="84"/>
      <c r="P6" s="85"/>
      <c r="Q6" s="86"/>
      <c r="R6" s="87"/>
      <c r="S6" s="88"/>
      <c r="T6" s="86"/>
      <c r="U6" s="87"/>
      <c r="V6" s="88"/>
      <c r="W6" s="86"/>
      <c r="X6" s="87"/>
      <c r="Y6" s="88"/>
      <c r="Z6" s="89" t="s">
        <v>110</v>
      </c>
      <c r="AA6" s="83" t="s">
        <v>47</v>
      </c>
      <c r="AB6" s="84"/>
      <c r="AC6" s="84"/>
      <c r="AD6" s="84"/>
      <c r="AE6" s="85"/>
      <c r="AF6" s="89" t="s">
        <v>153</v>
      </c>
      <c r="AG6" s="90" t="s">
        <v>48</v>
      </c>
      <c r="AH6" s="91" t="s">
        <v>111</v>
      </c>
      <c r="AI6" s="92"/>
      <c r="AJ6" s="93"/>
      <c r="AK6" s="94"/>
      <c r="AL6" s="172"/>
    </row>
    <row r="7" spans="1:38" s="97" customFormat="1" ht="12.95" customHeight="1">
      <c r="A7" s="95"/>
      <c r="B7" s="174" t="s">
        <v>1</v>
      </c>
      <c r="C7" s="174" t="s">
        <v>2</v>
      </c>
      <c r="D7" s="174" t="s">
        <v>3</v>
      </c>
      <c r="E7" s="174" t="s">
        <v>1</v>
      </c>
      <c r="F7" s="174" t="s">
        <v>2</v>
      </c>
      <c r="G7" s="174" t="s">
        <v>3</v>
      </c>
      <c r="H7" s="174" t="s">
        <v>1</v>
      </c>
      <c r="I7" s="174" t="s">
        <v>2</v>
      </c>
      <c r="J7" s="174" t="s">
        <v>3</v>
      </c>
      <c r="K7" s="174" t="s">
        <v>1</v>
      </c>
      <c r="L7" s="174" t="s">
        <v>2</v>
      </c>
      <c r="M7" s="174" t="s">
        <v>3</v>
      </c>
      <c r="N7" s="174" t="s">
        <v>1</v>
      </c>
      <c r="O7" s="174" t="s">
        <v>2</v>
      </c>
      <c r="P7" s="174" t="s">
        <v>3</v>
      </c>
      <c r="Q7" s="174" t="s">
        <v>1</v>
      </c>
      <c r="R7" s="174" t="s">
        <v>2</v>
      </c>
      <c r="S7" s="174" t="s">
        <v>3</v>
      </c>
      <c r="T7" s="174" t="s">
        <v>1</v>
      </c>
      <c r="U7" s="174" t="s">
        <v>2</v>
      </c>
      <c r="V7" s="174" t="s">
        <v>3</v>
      </c>
      <c r="W7" s="174" t="s">
        <v>1</v>
      </c>
      <c r="X7" s="174" t="s">
        <v>2</v>
      </c>
      <c r="Y7" s="174" t="s">
        <v>3</v>
      </c>
      <c r="Z7" s="89" t="s">
        <v>112</v>
      </c>
      <c r="AA7" s="174" t="s">
        <v>1</v>
      </c>
      <c r="AB7" s="96" t="s">
        <v>113</v>
      </c>
      <c r="AC7" s="96" t="s">
        <v>114</v>
      </c>
      <c r="AD7" s="96" t="s">
        <v>115</v>
      </c>
      <c r="AE7" s="96" t="s">
        <v>116</v>
      </c>
      <c r="AF7" s="91" t="s">
        <v>154</v>
      </c>
      <c r="AG7" s="90" t="s">
        <v>117</v>
      </c>
      <c r="AH7" s="91" t="s">
        <v>102</v>
      </c>
      <c r="AI7" s="174" t="s">
        <v>1</v>
      </c>
      <c r="AJ7" s="174" t="s">
        <v>2</v>
      </c>
      <c r="AK7" s="174" t="s">
        <v>3</v>
      </c>
      <c r="AL7" s="172"/>
    </row>
    <row r="8" spans="1:38" s="97" customFormat="1" ht="12.95" customHeight="1">
      <c r="A8" s="98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99" t="s">
        <v>99</v>
      </c>
      <c r="AA8" s="175"/>
      <c r="AB8" s="100" t="s">
        <v>118</v>
      </c>
      <c r="AC8" s="100" t="s">
        <v>118</v>
      </c>
      <c r="AD8" s="100" t="s">
        <v>118</v>
      </c>
      <c r="AE8" s="100" t="s">
        <v>118</v>
      </c>
      <c r="AF8" s="101" t="s">
        <v>100</v>
      </c>
      <c r="AG8" s="101" t="s">
        <v>101</v>
      </c>
      <c r="AH8" s="102" t="s">
        <v>119</v>
      </c>
      <c r="AI8" s="175"/>
      <c r="AJ8" s="175"/>
      <c r="AK8" s="175"/>
      <c r="AL8" s="173"/>
    </row>
    <row r="9" spans="1:38" s="97" customFormat="1" ht="12.95" customHeight="1">
      <c r="A9" s="95" t="s">
        <v>164</v>
      </c>
      <c r="B9" s="155">
        <v>19427</v>
      </c>
      <c r="C9" s="155">
        <v>9907</v>
      </c>
      <c r="D9" s="155">
        <v>9520</v>
      </c>
      <c r="E9" s="155">
        <v>19072</v>
      </c>
      <c r="F9" s="155">
        <v>9695</v>
      </c>
      <c r="G9" s="155">
        <v>9377</v>
      </c>
      <c r="H9" s="155">
        <v>121</v>
      </c>
      <c r="I9" s="155">
        <v>67</v>
      </c>
      <c r="J9" s="155">
        <v>54</v>
      </c>
      <c r="K9" s="155">
        <v>13</v>
      </c>
      <c r="L9" s="155">
        <v>4</v>
      </c>
      <c r="M9" s="155">
        <v>9</v>
      </c>
      <c r="N9" s="155">
        <v>2</v>
      </c>
      <c r="O9" s="155">
        <v>1</v>
      </c>
      <c r="P9" s="155">
        <v>1</v>
      </c>
      <c r="Q9" s="155">
        <v>59</v>
      </c>
      <c r="R9" s="155">
        <v>52</v>
      </c>
      <c r="S9" s="121">
        <v>7</v>
      </c>
      <c r="T9" s="121">
        <v>160</v>
      </c>
      <c r="U9" s="121">
        <v>88</v>
      </c>
      <c r="V9" s="121">
        <v>72</v>
      </c>
      <c r="W9" s="121" t="s">
        <v>5</v>
      </c>
      <c r="X9" s="121" t="s">
        <v>5</v>
      </c>
      <c r="Y9" s="121" t="s">
        <v>5</v>
      </c>
      <c r="Z9" s="121">
        <v>501</v>
      </c>
      <c r="AA9" s="121">
        <v>6</v>
      </c>
      <c r="AB9" s="121">
        <v>6</v>
      </c>
      <c r="AC9" s="121" t="s">
        <v>5</v>
      </c>
      <c r="AD9" s="121" t="s">
        <v>5</v>
      </c>
      <c r="AE9" s="121" t="s">
        <v>5</v>
      </c>
      <c r="AF9" s="121">
        <v>197</v>
      </c>
      <c r="AG9" s="121">
        <v>18873</v>
      </c>
      <c r="AH9" s="121">
        <v>57</v>
      </c>
      <c r="AI9" s="129">
        <v>98.2</v>
      </c>
      <c r="AJ9" s="129">
        <v>97.9</v>
      </c>
      <c r="AK9" s="129">
        <v>98.5</v>
      </c>
      <c r="AL9" s="128">
        <v>0.31641216123263</v>
      </c>
    </row>
    <row r="10" spans="1:38" s="97" customFormat="1" ht="12.95" customHeight="1">
      <c r="A10" s="95" t="s">
        <v>166</v>
      </c>
      <c r="B10" s="155">
        <f t="shared" ref="B10:AH10" si="0">IF(SUM(B16:B53)+SUM(B63:B83)=0,"-",SUM(B16:B53)+SUM(B63:B83))</f>
        <v>19782</v>
      </c>
      <c r="C10" s="155">
        <f>IF(SUM(C16:C53)+SUM(C63:C83)=0,"-",SUM(C16:C53)+SUM(C63:C83))</f>
        <v>10120</v>
      </c>
      <c r="D10" s="155">
        <f t="shared" si="0"/>
        <v>9662</v>
      </c>
      <c r="E10" s="155">
        <f t="shared" si="0"/>
        <v>19388</v>
      </c>
      <c r="F10" s="155">
        <f>IF(SUM(F16:F53)+SUM(F63:F83)=0,"-",SUM(F16:F53)+SUM(F63:F83))</f>
        <v>9875</v>
      </c>
      <c r="G10" s="155">
        <f t="shared" si="0"/>
        <v>9513</v>
      </c>
      <c r="H10" s="155">
        <f t="shared" si="0"/>
        <v>136</v>
      </c>
      <c r="I10" s="155">
        <f>IF(SUM(I16:I53)+SUM(I63:I83)=0,"-",SUM(I16:I53)+SUM(I63:I83))</f>
        <v>68</v>
      </c>
      <c r="J10" s="155">
        <f>IF(SUM(J16:J53)+SUM(J63:J83)=0,"-",SUM(J16:J53)+SUM(J63:J83))</f>
        <v>68</v>
      </c>
      <c r="K10" s="155">
        <f t="shared" si="0"/>
        <v>25</v>
      </c>
      <c r="L10" s="155">
        <f>IF(SUM(L16:L53)+SUM(L63:L83)=0,"-",SUM(L16:L53)+SUM(L63:L83))</f>
        <v>15</v>
      </c>
      <c r="M10" s="155">
        <f t="shared" si="0"/>
        <v>10</v>
      </c>
      <c r="N10" s="155">
        <f t="shared" si="0"/>
        <v>3</v>
      </c>
      <c r="O10" s="155">
        <f t="shared" si="0"/>
        <v>3</v>
      </c>
      <c r="P10" s="155" t="str">
        <f t="shared" si="0"/>
        <v>-</v>
      </c>
      <c r="Q10" s="155">
        <f t="shared" si="0"/>
        <v>73</v>
      </c>
      <c r="R10" s="155">
        <f t="shared" si="0"/>
        <v>65</v>
      </c>
      <c r="S10" s="155">
        <f t="shared" si="0"/>
        <v>8</v>
      </c>
      <c r="T10" s="155">
        <f t="shared" si="0"/>
        <v>157</v>
      </c>
      <c r="U10" s="155">
        <f t="shared" si="0"/>
        <v>94</v>
      </c>
      <c r="V10" s="155">
        <f t="shared" si="0"/>
        <v>63</v>
      </c>
      <c r="W10" s="155" t="str">
        <f t="shared" si="0"/>
        <v>-</v>
      </c>
      <c r="X10" s="155" t="str">
        <f t="shared" si="0"/>
        <v>-</v>
      </c>
      <c r="Y10" s="155" t="str">
        <f t="shared" si="0"/>
        <v>-</v>
      </c>
      <c r="Z10" s="155">
        <f t="shared" si="0"/>
        <v>507</v>
      </c>
      <c r="AA10" s="155">
        <f t="shared" si="0"/>
        <v>14</v>
      </c>
      <c r="AB10" s="155">
        <f t="shared" si="0"/>
        <v>11</v>
      </c>
      <c r="AC10" s="155">
        <f t="shared" si="0"/>
        <v>3</v>
      </c>
      <c r="AD10" s="155" t="str">
        <f t="shared" si="0"/>
        <v>-</v>
      </c>
      <c r="AE10" s="155" t="str">
        <f t="shared" si="0"/>
        <v>-</v>
      </c>
      <c r="AF10" s="155">
        <f t="shared" si="0"/>
        <v>206</v>
      </c>
      <c r="AG10" s="155">
        <f t="shared" si="0"/>
        <v>19150</v>
      </c>
      <c r="AH10" s="155">
        <f t="shared" si="0"/>
        <v>75</v>
      </c>
      <c r="AI10" s="134">
        <f>E10/B10*100</f>
        <v>98.008290364978265</v>
      </c>
      <c r="AJ10" s="134">
        <f>F10/C10*100</f>
        <v>97.579051383399204</v>
      </c>
      <c r="AK10" s="134">
        <f>G10/D10*100</f>
        <v>98.457876216104324</v>
      </c>
      <c r="AL10" s="128">
        <v>0.4</v>
      </c>
    </row>
    <row r="11" spans="1:38" s="97" customFormat="1" ht="12.95" customHeight="1">
      <c r="A11" s="95"/>
      <c r="B11" s="125"/>
      <c r="C11" s="124"/>
      <c r="D11" s="124"/>
      <c r="E11" s="124"/>
      <c r="F11" s="121"/>
      <c r="G11" s="121"/>
      <c r="H11" s="124"/>
      <c r="I11" s="121"/>
      <c r="J11" s="121"/>
      <c r="K11" s="124"/>
      <c r="L11" s="121"/>
      <c r="M11" s="121"/>
      <c r="N11" s="124"/>
      <c r="O11" s="121"/>
      <c r="P11" s="121"/>
      <c r="Q11" s="124"/>
      <c r="R11" s="121"/>
      <c r="S11" s="121"/>
      <c r="T11" s="124"/>
      <c r="U11" s="121"/>
      <c r="V11" s="121"/>
      <c r="W11" s="124"/>
      <c r="X11" s="121"/>
      <c r="Y11" s="121"/>
      <c r="Z11" s="121"/>
      <c r="AA11" s="124"/>
      <c r="AB11" s="121"/>
      <c r="AC11" s="121"/>
      <c r="AD11" s="121"/>
      <c r="AE11" s="121"/>
      <c r="AF11" s="121"/>
      <c r="AG11" s="121"/>
      <c r="AH11" s="121"/>
      <c r="AI11" s="129"/>
      <c r="AJ11" s="129"/>
      <c r="AK11" s="129"/>
      <c r="AL11" s="128"/>
    </row>
    <row r="12" spans="1:38" s="97" customFormat="1" ht="12.95" customHeight="1">
      <c r="A12" s="95" t="s">
        <v>143</v>
      </c>
      <c r="B12" s="156">
        <f>SUM(C12:D12)</f>
        <v>155</v>
      </c>
      <c r="C12" s="155">
        <f t="shared" ref="C12:D14" si="1">SUM(F12,I12,L12,O12,R12,U12,X12)</f>
        <v>77</v>
      </c>
      <c r="D12" s="155">
        <f t="shared" si="1"/>
        <v>78</v>
      </c>
      <c r="E12" s="155">
        <f>SUM(F12:G12)</f>
        <v>149</v>
      </c>
      <c r="F12" s="121">
        <v>74</v>
      </c>
      <c r="G12" s="121">
        <v>75</v>
      </c>
      <c r="H12" s="155">
        <f>SUM(I12:J12)</f>
        <v>0</v>
      </c>
      <c r="I12" s="155">
        <v>0</v>
      </c>
      <c r="J12" s="155">
        <v>0</v>
      </c>
      <c r="K12" s="155">
        <f>SUM(L12:M12)</f>
        <v>6</v>
      </c>
      <c r="L12" s="155">
        <v>3</v>
      </c>
      <c r="M12" s="155">
        <v>3</v>
      </c>
      <c r="N12" s="155">
        <f>SUM(O12:P12)</f>
        <v>0</v>
      </c>
      <c r="O12" s="155" t="s">
        <v>5</v>
      </c>
      <c r="P12" s="155">
        <v>0</v>
      </c>
      <c r="Q12" s="155">
        <f>SUM(R12:S12)</f>
        <v>0</v>
      </c>
      <c r="R12" s="155" t="s">
        <v>5</v>
      </c>
      <c r="S12" s="121">
        <v>0</v>
      </c>
      <c r="T12" s="155">
        <f>SUM(U12:V12)</f>
        <v>0</v>
      </c>
      <c r="U12" s="121">
        <v>0</v>
      </c>
      <c r="V12" s="121">
        <v>0</v>
      </c>
      <c r="W12" s="124">
        <f>SUM(X12:Y12)</f>
        <v>0</v>
      </c>
      <c r="X12" s="121">
        <v>0</v>
      </c>
      <c r="Y12" s="121">
        <v>0</v>
      </c>
      <c r="Z12" s="121">
        <v>4</v>
      </c>
      <c r="AA12" s="155">
        <f>SUM(AB12:AE12)</f>
        <v>0</v>
      </c>
      <c r="AB12" s="121">
        <v>0</v>
      </c>
      <c r="AC12" s="121">
        <v>0</v>
      </c>
      <c r="AD12" s="121">
        <v>0</v>
      </c>
      <c r="AE12" s="121">
        <v>0</v>
      </c>
      <c r="AF12" s="121">
        <v>0</v>
      </c>
      <c r="AG12" s="121">
        <v>154</v>
      </c>
      <c r="AH12" s="121" t="s">
        <v>5</v>
      </c>
      <c r="AI12" s="144">
        <f>E12/B12*100</f>
        <v>96.129032258064512</v>
      </c>
      <c r="AJ12" s="129">
        <f>F12/C12*100</f>
        <v>96.103896103896105</v>
      </c>
      <c r="AK12" s="129">
        <f>G12/D12*100</f>
        <v>96.15384615384616</v>
      </c>
      <c r="AL12" s="128">
        <v>0</v>
      </c>
    </row>
    <row r="13" spans="1:38" s="97" customFormat="1" ht="12.95" customHeight="1">
      <c r="A13" s="95" t="s">
        <v>144</v>
      </c>
      <c r="B13" s="156">
        <f>SUM(C13:D13)</f>
        <v>19409</v>
      </c>
      <c r="C13" s="155">
        <f t="shared" si="1"/>
        <v>9961</v>
      </c>
      <c r="D13" s="155">
        <f t="shared" si="1"/>
        <v>9448</v>
      </c>
      <c r="E13" s="155">
        <f t="shared" ref="E13:E53" si="2">SUM(F13:G13)</f>
        <v>19021</v>
      </c>
      <c r="F13" s="121">
        <v>9719</v>
      </c>
      <c r="G13" s="121">
        <v>9302</v>
      </c>
      <c r="H13" s="155">
        <f t="shared" ref="H13:H53" si="3">SUM(I13:J13)</f>
        <v>136</v>
      </c>
      <c r="I13" s="155">
        <v>68</v>
      </c>
      <c r="J13" s="155">
        <v>68</v>
      </c>
      <c r="K13" s="155">
        <f t="shared" ref="K13:K53" si="4">SUM(L13:M13)</f>
        <v>19</v>
      </c>
      <c r="L13" s="155">
        <v>12</v>
      </c>
      <c r="M13" s="155">
        <v>7</v>
      </c>
      <c r="N13" s="155">
        <f>SUM(O13:P13)</f>
        <v>3</v>
      </c>
      <c r="O13" s="155">
        <v>3</v>
      </c>
      <c r="P13" s="155">
        <v>0</v>
      </c>
      <c r="Q13" s="155">
        <f>SUM(R13:S13)</f>
        <v>73</v>
      </c>
      <c r="R13" s="155">
        <v>65</v>
      </c>
      <c r="S13" s="121">
        <v>8</v>
      </c>
      <c r="T13" s="155">
        <f t="shared" ref="T13:T53" si="5">SUM(U13:V13)</f>
        <v>157</v>
      </c>
      <c r="U13" s="121">
        <v>94</v>
      </c>
      <c r="V13" s="121">
        <v>63</v>
      </c>
      <c r="W13" s="124">
        <f>SUM(X13:Y13)</f>
        <v>0</v>
      </c>
      <c r="X13" s="121">
        <v>0</v>
      </c>
      <c r="Y13" s="121">
        <v>0</v>
      </c>
      <c r="Z13" s="121">
        <v>499</v>
      </c>
      <c r="AA13" s="155">
        <f>SUM(AB13:AE13)</f>
        <v>14</v>
      </c>
      <c r="AB13" s="121">
        <v>11</v>
      </c>
      <c r="AC13" s="121">
        <v>3</v>
      </c>
      <c r="AD13" s="121">
        <v>0</v>
      </c>
      <c r="AE13" s="121">
        <v>0</v>
      </c>
      <c r="AF13" s="121">
        <v>206</v>
      </c>
      <c r="AG13" s="121">
        <v>18779</v>
      </c>
      <c r="AH13" s="121">
        <v>75</v>
      </c>
      <c r="AI13" s="144">
        <f t="shared" ref="AI13:AI14" si="6">E13/B13*100</f>
        <v>98.000927404812202</v>
      </c>
      <c r="AJ13" s="129">
        <f t="shared" ref="AJ13:AJ14" si="7">F13/C13*100</f>
        <v>97.570525047685976</v>
      </c>
      <c r="AK13" s="129">
        <f t="shared" ref="AK13:AK14" si="8">G13/D13*100</f>
        <v>98.454699407281964</v>
      </c>
      <c r="AL13" s="128">
        <v>0.4</v>
      </c>
    </row>
    <row r="14" spans="1:38" s="97" customFormat="1" ht="12.95" customHeight="1">
      <c r="A14" s="95" t="s">
        <v>145</v>
      </c>
      <c r="B14" s="156">
        <f>SUM(C14:D14)</f>
        <v>218</v>
      </c>
      <c r="C14" s="155">
        <f t="shared" si="1"/>
        <v>82</v>
      </c>
      <c r="D14" s="155">
        <f t="shared" si="1"/>
        <v>136</v>
      </c>
      <c r="E14" s="155">
        <f t="shared" si="2"/>
        <v>218</v>
      </c>
      <c r="F14" s="121">
        <v>82</v>
      </c>
      <c r="G14" s="121">
        <v>136</v>
      </c>
      <c r="H14" s="155">
        <f t="shared" si="3"/>
        <v>0</v>
      </c>
      <c r="I14" s="155">
        <v>0</v>
      </c>
      <c r="J14" s="155">
        <v>0</v>
      </c>
      <c r="K14" s="155">
        <f t="shared" si="4"/>
        <v>0</v>
      </c>
      <c r="L14" s="155">
        <v>0</v>
      </c>
      <c r="M14" s="155">
        <v>0</v>
      </c>
      <c r="N14" s="155">
        <f>SUM(O14:P14)</f>
        <v>0</v>
      </c>
      <c r="O14" s="155">
        <v>0</v>
      </c>
      <c r="P14" s="155">
        <v>0</v>
      </c>
      <c r="Q14" s="155">
        <f>SUM(R14:S14)</f>
        <v>0</v>
      </c>
      <c r="R14" s="155">
        <v>0</v>
      </c>
      <c r="S14" s="121">
        <v>0</v>
      </c>
      <c r="T14" s="155">
        <f t="shared" si="5"/>
        <v>0</v>
      </c>
      <c r="U14" s="121">
        <v>0</v>
      </c>
      <c r="V14" s="121">
        <v>0</v>
      </c>
      <c r="W14" s="124">
        <f>SUM(X14:Y14)</f>
        <v>0</v>
      </c>
      <c r="X14" s="121">
        <v>0</v>
      </c>
      <c r="Y14" s="121">
        <v>0</v>
      </c>
      <c r="Z14" s="121">
        <v>4</v>
      </c>
      <c r="AA14" s="155">
        <f>SUM(AB14:AE14)</f>
        <v>0</v>
      </c>
      <c r="AB14" s="121">
        <v>0</v>
      </c>
      <c r="AC14" s="121">
        <v>0</v>
      </c>
      <c r="AD14" s="121">
        <v>0</v>
      </c>
      <c r="AE14" s="121">
        <v>0</v>
      </c>
      <c r="AF14" s="121">
        <v>0</v>
      </c>
      <c r="AG14" s="121">
        <v>217</v>
      </c>
      <c r="AH14" s="121" t="s">
        <v>5</v>
      </c>
      <c r="AI14" s="144">
        <f t="shared" si="6"/>
        <v>100</v>
      </c>
      <c r="AJ14" s="129">
        <f t="shared" si="7"/>
        <v>100</v>
      </c>
      <c r="AK14" s="129">
        <f t="shared" si="8"/>
        <v>100</v>
      </c>
      <c r="AL14" s="128">
        <v>0</v>
      </c>
    </row>
    <row r="15" spans="1:38" s="117" customFormat="1" ht="12.95" customHeight="1">
      <c r="A15" s="116"/>
      <c r="B15" s="157"/>
      <c r="C15" s="158"/>
      <c r="D15" s="158"/>
      <c r="E15" s="158"/>
      <c r="F15" s="122"/>
      <c r="G15" s="122"/>
      <c r="H15" s="126"/>
      <c r="I15" s="122"/>
      <c r="J15" s="122"/>
      <c r="K15" s="126"/>
      <c r="L15" s="122"/>
      <c r="M15" s="122"/>
      <c r="N15" s="126"/>
      <c r="O15" s="122"/>
      <c r="P15" s="122"/>
      <c r="Q15" s="126"/>
      <c r="R15" s="122"/>
      <c r="S15" s="122"/>
      <c r="T15" s="126"/>
      <c r="U15" s="122"/>
      <c r="V15" s="122"/>
      <c r="W15" s="126"/>
      <c r="X15" s="122"/>
      <c r="Y15" s="122"/>
      <c r="Z15" s="122"/>
      <c r="AA15" s="126"/>
      <c r="AB15" s="122"/>
      <c r="AC15" s="122"/>
      <c r="AD15" s="122"/>
      <c r="AE15" s="122"/>
      <c r="AF15" s="122"/>
      <c r="AG15" s="122"/>
      <c r="AH15" s="122"/>
      <c r="AI15" s="130"/>
      <c r="AJ15" s="130"/>
      <c r="AK15" s="130"/>
      <c r="AL15" s="131"/>
    </row>
    <row r="16" spans="1:38" s="97" customFormat="1" ht="12.95" customHeight="1">
      <c r="A16" s="95" t="s">
        <v>135</v>
      </c>
      <c r="B16" s="155">
        <f>IF(SUM(C16:D16)=0,"-",SUM(C16:D16))</f>
        <v>2927</v>
      </c>
      <c r="C16" s="155">
        <f t="shared" ref="C16:C53" si="9">SUM(F16,I16,L16,O16,R16,U16,X16)</f>
        <v>1471</v>
      </c>
      <c r="D16" s="155">
        <f>SUM(G16,J16,M16,P16,S16,V16,Y16)</f>
        <v>1456</v>
      </c>
      <c r="E16" s="155">
        <f t="shared" si="2"/>
        <v>2872</v>
      </c>
      <c r="F16" s="135">
        <v>1436</v>
      </c>
      <c r="G16" s="135">
        <v>1436</v>
      </c>
      <c r="H16" s="155">
        <f>SUM(I16:J16)</f>
        <v>6</v>
      </c>
      <c r="I16" s="160">
        <v>1</v>
      </c>
      <c r="J16" s="160">
        <v>5</v>
      </c>
      <c r="K16" s="155">
        <f t="shared" si="4"/>
        <v>9</v>
      </c>
      <c r="L16" s="160">
        <v>6</v>
      </c>
      <c r="M16" s="160">
        <v>3</v>
      </c>
      <c r="N16" s="155">
        <f t="shared" ref="N16:N53" si="10">SUM(O16:P16)</f>
        <v>0</v>
      </c>
      <c r="O16" s="160">
        <v>0</v>
      </c>
      <c r="P16" s="160">
        <v>0</v>
      </c>
      <c r="Q16" s="155">
        <f t="shared" ref="Q16:Q53" si="11">SUM(R16:S16)</f>
        <v>8</v>
      </c>
      <c r="R16" s="135">
        <v>7</v>
      </c>
      <c r="S16" s="135">
        <v>1</v>
      </c>
      <c r="T16" s="155">
        <f t="shared" si="5"/>
        <v>32</v>
      </c>
      <c r="U16" s="135">
        <v>21</v>
      </c>
      <c r="V16" s="135">
        <v>11</v>
      </c>
      <c r="W16" s="124">
        <f t="shared" ref="W16:W53" si="12">SUM(X16:Y16)</f>
        <v>0</v>
      </c>
      <c r="X16" s="135">
        <v>0</v>
      </c>
      <c r="Y16" s="121">
        <v>0</v>
      </c>
      <c r="Z16" s="135">
        <v>51</v>
      </c>
      <c r="AA16" s="155">
        <f t="shared" ref="AA16:AA53" si="13">SUM(AB16:AE16)</f>
        <v>0</v>
      </c>
      <c r="AB16" s="135">
        <v>0</v>
      </c>
      <c r="AC16" s="121">
        <v>0</v>
      </c>
      <c r="AD16" s="121">
        <v>0</v>
      </c>
      <c r="AE16" s="121">
        <v>0</v>
      </c>
      <c r="AF16" s="135">
        <v>39</v>
      </c>
      <c r="AG16" s="135">
        <v>2833</v>
      </c>
      <c r="AH16" s="135">
        <v>8</v>
      </c>
      <c r="AI16" s="136">
        <f>E16/B16*100</f>
        <v>98.120942944994866</v>
      </c>
      <c r="AJ16" s="136">
        <f>F16/C16*100</f>
        <v>97.620666213460225</v>
      </c>
      <c r="AK16" s="136">
        <f>G16/D16*100</f>
        <v>98.626373626373635</v>
      </c>
      <c r="AL16" s="137">
        <v>0.27331738981892001</v>
      </c>
    </row>
    <row r="17" spans="1:38" s="97" customFormat="1" ht="12.95" customHeight="1">
      <c r="A17" s="95" t="s">
        <v>49</v>
      </c>
      <c r="B17" s="155">
        <f t="shared" ref="B17:B53" si="14">IF(SUM(C17:D17)=0,"-",SUM(C17:D17))</f>
        <v>1359</v>
      </c>
      <c r="C17" s="155">
        <f t="shared" si="9"/>
        <v>704</v>
      </c>
      <c r="D17" s="155">
        <f t="shared" ref="D17:D53" si="15">SUM(G17,J17,M17,P17,S17,V17,Y17)</f>
        <v>655</v>
      </c>
      <c r="E17" s="155">
        <f t="shared" si="2"/>
        <v>1344</v>
      </c>
      <c r="F17" s="135">
        <v>695</v>
      </c>
      <c r="G17" s="135">
        <v>649</v>
      </c>
      <c r="H17" s="155">
        <f t="shared" si="3"/>
        <v>2</v>
      </c>
      <c r="I17" s="160">
        <v>2</v>
      </c>
      <c r="J17" s="160">
        <v>0</v>
      </c>
      <c r="K17" s="155">
        <f t="shared" si="4"/>
        <v>0</v>
      </c>
      <c r="L17" s="160">
        <v>0</v>
      </c>
      <c r="M17" s="160">
        <v>0</v>
      </c>
      <c r="N17" s="155">
        <f t="shared" si="10"/>
        <v>0</v>
      </c>
      <c r="O17" s="160">
        <v>0</v>
      </c>
      <c r="P17" s="160">
        <v>0</v>
      </c>
      <c r="Q17" s="155">
        <f t="shared" si="11"/>
        <v>5</v>
      </c>
      <c r="R17" s="135">
        <v>3</v>
      </c>
      <c r="S17" s="135">
        <v>2</v>
      </c>
      <c r="T17" s="155">
        <f t="shared" si="5"/>
        <v>8</v>
      </c>
      <c r="U17" s="135">
        <v>4</v>
      </c>
      <c r="V17" s="135">
        <v>4</v>
      </c>
      <c r="W17" s="124">
        <f t="shared" si="12"/>
        <v>0</v>
      </c>
      <c r="X17" s="135">
        <v>0</v>
      </c>
      <c r="Y17" s="121">
        <v>0</v>
      </c>
      <c r="Z17" s="135">
        <v>29</v>
      </c>
      <c r="AA17" s="155">
        <f t="shared" si="13"/>
        <v>0</v>
      </c>
      <c r="AB17" s="135">
        <v>0</v>
      </c>
      <c r="AC17" s="121">
        <v>0</v>
      </c>
      <c r="AD17" s="121">
        <v>0</v>
      </c>
      <c r="AE17" s="121">
        <v>0</v>
      </c>
      <c r="AF17" s="135">
        <v>9</v>
      </c>
      <c r="AG17" s="135">
        <v>1324</v>
      </c>
      <c r="AH17" s="135">
        <v>5</v>
      </c>
      <c r="AI17" s="136">
        <f t="shared" ref="AI17:AI53" si="16">E17/B17*100</f>
        <v>98.896247240618109</v>
      </c>
      <c r="AJ17" s="136">
        <f t="shared" ref="AJ17:AJ53" si="17">F17/C17*100</f>
        <v>98.721590909090907</v>
      </c>
      <c r="AK17" s="136">
        <f t="shared" ref="AK17:AK53" si="18">G17/D17*100</f>
        <v>99.083969465648863</v>
      </c>
      <c r="AL17" s="137">
        <v>0.36791758646063</v>
      </c>
    </row>
    <row r="18" spans="1:38" s="97" customFormat="1" ht="12.95" customHeight="1">
      <c r="A18" s="95" t="s">
        <v>50</v>
      </c>
      <c r="B18" s="155">
        <f t="shared" si="14"/>
        <v>3459</v>
      </c>
      <c r="C18" s="155">
        <f t="shared" si="9"/>
        <v>1742</v>
      </c>
      <c r="D18" s="155">
        <f t="shared" si="15"/>
        <v>1717</v>
      </c>
      <c r="E18" s="155">
        <f t="shared" si="2"/>
        <v>3335</v>
      </c>
      <c r="F18" s="135">
        <v>1665</v>
      </c>
      <c r="G18" s="135">
        <v>1670</v>
      </c>
      <c r="H18" s="155">
        <f t="shared" si="3"/>
        <v>71</v>
      </c>
      <c r="I18" s="160">
        <v>44</v>
      </c>
      <c r="J18" s="160">
        <v>27</v>
      </c>
      <c r="K18" s="155">
        <f t="shared" si="4"/>
        <v>3</v>
      </c>
      <c r="L18" s="160">
        <v>1</v>
      </c>
      <c r="M18" s="160">
        <v>2</v>
      </c>
      <c r="N18" s="155">
        <f t="shared" si="10"/>
        <v>0</v>
      </c>
      <c r="O18" s="160">
        <v>0</v>
      </c>
      <c r="P18" s="160">
        <v>0</v>
      </c>
      <c r="Q18" s="155">
        <f t="shared" si="11"/>
        <v>14</v>
      </c>
      <c r="R18" s="135">
        <v>13</v>
      </c>
      <c r="S18" s="135">
        <v>1</v>
      </c>
      <c r="T18" s="155">
        <f t="shared" si="5"/>
        <v>36</v>
      </c>
      <c r="U18" s="135">
        <v>19</v>
      </c>
      <c r="V18" s="135">
        <v>17</v>
      </c>
      <c r="W18" s="124">
        <f t="shared" si="12"/>
        <v>0</v>
      </c>
      <c r="X18" s="135">
        <v>0</v>
      </c>
      <c r="Y18" s="121">
        <v>0</v>
      </c>
      <c r="Z18" s="135">
        <v>93</v>
      </c>
      <c r="AA18" s="155">
        <f t="shared" si="13"/>
        <v>3</v>
      </c>
      <c r="AB18" s="135">
        <v>2</v>
      </c>
      <c r="AC18" s="121">
        <v>1</v>
      </c>
      <c r="AD18" s="121">
        <v>0</v>
      </c>
      <c r="AE18" s="121">
        <v>0</v>
      </c>
      <c r="AF18" s="135">
        <v>30</v>
      </c>
      <c r="AG18" s="135">
        <v>3293</v>
      </c>
      <c r="AH18" s="135">
        <v>13</v>
      </c>
      <c r="AI18" s="136">
        <f t="shared" si="16"/>
        <v>96.41514888696156</v>
      </c>
      <c r="AJ18" s="136">
        <f t="shared" si="17"/>
        <v>95.579793340987379</v>
      </c>
      <c r="AK18" s="136">
        <f t="shared" si="18"/>
        <v>97.262667443214909</v>
      </c>
      <c r="AL18" s="137">
        <v>0.49147152356172003</v>
      </c>
    </row>
    <row r="19" spans="1:38" s="97" customFormat="1" ht="12.95" customHeight="1">
      <c r="A19" s="95" t="s">
        <v>51</v>
      </c>
      <c r="B19" s="155">
        <f t="shared" si="14"/>
        <v>3702</v>
      </c>
      <c r="C19" s="155">
        <f t="shared" si="9"/>
        <v>1911</v>
      </c>
      <c r="D19" s="155">
        <f t="shared" si="15"/>
        <v>1791</v>
      </c>
      <c r="E19" s="155">
        <f t="shared" si="2"/>
        <v>3637</v>
      </c>
      <c r="F19" s="135">
        <v>1873</v>
      </c>
      <c r="G19" s="135">
        <v>1764</v>
      </c>
      <c r="H19" s="155">
        <f t="shared" si="3"/>
        <v>23</v>
      </c>
      <c r="I19" s="160">
        <v>7</v>
      </c>
      <c r="J19" s="160">
        <v>16</v>
      </c>
      <c r="K19" s="155">
        <f t="shared" si="4"/>
        <v>3</v>
      </c>
      <c r="L19" s="160">
        <v>0</v>
      </c>
      <c r="M19" s="160">
        <v>3</v>
      </c>
      <c r="N19" s="155">
        <f t="shared" si="10"/>
        <v>1</v>
      </c>
      <c r="O19" s="160">
        <v>1</v>
      </c>
      <c r="P19" s="160">
        <v>0</v>
      </c>
      <c r="Q19" s="155">
        <f t="shared" si="11"/>
        <v>15</v>
      </c>
      <c r="R19" s="135">
        <v>15</v>
      </c>
      <c r="S19" s="135">
        <v>0</v>
      </c>
      <c r="T19" s="155">
        <f t="shared" si="5"/>
        <v>23</v>
      </c>
      <c r="U19" s="135">
        <v>15</v>
      </c>
      <c r="V19" s="135">
        <v>8</v>
      </c>
      <c r="W19" s="124">
        <f t="shared" si="12"/>
        <v>0</v>
      </c>
      <c r="X19" s="135">
        <v>0</v>
      </c>
      <c r="Y19" s="121">
        <v>0</v>
      </c>
      <c r="Z19" s="135">
        <v>143</v>
      </c>
      <c r="AA19" s="155">
        <f t="shared" si="13"/>
        <v>3</v>
      </c>
      <c r="AB19" s="135">
        <v>1</v>
      </c>
      <c r="AC19" s="121">
        <v>2</v>
      </c>
      <c r="AD19" s="121">
        <v>0</v>
      </c>
      <c r="AE19" s="121">
        <v>0</v>
      </c>
      <c r="AF19" s="135">
        <v>29</v>
      </c>
      <c r="AG19" s="135">
        <v>3613</v>
      </c>
      <c r="AH19" s="135">
        <v>14</v>
      </c>
      <c r="AI19" s="136">
        <f t="shared" si="16"/>
        <v>98.244192328471087</v>
      </c>
      <c r="AJ19" s="136">
        <f t="shared" si="17"/>
        <v>98.011512297226588</v>
      </c>
      <c r="AK19" s="136">
        <f t="shared" si="18"/>
        <v>98.492462311557787</v>
      </c>
      <c r="AL19" s="137">
        <v>0.48622366288492003</v>
      </c>
    </row>
    <row r="20" spans="1:38" s="97" customFormat="1" ht="12.95" customHeight="1">
      <c r="A20" s="95" t="s">
        <v>52</v>
      </c>
      <c r="B20" s="155">
        <f t="shared" si="14"/>
        <v>711</v>
      </c>
      <c r="C20" s="155">
        <f t="shared" si="9"/>
        <v>383</v>
      </c>
      <c r="D20" s="155">
        <f t="shared" si="15"/>
        <v>328</v>
      </c>
      <c r="E20" s="155">
        <f t="shared" si="2"/>
        <v>696</v>
      </c>
      <c r="F20" s="135">
        <v>374</v>
      </c>
      <c r="G20" s="135">
        <v>322</v>
      </c>
      <c r="H20" s="155">
        <f t="shared" si="3"/>
        <v>1</v>
      </c>
      <c r="I20" s="160">
        <v>1</v>
      </c>
      <c r="J20" s="160">
        <v>0</v>
      </c>
      <c r="K20" s="155">
        <f t="shared" si="4"/>
        <v>0</v>
      </c>
      <c r="L20" s="160">
        <v>0</v>
      </c>
      <c r="M20" s="160">
        <v>0</v>
      </c>
      <c r="N20" s="155">
        <f t="shared" si="10"/>
        <v>0</v>
      </c>
      <c r="O20" s="160">
        <v>0</v>
      </c>
      <c r="P20" s="160">
        <v>0</v>
      </c>
      <c r="Q20" s="155">
        <f t="shared" si="11"/>
        <v>4</v>
      </c>
      <c r="R20" s="135">
        <v>4</v>
      </c>
      <c r="S20" s="135">
        <v>0</v>
      </c>
      <c r="T20" s="155">
        <f t="shared" si="5"/>
        <v>10</v>
      </c>
      <c r="U20" s="135">
        <v>4</v>
      </c>
      <c r="V20" s="135">
        <v>6</v>
      </c>
      <c r="W20" s="124">
        <f t="shared" si="12"/>
        <v>0</v>
      </c>
      <c r="X20" s="135">
        <v>0</v>
      </c>
      <c r="Y20" s="121">
        <v>0</v>
      </c>
      <c r="Z20" s="135">
        <v>17</v>
      </c>
      <c r="AA20" s="155">
        <f t="shared" si="13"/>
        <v>0</v>
      </c>
      <c r="AB20" s="135">
        <v>0</v>
      </c>
      <c r="AC20" s="121">
        <v>0</v>
      </c>
      <c r="AD20" s="121">
        <v>0</v>
      </c>
      <c r="AE20" s="121">
        <v>0</v>
      </c>
      <c r="AF20" s="135">
        <v>8</v>
      </c>
      <c r="AG20" s="135">
        <v>683</v>
      </c>
      <c r="AH20" s="135">
        <v>4</v>
      </c>
      <c r="AI20" s="136">
        <f t="shared" si="16"/>
        <v>97.890295358649794</v>
      </c>
      <c r="AJ20" s="136">
        <f t="shared" si="17"/>
        <v>97.650130548302869</v>
      </c>
      <c r="AK20" s="136">
        <f t="shared" si="18"/>
        <v>98.170731707317074</v>
      </c>
      <c r="AL20" s="137">
        <v>0.56258790436005002</v>
      </c>
    </row>
    <row r="21" spans="1:38" s="97" customFormat="1" ht="12.95" customHeight="1">
      <c r="A21" s="95" t="s">
        <v>53</v>
      </c>
      <c r="B21" s="155">
        <f t="shared" si="14"/>
        <v>881</v>
      </c>
      <c r="C21" s="155">
        <f t="shared" si="9"/>
        <v>483</v>
      </c>
      <c r="D21" s="155">
        <f t="shared" si="15"/>
        <v>398</v>
      </c>
      <c r="E21" s="155">
        <f t="shared" si="2"/>
        <v>860</v>
      </c>
      <c r="F21" s="135">
        <v>469</v>
      </c>
      <c r="G21" s="135">
        <v>391</v>
      </c>
      <c r="H21" s="155">
        <f t="shared" si="3"/>
        <v>8</v>
      </c>
      <c r="I21" s="160">
        <v>3</v>
      </c>
      <c r="J21" s="160">
        <v>5</v>
      </c>
      <c r="K21" s="155">
        <f t="shared" si="4"/>
        <v>0</v>
      </c>
      <c r="L21" s="160">
        <v>0</v>
      </c>
      <c r="M21" s="160">
        <v>0</v>
      </c>
      <c r="N21" s="155">
        <f t="shared" si="10"/>
        <v>0</v>
      </c>
      <c r="O21" s="160">
        <v>0</v>
      </c>
      <c r="P21" s="160">
        <v>0</v>
      </c>
      <c r="Q21" s="155">
        <f t="shared" si="11"/>
        <v>2</v>
      </c>
      <c r="R21" s="135">
        <v>2</v>
      </c>
      <c r="S21" s="135">
        <v>0</v>
      </c>
      <c r="T21" s="155">
        <f t="shared" si="5"/>
        <v>11</v>
      </c>
      <c r="U21" s="135">
        <v>9</v>
      </c>
      <c r="V21" s="135">
        <v>2</v>
      </c>
      <c r="W21" s="124">
        <f t="shared" si="12"/>
        <v>0</v>
      </c>
      <c r="X21" s="135">
        <v>0</v>
      </c>
      <c r="Y21" s="121">
        <v>0</v>
      </c>
      <c r="Z21" s="135">
        <v>13</v>
      </c>
      <c r="AA21" s="155">
        <f t="shared" si="13"/>
        <v>1</v>
      </c>
      <c r="AB21" s="135">
        <v>1</v>
      </c>
      <c r="AC21" s="121">
        <v>0</v>
      </c>
      <c r="AD21" s="121">
        <v>0</v>
      </c>
      <c r="AE21" s="121">
        <v>0</v>
      </c>
      <c r="AF21" s="135">
        <v>6</v>
      </c>
      <c r="AG21" s="135">
        <v>845</v>
      </c>
      <c r="AH21" s="135">
        <v>2</v>
      </c>
      <c r="AI21" s="136">
        <f t="shared" si="16"/>
        <v>97.616345062429062</v>
      </c>
      <c r="AJ21" s="136">
        <f t="shared" si="17"/>
        <v>97.101449275362313</v>
      </c>
      <c r="AK21" s="136">
        <f t="shared" si="18"/>
        <v>98.241206030150749</v>
      </c>
      <c r="AL21" s="137">
        <v>0.34052213393870001</v>
      </c>
    </row>
    <row r="22" spans="1:38" s="97" customFormat="1" ht="12.95" customHeight="1">
      <c r="A22" s="95" t="s">
        <v>54</v>
      </c>
      <c r="B22" s="155">
        <f t="shared" si="14"/>
        <v>494</v>
      </c>
      <c r="C22" s="155">
        <f t="shared" si="9"/>
        <v>270</v>
      </c>
      <c r="D22" s="155">
        <f t="shared" si="15"/>
        <v>224</v>
      </c>
      <c r="E22" s="155">
        <f t="shared" si="2"/>
        <v>492</v>
      </c>
      <c r="F22" s="135">
        <v>270</v>
      </c>
      <c r="G22" s="135">
        <v>222</v>
      </c>
      <c r="H22" s="155">
        <f t="shared" si="3"/>
        <v>0</v>
      </c>
      <c r="I22" s="160">
        <v>0</v>
      </c>
      <c r="J22" s="160">
        <v>0</v>
      </c>
      <c r="K22" s="155">
        <f t="shared" si="4"/>
        <v>0</v>
      </c>
      <c r="L22" s="160">
        <v>0</v>
      </c>
      <c r="M22" s="160">
        <v>0</v>
      </c>
      <c r="N22" s="155">
        <f t="shared" si="10"/>
        <v>0</v>
      </c>
      <c r="O22" s="160">
        <v>0</v>
      </c>
      <c r="P22" s="160">
        <v>0</v>
      </c>
      <c r="Q22" s="155">
        <f t="shared" si="11"/>
        <v>1</v>
      </c>
      <c r="R22" s="135">
        <v>0</v>
      </c>
      <c r="S22" s="135">
        <v>1</v>
      </c>
      <c r="T22" s="155">
        <f t="shared" si="5"/>
        <v>1</v>
      </c>
      <c r="U22" s="135">
        <v>0</v>
      </c>
      <c r="V22" s="135">
        <v>1</v>
      </c>
      <c r="W22" s="124">
        <f t="shared" si="12"/>
        <v>0</v>
      </c>
      <c r="X22" s="135">
        <v>0</v>
      </c>
      <c r="Y22" s="121">
        <v>0</v>
      </c>
      <c r="Z22" s="135">
        <v>11</v>
      </c>
      <c r="AA22" s="155">
        <f t="shared" si="13"/>
        <v>0</v>
      </c>
      <c r="AB22" s="135">
        <v>0</v>
      </c>
      <c r="AC22" s="121">
        <v>0</v>
      </c>
      <c r="AD22" s="121">
        <v>0</v>
      </c>
      <c r="AE22" s="121">
        <v>0</v>
      </c>
      <c r="AF22" s="135">
        <v>1</v>
      </c>
      <c r="AG22" s="135">
        <v>485</v>
      </c>
      <c r="AH22" s="135">
        <v>1</v>
      </c>
      <c r="AI22" s="136">
        <f t="shared" si="16"/>
        <v>99.595141700404852</v>
      </c>
      <c r="AJ22" s="136">
        <f t="shared" si="17"/>
        <v>100</v>
      </c>
      <c r="AK22" s="136">
        <f t="shared" si="18"/>
        <v>99.107142857142861</v>
      </c>
      <c r="AL22" s="137">
        <v>0.20242914979757001</v>
      </c>
    </row>
    <row r="23" spans="1:38" s="97" customFormat="1" ht="12.95" customHeight="1">
      <c r="A23" s="95" t="s">
        <v>55</v>
      </c>
      <c r="B23" s="155">
        <f t="shared" si="14"/>
        <v>375</v>
      </c>
      <c r="C23" s="155">
        <f t="shared" si="9"/>
        <v>178</v>
      </c>
      <c r="D23" s="155">
        <f t="shared" si="15"/>
        <v>197</v>
      </c>
      <c r="E23" s="155">
        <f t="shared" si="2"/>
        <v>369</v>
      </c>
      <c r="F23" s="135">
        <v>173</v>
      </c>
      <c r="G23" s="135">
        <v>196</v>
      </c>
      <c r="H23" s="155">
        <f t="shared" si="3"/>
        <v>0</v>
      </c>
      <c r="I23" s="160">
        <v>0</v>
      </c>
      <c r="J23" s="160">
        <v>0</v>
      </c>
      <c r="K23" s="155">
        <f t="shared" si="4"/>
        <v>0</v>
      </c>
      <c r="L23" s="160">
        <v>0</v>
      </c>
      <c r="M23" s="160">
        <v>0</v>
      </c>
      <c r="N23" s="155">
        <f t="shared" si="10"/>
        <v>0</v>
      </c>
      <c r="O23" s="160">
        <v>0</v>
      </c>
      <c r="P23" s="160">
        <v>0</v>
      </c>
      <c r="Q23" s="155">
        <f t="shared" si="11"/>
        <v>2</v>
      </c>
      <c r="R23" s="135">
        <v>2</v>
      </c>
      <c r="S23" s="135">
        <v>0</v>
      </c>
      <c r="T23" s="155">
        <f t="shared" si="5"/>
        <v>4</v>
      </c>
      <c r="U23" s="135">
        <v>3</v>
      </c>
      <c r="V23" s="135">
        <v>1</v>
      </c>
      <c r="W23" s="124">
        <f t="shared" si="12"/>
        <v>0</v>
      </c>
      <c r="X23" s="135">
        <v>0</v>
      </c>
      <c r="Y23" s="121">
        <v>0</v>
      </c>
      <c r="Z23" s="135">
        <v>21</v>
      </c>
      <c r="AA23" s="155">
        <f t="shared" si="13"/>
        <v>0</v>
      </c>
      <c r="AB23" s="135">
        <v>0</v>
      </c>
      <c r="AC23" s="121">
        <v>0</v>
      </c>
      <c r="AD23" s="121">
        <v>0</v>
      </c>
      <c r="AE23" s="121">
        <v>0</v>
      </c>
      <c r="AF23" s="135">
        <v>4</v>
      </c>
      <c r="AG23" s="135">
        <v>362</v>
      </c>
      <c r="AH23" s="135">
        <v>2</v>
      </c>
      <c r="AI23" s="136">
        <f t="shared" si="16"/>
        <v>98.4</v>
      </c>
      <c r="AJ23" s="136">
        <f t="shared" si="17"/>
        <v>97.19101123595506</v>
      </c>
      <c r="AK23" s="136">
        <f t="shared" si="18"/>
        <v>99.492385786802032</v>
      </c>
      <c r="AL23" s="137">
        <v>0.53333333333333</v>
      </c>
    </row>
    <row r="24" spans="1:38" s="97" customFormat="1" ht="12.95" customHeight="1">
      <c r="A24" s="95" t="s">
        <v>56</v>
      </c>
      <c r="B24" s="155">
        <f t="shared" si="14"/>
        <v>606</v>
      </c>
      <c r="C24" s="155">
        <f t="shared" si="9"/>
        <v>302</v>
      </c>
      <c r="D24" s="155">
        <f t="shared" si="15"/>
        <v>304</v>
      </c>
      <c r="E24" s="155">
        <f t="shared" si="2"/>
        <v>596</v>
      </c>
      <c r="F24" s="135">
        <v>296</v>
      </c>
      <c r="G24" s="135">
        <v>300</v>
      </c>
      <c r="H24" s="155">
        <f t="shared" si="3"/>
        <v>2</v>
      </c>
      <c r="I24" s="160">
        <v>1</v>
      </c>
      <c r="J24" s="160">
        <v>1</v>
      </c>
      <c r="K24" s="155">
        <f t="shared" si="4"/>
        <v>0</v>
      </c>
      <c r="L24" s="160">
        <v>0</v>
      </c>
      <c r="M24" s="160">
        <v>0</v>
      </c>
      <c r="N24" s="155">
        <f t="shared" si="10"/>
        <v>0</v>
      </c>
      <c r="O24" s="160">
        <v>0</v>
      </c>
      <c r="P24" s="160">
        <v>0</v>
      </c>
      <c r="Q24" s="155">
        <f t="shared" si="11"/>
        <v>3</v>
      </c>
      <c r="R24" s="135">
        <v>2</v>
      </c>
      <c r="S24" s="135">
        <v>1</v>
      </c>
      <c r="T24" s="155">
        <f t="shared" si="5"/>
        <v>5</v>
      </c>
      <c r="U24" s="135">
        <v>3</v>
      </c>
      <c r="V24" s="135">
        <v>2</v>
      </c>
      <c r="W24" s="124">
        <f t="shared" si="12"/>
        <v>0</v>
      </c>
      <c r="X24" s="135">
        <v>0</v>
      </c>
      <c r="Y24" s="121">
        <v>0</v>
      </c>
      <c r="Z24" s="135">
        <v>6</v>
      </c>
      <c r="AA24" s="155">
        <f t="shared" si="13"/>
        <v>1</v>
      </c>
      <c r="AB24" s="135">
        <v>1</v>
      </c>
      <c r="AC24" s="121">
        <v>0</v>
      </c>
      <c r="AD24" s="121">
        <v>0</v>
      </c>
      <c r="AE24" s="121">
        <v>0</v>
      </c>
      <c r="AF24" s="135">
        <v>10</v>
      </c>
      <c r="AG24" s="135">
        <v>593</v>
      </c>
      <c r="AH24" s="135">
        <v>3</v>
      </c>
      <c r="AI24" s="136">
        <f t="shared" si="16"/>
        <v>98.349834983498354</v>
      </c>
      <c r="AJ24" s="136">
        <f t="shared" si="17"/>
        <v>98.013245033112582</v>
      </c>
      <c r="AK24" s="136">
        <f t="shared" si="18"/>
        <v>98.68421052631578</v>
      </c>
      <c r="AL24" s="137">
        <v>0.66006600660065995</v>
      </c>
    </row>
    <row r="25" spans="1:38" s="97" customFormat="1" ht="12.95" customHeight="1">
      <c r="A25" s="95" t="s">
        <v>136</v>
      </c>
      <c r="B25" s="155">
        <f t="shared" si="14"/>
        <v>386</v>
      </c>
      <c r="C25" s="155">
        <f t="shared" si="9"/>
        <v>198</v>
      </c>
      <c r="D25" s="155">
        <f t="shared" si="15"/>
        <v>188</v>
      </c>
      <c r="E25" s="155">
        <f t="shared" si="2"/>
        <v>383</v>
      </c>
      <c r="F25" s="135">
        <v>195</v>
      </c>
      <c r="G25" s="135">
        <v>188</v>
      </c>
      <c r="H25" s="155">
        <f t="shared" si="3"/>
        <v>0</v>
      </c>
      <c r="I25" s="160">
        <v>0</v>
      </c>
      <c r="J25" s="160">
        <v>0</v>
      </c>
      <c r="K25" s="155">
        <f t="shared" si="4"/>
        <v>0</v>
      </c>
      <c r="L25" s="160">
        <v>0</v>
      </c>
      <c r="M25" s="160">
        <v>0</v>
      </c>
      <c r="N25" s="155">
        <f t="shared" si="10"/>
        <v>2</v>
      </c>
      <c r="O25" s="160">
        <v>2</v>
      </c>
      <c r="P25" s="160">
        <v>0</v>
      </c>
      <c r="Q25" s="155">
        <f t="shared" si="11"/>
        <v>1</v>
      </c>
      <c r="R25" s="135">
        <v>1</v>
      </c>
      <c r="S25" s="135">
        <v>0</v>
      </c>
      <c r="T25" s="155">
        <f t="shared" si="5"/>
        <v>0</v>
      </c>
      <c r="U25" s="135">
        <v>0</v>
      </c>
      <c r="V25" s="135">
        <v>0</v>
      </c>
      <c r="W25" s="124">
        <f t="shared" si="12"/>
        <v>0</v>
      </c>
      <c r="X25" s="135">
        <v>0</v>
      </c>
      <c r="Y25" s="121">
        <v>0</v>
      </c>
      <c r="Z25" s="135">
        <v>6</v>
      </c>
      <c r="AA25" s="155">
        <f t="shared" si="13"/>
        <v>0</v>
      </c>
      <c r="AB25" s="135">
        <v>0</v>
      </c>
      <c r="AC25" s="121">
        <v>0</v>
      </c>
      <c r="AD25" s="121">
        <v>0</v>
      </c>
      <c r="AE25" s="121">
        <v>0</v>
      </c>
      <c r="AF25" s="135">
        <v>8</v>
      </c>
      <c r="AG25" s="135">
        <v>374</v>
      </c>
      <c r="AH25" s="135">
        <v>1</v>
      </c>
      <c r="AI25" s="136">
        <f t="shared" si="16"/>
        <v>99.22279792746113</v>
      </c>
      <c r="AJ25" s="136">
        <f t="shared" si="17"/>
        <v>98.484848484848484</v>
      </c>
      <c r="AK25" s="136">
        <f t="shared" si="18"/>
        <v>100</v>
      </c>
      <c r="AL25" s="137">
        <v>0.25906735751295001</v>
      </c>
    </row>
    <row r="26" spans="1:38" s="97" customFormat="1" ht="12.95" customHeight="1">
      <c r="A26" s="95" t="s">
        <v>137</v>
      </c>
      <c r="B26" s="155">
        <f t="shared" si="14"/>
        <v>385</v>
      </c>
      <c r="C26" s="155">
        <f t="shared" si="9"/>
        <v>192</v>
      </c>
      <c r="D26" s="155">
        <f t="shared" si="15"/>
        <v>193</v>
      </c>
      <c r="E26" s="155">
        <f t="shared" si="2"/>
        <v>377</v>
      </c>
      <c r="F26" s="135">
        <v>187</v>
      </c>
      <c r="G26" s="135">
        <v>190</v>
      </c>
      <c r="H26" s="155">
        <f t="shared" si="3"/>
        <v>1</v>
      </c>
      <c r="I26" s="160">
        <v>0</v>
      </c>
      <c r="J26" s="160">
        <v>1</v>
      </c>
      <c r="K26" s="155">
        <f t="shared" si="4"/>
        <v>0</v>
      </c>
      <c r="L26" s="160">
        <v>0</v>
      </c>
      <c r="M26" s="160">
        <v>0</v>
      </c>
      <c r="N26" s="155">
        <f t="shared" si="10"/>
        <v>0</v>
      </c>
      <c r="O26" s="160">
        <v>0</v>
      </c>
      <c r="P26" s="160">
        <v>0</v>
      </c>
      <c r="Q26" s="155">
        <f t="shared" si="11"/>
        <v>5</v>
      </c>
      <c r="R26" s="135">
        <v>4</v>
      </c>
      <c r="S26" s="135">
        <v>1</v>
      </c>
      <c r="T26" s="155">
        <f t="shared" si="5"/>
        <v>2</v>
      </c>
      <c r="U26" s="135">
        <v>1</v>
      </c>
      <c r="V26" s="135">
        <v>1</v>
      </c>
      <c r="W26" s="124">
        <f t="shared" si="12"/>
        <v>0</v>
      </c>
      <c r="X26" s="135">
        <v>0</v>
      </c>
      <c r="Y26" s="121">
        <v>0</v>
      </c>
      <c r="Z26" s="135">
        <v>16</v>
      </c>
      <c r="AA26" s="155">
        <f t="shared" si="13"/>
        <v>0</v>
      </c>
      <c r="AB26" s="135">
        <v>0</v>
      </c>
      <c r="AC26" s="121">
        <v>0</v>
      </c>
      <c r="AD26" s="121">
        <v>0</v>
      </c>
      <c r="AE26" s="121">
        <v>0</v>
      </c>
      <c r="AF26" s="135">
        <v>7</v>
      </c>
      <c r="AG26" s="135">
        <v>368</v>
      </c>
      <c r="AH26" s="135">
        <v>5</v>
      </c>
      <c r="AI26" s="136">
        <f t="shared" si="16"/>
        <v>97.922077922077918</v>
      </c>
      <c r="AJ26" s="136">
        <f t="shared" si="17"/>
        <v>97.395833333333343</v>
      </c>
      <c r="AK26" s="136">
        <f t="shared" si="18"/>
        <v>98.445595854922274</v>
      </c>
      <c r="AL26" s="137">
        <v>1.29870129870129</v>
      </c>
    </row>
    <row r="27" spans="1:38" s="97" customFormat="1" ht="12.95" customHeight="1">
      <c r="A27" s="95" t="s">
        <v>138</v>
      </c>
      <c r="B27" s="155">
        <f t="shared" si="14"/>
        <v>655</v>
      </c>
      <c r="C27" s="155">
        <f t="shared" si="9"/>
        <v>327</v>
      </c>
      <c r="D27" s="155">
        <f t="shared" si="15"/>
        <v>328</v>
      </c>
      <c r="E27" s="155">
        <f t="shared" si="2"/>
        <v>647</v>
      </c>
      <c r="F27" s="135">
        <v>322</v>
      </c>
      <c r="G27" s="135">
        <v>325</v>
      </c>
      <c r="H27" s="155">
        <f t="shared" si="3"/>
        <v>2</v>
      </c>
      <c r="I27" s="160">
        <v>2</v>
      </c>
      <c r="J27" s="160">
        <v>0</v>
      </c>
      <c r="K27" s="155">
        <f t="shared" si="4"/>
        <v>2</v>
      </c>
      <c r="L27" s="160">
        <v>1</v>
      </c>
      <c r="M27" s="160">
        <v>1</v>
      </c>
      <c r="N27" s="155">
        <f t="shared" si="10"/>
        <v>0</v>
      </c>
      <c r="O27" s="160">
        <v>0</v>
      </c>
      <c r="P27" s="160">
        <v>0</v>
      </c>
      <c r="Q27" s="155">
        <f t="shared" si="11"/>
        <v>0</v>
      </c>
      <c r="R27" s="135">
        <v>0</v>
      </c>
      <c r="S27" s="135">
        <v>0</v>
      </c>
      <c r="T27" s="155">
        <f t="shared" si="5"/>
        <v>4</v>
      </c>
      <c r="U27" s="135">
        <v>2</v>
      </c>
      <c r="V27" s="135">
        <v>2</v>
      </c>
      <c r="W27" s="124">
        <f t="shared" si="12"/>
        <v>0</v>
      </c>
      <c r="X27" s="135">
        <v>0</v>
      </c>
      <c r="Y27" s="121">
        <v>0</v>
      </c>
      <c r="Z27" s="135">
        <v>6</v>
      </c>
      <c r="AA27" s="155">
        <f t="shared" si="13"/>
        <v>0</v>
      </c>
      <c r="AB27" s="135">
        <v>0</v>
      </c>
      <c r="AC27" s="121">
        <v>0</v>
      </c>
      <c r="AD27" s="121">
        <v>0</v>
      </c>
      <c r="AE27" s="121">
        <v>0</v>
      </c>
      <c r="AF27" s="135">
        <v>10</v>
      </c>
      <c r="AG27" s="135">
        <v>639</v>
      </c>
      <c r="AH27" s="135">
        <v>0</v>
      </c>
      <c r="AI27" s="136">
        <f t="shared" si="16"/>
        <v>98.778625954198475</v>
      </c>
      <c r="AJ27" s="136">
        <f t="shared" si="17"/>
        <v>98.470948012232412</v>
      </c>
      <c r="AK27" s="136">
        <f t="shared" si="18"/>
        <v>99.08536585365853</v>
      </c>
      <c r="AL27" s="137">
        <v>0</v>
      </c>
    </row>
    <row r="28" spans="1:38" s="97" customFormat="1" ht="12.95" customHeight="1">
      <c r="A28" s="95" t="s">
        <v>151</v>
      </c>
      <c r="B28" s="155">
        <f t="shared" si="14"/>
        <v>348</v>
      </c>
      <c r="C28" s="155">
        <f t="shared" si="9"/>
        <v>168</v>
      </c>
      <c r="D28" s="155">
        <f t="shared" si="15"/>
        <v>180</v>
      </c>
      <c r="E28" s="155">
        <f t="shared" si="2"/>
        <v>345</v>
      </c>
      <c r="F28" s="135">
        <v>168</v>
      </c>
      <c r="G28" s="135">
        <v>177</v>
      </c>
      <c r="H28" s="155">
        <f t="shared" si="3"/>
        <v>2</v>
      </c>
      <c r="I28" s="160">
        <v>0</v>
      </c>
      <c r="J28" s="160">
        <v>2</v>
      </c>
      <c r="K28" s="155">
        <f t="shared" si="4"/>
        <v>0</v>
      </c>
      <c r="L28" s="160">
        <v>0</v>
      </c>
      <c r="M28" s="160">
        <v>0</v>
      </c>
      <c r="N28" s="155">
        <f t="shared" si="10"/>
        <v>0</v>
      </c>
      <c r="O28" s="160">
        <v>0</v>
      </c>
      <c r="P28" s="160">
        <v>0</v>
      </c>
      <c r="Q28" s="155">
        <f t="shared" si="11"/>
        <v>0</v>
      </c>
      <c r="R28" s="135">
        <v>0</v>
      </c>
      <c r="S28" s="135">
        <v>0</v>
      </c>
      <c r="T28" s="155">
        <f t="shared" si="5"/>
        <v>1</v>
      </c>
      <c r="U28" s="135">
        <v>0</v>
      </c>
      <c r="V28" s="135">
        <v>1</v>
      </c>
      <c r="W28" s="124">
        <f t="shared" si="12"/>
        <v>0</v>
      </c>
      <c r="X28" s="135">
        <v>0</v>
      </c>
      <c r="Y28" s="121">
        <v>0</v>
      </c>
      <c r="Z28" s="135">
        <v>9</v>
      </c>
      <c r="AA28" s="155">
        <f t="shared" si="13"/>
        <v>0</v>
      </c>
      <c r="AB28" s="135">
        <v>0</v>
      </c>
      <c r="AC28" s="121">
        <v>0</v>
      </c>
      <c r="AD28" s="121">
        <v>0</v>
      </c>
      <c r="AE28" s="121">
        <v>0</v>
      </c>
      <c r="AF28" s="135">
        <v>6</v>
      </c>
      <c r="AG28" s="135">
        <v>340</v>
      </c>
      <c r="AH28" s="135">
        <v>0</v>
      </c>
      <c r="AI28" s="136">
        <f t="shared" si="16"/>
        <v>99.137931034482762</v>
      </c>
      <c r="AJ28" s="136">
        <f t="shared" si="17"/>
        <v>100</v>
      </c>
      <c r="AK28" s="136">
        <f t="shared" si="18"/>
        <v>98.333333333333329</v>
      </c>
      <c r="AL28" s="137">
        <v>0</v>
      </c>
    </row>
    <row r="29" spans="1:38" s="97" customFormat="1" ht="12.95" customHeight="1">
      <c r="A29" s="95" t="s">
        <v>57</v>
      </c>
      <c r="B29" s="155">
        <f t="shared" si="14"/>
        <v>116</v>
      </c>
      <c r="C29" s="155">
        <f t="shared" si="9"/>
        <v>62</v>
      </c>
      <c r="D29" s="155">
        <f t="shared" si="15"/>
        <v>54</v>
      </c>
      <c r="E29" s="155">
        <f t="shared" si="2"/>
        <v>116</v>
      </c>
      <c r="F29" s="135">
        <v>62</v>
      </c>
      <c r="G29" s="135">
        <v>54</v>
      </c>
      <c r="H29" s="155">
        <f t="shared" si="3"/>
        <v>0</v>
      </c>
      <c r="I29" s="160">
        <v>0</v>
      </c>
      <c r="J29" s="160">
        <v>0</v>
      </c>
      <c r="K29" s="155">
        <f t="shared" si="4"/>
        <v>0</v>
      </c>
      <c r="L29" s="160">
        <v>0</v>
      </c>
      <c r="M29" s="160">
        <v>0</v>
      </c>
      <c r="N29" s="155">
        <f t="shared" si="10"/>
        <v>0</v>
      </c>
      <c r="O29" s="160">
        <v>0</v>
      </c>
      <c r="P29" s="160">
        <v>0</v>
      </c>
      <c r="Q29" s="155">
        <f t="shared" si="11"/>
        <v>0</v>
      </c>
      <c r="R29" s="135">
        <v>0</v>
      </c>
      <c r="S29" s="135">
        <v>0</v>
      </c>
      <c r="T29" s="155">
        <f t="shared" si="5"/>
        <v>0</v>
      </c>
      <c r="U29" s="135">
        <v>0</v>
      </c>
      <c r="V29" s="135">
        <v>0</v>
      </c>
      <c r="W29" s="124">
        <f t="shared" si="12"/>
        <v>0</v>
      </c>
      <c r="X29" s="135">
        <v>0</v>
      </c>
      <c r="Y29" s="121">
        <v>0</v>
      </c>
      <c r="Z29" s="135">
        <v>4</v>
      </c>
      <c r="AA29" s="155">
        <f t="shared" si="13"/>
        <v>0</v>
      </c>
      <c r="AB29" s="135">
        <v>0</v>
      </c>
      <c r="AC29" s="121">
        <v>0</v>
      </c>
      <c r="AD29" s="121">
        <v>0</v>
      </c>
      <c r="AE29" s="121">
        <v>0</v>
      </c>
      <c r="AF29" s="135">
        <v>1</v>
      </c>
      <c r="AG29" s="135">
        <v>116</v>
      </c>
      <c r="AH29" s="135">
        <v>0</v>
      </c>
      <c r="AI29" s="136">
        <f t="shared" si="16"/>
        <v>100</v>
      </c>
      <c r="AJ29" s="136">
        <f t="shared" si="17"/>
        <v>100</v>
      </c>
      <c r="AK29" s="136">
        <f t="shared" si="18"/>
        <v>100</v>
      </c>
      <c r="AL29" s="137">
        <v>0</v>
      </c>
    </row>
    <row r="30" spans="1:38" s="97" customFormat="1" ht="12.95" customHeight="1">
      <c r="A30" s="95" t="s">
        <v>58</v>
      </c>
      <c r="B30" s="155">
        <f t="shared" si="14"/>
        <v>105</v>
      </c>
      <c r="C30" s="155">
        <f t="shared" si="9"/>
        <v>47</v>
      </c>
      <c r="D30" s="155">
        <f t="shared" si="15"/>
        <v>58</v>
      </c>
      <c r="E30" s="155">
        <f t="shared" si="2"/>
        <v>104</v>
      </c>
      <c r="F30" s="135">
        <v>47</v>
      </c>
      <c r="G30" s="135">
        <v>57</v>
      </c>
      <c r="H30" s="155">
        <f t="shared" si="3"/>
        <v>0</v>
      </c>
      <c r="I30" s="160">
        <v>0</v>
      </c>
      <c r="J30" s="160">
        <v>0</v>
      </c>
      <c r="K30" s="155">
        <f t="shared" si="4"/>
        <v>0</v>
      </c>
      <c r="L30" s="160">
        <v>0</v>
      </c>
      <c r="M30" s="160">
        <v>0</v>
      </c>
      <c r="N30" s="155">
        <f t="shared" si="10"/>
        <v>0</v>
      </c>
      <c r="O30" s="160">
        <v>0</v>
      </c>
      <c r="P30" s="160">
        <v>0</v>
      </c>
      <c r="Q30" s="155">
        <f t="shared" si="11"/>
        <v>0</v>
      </c>
      <c r="R30" s="135">
        <v>0</v>
      </c>
      <c r="S30" s="135">
        <v>0</v>
      </c>
      <c r="T30" s="155">
        <f t="shared" si="5"/>
        <v>1</v>
      </c>
      <c r="U30" s="135">
        <v>0</v>
      </c>
      <c r="V30" s="135">
        <v>1</v>
      </c>
      <c r="W30" s="124">
        <f t="shared" si="12"/>
        <v>0</v>
      </c>
      <c r="X30" s="135">
        <v>0</v>
      </c>
      <c r="Y30" s="121">
        <v>0</v>
      </c>
      <c r="Z30" s="135">
        <v>5</v>
      </c>
      <c r="AA30" s="155">
        <f t="shared" si="13"/>
        <v>0</v>
      </c>
      <c r="AB30" s="135">
        <v>0</v>
      </c>
      <c r="AC30" s="121">
        <v>0</v>
      </c>
      <c r="AD30" s="121">
        <v>0</v>
      </c>
      <c r="AE30" s="121">
        <v>0</v>
      </c>
      <c r="AF30" s="135">
        <v>0</v>
      </c>
      <c r="AG30" s="135">
        <v>103</v>
      </c>
      <c r="AH30" s="135">
        <v>0</v>
      </c>
      <c r="AI30" s="136">
        <f t="shared" si="16"/>
        <v>99.047619047619051</v>
      </c>
      <c r="AJ30" s="136">
        <f t="shared" si="17"/>
        <v>100</v>
      </c>
      <c r="AK30" s="136">
        <f t="shared" si="18"/>
        <v>98.275862068965509</v>
      </c>
      <c r="AL30" s="137">
        <v>0</v>
      </c>
    </row>
    <row r="31" spans="1:38" s="97" customFormat="1" ht="12.95" customHeight="1">
      <c r="A31" s="95" t="s">
        <v>59</v>
      </c>
      <c r="B31" s="155">
        <f t="shared" si="14"/>
        <v>135</v>
      </c>
      <c r="C31" s="155">
        <f t="shared" si="9"/>
        <v>62</v>
      </c>
      <c r="D31" s="155">
        <f t="shared" si="15"/>
        <v>73</v>
      </c>
      <c r="E31" s="155">
        <f t="shared" si="2"/>
        <v>134</v>
      </c>
      <c r="F31" s="135">
        <v>62</v>
      </c>
      <c r="G31" s="135">
        <v>72</v>
      </c>
      <c r="H31" s="155">
        <f t="shared" si="3"/>
        <v>0</v>
      </c>
      <c r="I31" s="160">
        <v>0</v>
      </c>
      <c r="J31" s="160">
        <v>0</v>
      </c>
      <c r="K31" s="155">
        <f t="shared" si="4"/>
        <v>0</v>
      </c>
      <c r="L31" s="160">
        <v>0</v>
      </c>
      <c r="M31" s="160">
        <v>0</v>
      </c>
      <c r="N31" s="155">
        <f t="shared" si="10"/>
        <v>0</v>
      </c>
      <c r="O31" s="160">
        <v>0</v>
      </c>
      <c r="P31" s="160">
        <v>0</v>
      </c>
      <c r="Q31" s="155">
        <f t="shared" si="11"/>
        <v>0</v>
      </c>
      <c r="R31" s="135">
        <v>0</v>
      </c>
      <c r="S31" s="135">
        <v>0</v>
      </c>
      <c r="T31" s="155">
        <f t="shared" si="5"/>
        <v>1</v>
      </c>
      <c r="U31" s="135">
        <v>0</v>
      </c>
      <c r="V31" s="135">
        <v>1</v>
      </c>
      <c r="W31" s="124">
        <f t="shared" si="12"/>
        <v>0</v>
      </c>
      <c r="X31" s="135">
        <v>0</v>
      </c>
      <c r="Y31" s="121">
        <v>0</v>
      </c>
      <c r="Z31" s="135">
        <v>2</v>
      </c>
      <c r="AA31" s="155">
        <f t="shared" si="13"/>
        <v>0</v>
      </c>
      <c r="AB31" s="135">
        <v>0</v>
      </c>
      <c r="AC31" s="121">
        <v>0</v>
      </c>
      <c r="AD31" s="121">
        <v>0</v>
      </c>
      <c r="AE31" s="121">
        <v>0</v>
      </c>
      <c r="AF31" s="135">
        <v>1</v>
      </c>
      <c r="AG31" s="135">
        <v>131</v>
      </c>
      <c r="AH31" s="135">
        <v>0</v>
      </c>
      <c r="AI31" s="136">
        <f t="shared" si="16"/>
        <v>99.259259259259252</v>
      </c>
      <c r="AJ31" s="136">
        <f t="shared" si="17"/>
        <v>100</v>
      </c>
      <c r="AK31" s="136">
        <f t="shared" si="18"/>
        <v>98.630136986301366</v>
      </c>
      <c r="AL31" s="137">
        <v>0</v>
      </c>
    </row>
    <row r="32" spans="1:38" s="97" customFormat="1" ht="12.95" customHeight="1">
      <c r="A32" s="95" t="s">
        <v>60</v>
      </c>
      <c r="B32" s="155">
        <f t="shared" si="14"/>
        <v>94</v>
      </c>
      <c r="C32" s="155">
        <f t="shared" si="9"/>
        <v>56</v>
      </c>
      <c r="D32" s="155">
        <f t="shared" si="15"/>
        <v>38</v>
      </c>
      <c r="E32" s="155">
        <f t="shared" si="2"/>
        <v>92</v>
      </c>
      <c r="F32" s="135">
        <v>55</v>
      </c>
      <c r="G32" s="135">
        <v>37</v>
      </c>
      <c r="H32" s="155">
        <f t="shared" si="3"/>
        <v>1</v>
      </c>
      <c r="I32" s="160">
        <v>0</v>
      </c>
      <c r="J32" s="160">
        <v>1</v>
      </c>
      <c r="K32" s="155">
        <f t="shared" si="4"/>
        <v>0</v>
      </c>
      <c r="L32" s="160">
        <v>0</v>
      </c>
      <c r="M32" s="160">
        <v>0</v>
      </c>
      <c r="N32" s="155">
        <f t="shared" si="10"/>
        <v>0</v>
      </c>
      <c r="O32" s="160">
        <v>0</v>
      </c>
      <c r="P32" s="160">
        <v>0</v>
      </c>
      <c r="Q32" s="155">
        <f t="shared" si="11"/>
        <v>1</v>
      </c>
      <c r="R32" s="135">
        <v>1</v>
      </c>
      <c r="S32" s="135">
        <v>0</v>
      </c>
      <c r="T32" s="155">
        <f t="shared" si="5"/>
        <v>0</v>
      </c>
      <c r="U32" s="135">
        <v>0</v>
      </c>
      <c r="V32" s="135">
        <v>0</v>
      </c>
      <c r="W32" s="124">
        <f t="shared" si="12"/>
        <v>0</v>
      </c>
      <c r="X32" s="135">
        <v>0</v>
      </c>
      <c r="Y32" s="121">
        <v>0</v>
      </c>
      <c r="Z32" s="135">
        <v>3</v>
      </c>
      <c r="AA32" s="155">
        <f t="shared" si="13"/>
        <v>0</v>
      </c>
      <c r="AB32" s="135">
        <v>0</v>
      </c>
      <c r="AC32" s="121">
        <v>0</v>
      </c>
      <c r="AD32" s="121">
        <v>0</v>
      </c>
      <c r="AE32" s="121">
        <v>0</v>
      </c>
      <c r="AF32" s="135">
        <v>1</v>
      </c>
      <c r="AG32" s="135">
        <v>89</v>
      </c>
      <c r="AH32" s="135">
        <v>1</v>
      </c>
      <c r="AI32" s="136">
        <f t="shared" si="16"/>
        <v>97.872340425531917</v>
      </c>
      <c r="AJ32" s="136">
        <f t="shared" si="17"/>
        <v>98.214285714285708</v>
      </c>
      <c r="AK32" s="136">
        <f t="shared" si="18"/>
        <v>97.368421052631575</v>
      </c>
      <c r="AL32" s="137">
        <v>1.0638297872340401</v>
      </c>
    </row>
    <row r="33" spans="1:38" s="97" customFormat="1" ht="12.95" customHeight="1">
      <c r="A33" s="95" t="s">
        <v>61</v>
      </c>
      <c r="B33" s="155">
        <f t="shared" si="14"/>
        <v>124</v>
      </c>
      <c r="C33" s="155">
        <f t="shared" si="9"/>
        <v>70</v>
      </c>
      <c r="D33" s="155">
        <f t="shared" si="15"/>
        <v>54</v>
      </c>
      <c r="E33" s="155">
        <f t="shared" si="2"/>
        <v>118</v>
      </c>
      <c r="F33" s="135">
        <v>64</v>
      </c>
      <c r="G33" s="135">
        <v>54</v>
      </c>
      <c r="H33" s="155">
        <f t="shared" si="3"/>
        <v>1</v>
      </c>
      <c r="I33" s="160">
        <v>1</v>
      </c>
      <c r="J33" s="160">
        <v>0</v>
      </c>
      <c r="K33" s="155">
        <f t="shared" si="4"/>
        <v>0</v>
      </c>
      <c r="L33" s="160">
        <v>0</v>
      </c>
      <c r="M33" s="160">
        <v>0</v>
      </c>
      <c r="N33" s="155">
        <f t="shared" si="10"/>
        <v>0</v>
      </c>
      <c r="O33" s="160">
        <v>0</v>
      </c>
      <c r="P33" s="160">
        <v>0</v>
      </c>
      <c r="Q33" s="155">
        <f t="shared" si="11"/>
        <v>4</v>
      </c>
      <c r="R33" s="135">
        <v>4</v>
      </c>
      <c r="S33" s="135">
        <v>0</v>
      </c>
      <c r="T33" s="155">
        <f t="shared" si="5"/>
        <v>1</v>
      </c>
      <c r="U33" s="135">
        <v>1</v>
      </c>
      <c r="V33" s="135">
        <v>0</v>
      </c>
      <c r="W33" s="124">
        <f t="shared" si="12"/>
        <v>0</v>
      </c>
      <c r="X33" s="135">
        <v>0</v>
      </c>
      <c r="Y33" s="121">
        <v>0</v>
      </c>
      <c r="Z33" s="135">
        <v>0</v>
      </c>
      <c r="AA33" s="155">
        <f t="shared" si="13"/>
        <v>0</v>
      </c>
      <c r="AB33" s="135">
        <v>0</v>
      </c>
      <c r="AC33" s="121">
        <v>0</v>
      </c>
      <c r="AD33" s="121">
        <v>0</v>
      </c>
      <c r="AE33" s="121">
        <v>0</v>
      </c>
      <c r="AF33" s="135">
        <v>2</v>
      </c>
      <c r="AG33" s="135">
        <v>116</v>
      </c>
      <c r="AH33" s="135">
        <v>4</v>
      </c>
      <c r="AI33" s="136">
        <f t="shared" si="16"/>
        <v>95.161290322580655</v>
      </c>
      <c r="AJ33" s="136">
        <f t="shared" si="17"/>
        <v>91.428571428571431</v>
      </c>
      <c r="AK33" s="136">
        <f t="shared" si="18"/>
        <v>100</v>
      </c>
      <c r="AL33" s="137">
        <v>3.2258064516128999</v>
      </c>
    </row>
    <row r="34" spans="1:38" s="97" customFormat="1" ht="12.95" customHeight="1">
      <c r="A34" s="95" t="s">
        <v>62</v>
      </c>
      <c r="B34" s="155">
        <f t="shared" si="14"/>
        <v>53</v>
      </c>
      <c r="C34" s="155">
        <f t="shared" si="9"/>
        <v>22</v>
      </c>
      <c r="D34" s="155">
        <f t="shared" si="15"/>
        <v>31</v>
      </c>
      <c r="E34" s="155">
        <f t="shared" si="2"/>
        <v>53</v>
      </c>
      <c r="F34" s="135">
        <v>22</v>
      </c>
      <c r="G34" s="135">
        <v>31</v>
      </c>
      <c r="H34" s="155">
        <f t="shared" si="3"/>
        <v>0</v>
      </c>
      <c r="I34" s="160">
        <v>0</v>
      </c>
      <c r="J34" s="160">
        <v>0</v>
      </c>
      <c r="K34" s="155">
        <f t="shared" si="4"/>
        <v>0</v>
      </c>
      <c r="L34" s="160">
        <v>0</v>
      </c>
      <c r="M34" s="160">
        <v>0</v>
      </c>
      <c r="N34" s="155">
        <f t="shared" si="10"/>
        <v>0</v>
      </c>
      <c r="O34" s="160">
        <v>0</v>
      </c>
      <c r="P34" s="160">
        <v>0</v>
      </c>
      <c r="Q34" s="155">
        <f t="shared" si="11"/>
        <v>0</v>
      </c>
      <c r="R34" s="135">
        <v>0</v>
      </c>
      <c r="S34" s="135">
        <v>0</v>
      </c>
      <c r="T34" s="155">
        <f t="shared" si="5"/>
        <v>0</v>
      </c>
      <c r="U34" s="135">
        <v>0</v>
      </c>
      <c r="V34" s="135">
        <v>0</v>
      </c>
      <c r="W34" s="124">
        <f t="shared" si="12"/>
        <v>0</v>
      </c>
      <c r="X34" s="135">
        <v>0</v>
      </c>
      <c r="Y34" s="121">
        <v>0</v>
      </c>
      <c r="Z34" s="135">
        <v>0</v>
      </c>
      <c r="AA34" s="155">
        <f t="shared" si="13"/>
        <v>0</v>
      </c>
      <c r="AB34" s="135">
        <v>0</v>
      </c>
      <c r="AC34" s="121">
        <v>0</v>
      </c>
      <c r="AD34" s="121">
        <v>0</v>
      </c>
      <c r="AE34" s="121">
        <v>0</v>
      </c>
      <c r="AF34" s="135">
        <v>1</v>
      </c>
      <c r="AG34" s="135">
        <v>53</v>
      </c>
      <c r="AH34" s="135">
        <v>0</v>
      </c>
      <c r="AI34" s="136">
        <f t="shared" si="16"/>
        <v>100</v>
      </c>
      <c r="AJ34" s="136">
        <f t="shared" si="17"/>
        <v>100</v>
      </c>
      <c r="AK34" s="136">
        <f t="shared" si="18"/>
        <v>100</v>
      </c>
      <c r="AL34" s="137">
        <v>0</v>
      </c>
    </row>
    <row r="35" spans="1:38" s="97" customFormat="1" ht="12.95" customHeight="1">
      <c r="A35" s="95" t="s">
        <v>139</v>
      </c>
      <c r="B35" s="155">
        <f t="shared" si="14"/>
        <v>62</v>
      </c>
      <c r="C35" s="155">
        <f t="shared" si="9"/>
        <v>28</v>
      </c>
      <c r="D35" s="155">
        <f t="shared" si="15"/>
        <v>34</v>
      </c>
      <c r="E35" s="155">
        <f t="shared" si="2"/>
        <v>62</v>
      </c>
      <c r="F35" s="135">
        <v>28</v>
      </c>
      <c r="G35" s="135">
        <v>34</v>
      </c>
      <c r="H35" s="155">
        <f t="shared" si="3"/>
        <v>0</v>
      </c>
      <c r="I35" s="160">
        <v>0</v>
      </c>
      <c r="J35" s="160">
        <v>0</v>
      </c>
      <c r="K35" s="155">
        <f t="shared" si="4"/>
        <v>0</v>
      </c>
      <c r="L35" s="160">
        <v>0</v>
      </c>
      <c r="M35" s="160">
        <v>0</v>
      </c>
      <c r="N35" s="155">
        <f t="shared" si="10"/>
        <v>0</v>
      </c>
      <c r="O35" s="160">
        <v>0</v>
      </c>
      <c r="P35" s="160">
        <v>0</v>
      </c>
      <c r="Q35" s="155">
        <f t="shared" si="11"/>
        <v>0</v>
      </c>
      <c r="R35" s="135">
        <v>0</v>
      </c>
      <c r="S35" s="135">
        <v>0</v>
      </c>
      <c r="T35" s="155">
        <f t="shared" si="5"/>
        <v>0</v>
      </c>
      <c r="U35" s="135">
        <v>0</v>
      </c>
      <c r="V35" s="135">
        <v>0</v>
      </c>
      <c r="W35" s="124">
        <f t="shared" si="12"/>
        <v>0</v>
      </c>
      <c r="X35" s="135">
        <v>0</v>
      </c>
      <c r="Y35" s="121">
        <v>0</v>
      </c>
      <c r="Z35" s="135">
        <v>1</v>
      </c>
      <c r="AA35" s="155">
        <f t="shared" si="13"/>
        <v>0</v>
      </c>
      <c r="AB35" s="135">
        <v>0</v>
      </c>
      <c r="AC35" s="121">
        <v>0</v>
      </c>
      <c r="AD35" s="121">
        <v>0</v>
      </c>
      <c r="AE35" s="121">
        <v>0</v>
      </c>
      <c r="AF35" s="135">
        <v>0</v>
      </c>
      <c r="AG35" s="135">
        <v>58</v>
      </c>
      <c r="AH35" s="135">
        <v>0</v>
      </c>
      <c r="AI35" s="136">
        <f t="shared" si="16"/>
        <v>100</v>
      </c>
      <c r="AJ35" s="136">
        <f t="shared" si="17"/>
        <v>100</v>
      </c>
      <c r="AK35" s="136">
        <f t="shared" si="18"/>
        <v>100</v>
      </c>
      <c r="AL35" s="137">
        <v>0</v>
      </c>
    </row>
    <row r="36" spans="1:38" s="97" customFormat="1" ht="12.95" customHeight="1">
      <c r="A36" s="95" t="s">
        <v>124</v>
      </c>
      <c r="B36" s="155">
        <f t="shared" si="14"/>
        <v>9</v>
      </c>
      <c r="C36" s="155">
        <f t="shared" si="9"/>
        <v>4</v>
      </c>
      <c r="D36" s="155">
        <f t="shared" si="15"/>
        <v>5</v>
      </c>
      <c r="E36" s="155">
        <f t="shared" si="2"/>
        <v>9</v>
      </c>
      <c r="F36" s="135">
        <v>4</v>
      </c>
      <c r="G36" s="135">
        <v>5</v>
      </c>
      <c r="H36" s="155">
        <f t="shared" si="3"/>
        <v>0</v>
      </c>
      <c r="I36" s="160">
        <v>0</v>
      </c>
      <c r="J36" s="160">
        <v>0</v>
      </c>
      <c r="K36" s="155">
        <f t="shared" si="4"/>
        <v>0</v>
      </c>
      <c r="L36" s="160">
        <v>0</v>
      </c>
      <c r="M36" s="160">
        <v>0</v>
      </c>
      <c r="N36" s="155">
        <f t="shared" si="10"/>
        <v>0</v>
      </c>
      <c r="O36" s="160">
        <v>0</v>
      </c>
      <c r="P36" s="160">
        <v>0</v>
      </c>
      <c r="Q36" s="155">
        <f t="shared" si="11"/>
        <v>0</v>
      </c>
      <c r="R36" s="135">
        <v>0</v>
      </c>
      <c r="S36" s="135">
        <v>0</v>
      </c>
      <c r="T36" s="155">
        <f t="shared" si="5"/>
        <v>0</v>
      </c>
      <c r="U36" s="135">
        <v>0</v>
      </c>
      <c r="V36" s="135">
        <v>0</v>
      </c>
      <c r="W36" s="124">
        <f t="shared" si="12"/>
        <v>0</v>
      </c>
      <c r="X36" s="135">
        <v>0</v>
      </c>
      <c r="Y36" s="121">
        <v>0</v>
      </c>
      <c r="Z36" s="135">
        <v>0</v>
      </c>
      <c r="AA36" s="155">
        <f t="shared" si="13"/>
        <v>0</v>
      </c>
      <c r="AB36" s="135">
        <v>0</v>
      </c>
      <c r="AC36" s="121">
        <v>0</v>
      </c>
      <c r="AD36" s="121">
        <v>0</v>
      </c>
      <c r="AE36" s="121">
        <v>0</v>
      </c>
      <c r="AF36" s="135">
        <v>0</v>
      </c>
      <c r="AG36" s="135">
        <v>9</v>
      </c>
      <c r="AH36" s="135">
        <v>0</v>
      </c>
      <c r="AI36" s="136">
        <f t="shared" si="16"/>
        <v>100</v>
      </c>
      <c r="AJ36" s="136">
        <f t="shared" si="17"/>
        <v>100</v>
      </c>
      <c r="AK36" s="136">
        <f t="shared" si="18"/>
        <v>100</v>
      </c>
      <c r="AL36" s="137">
        <v>0</v>
      </c>
    </row>
    <row r="37" spans="1:38" s="97" customFormat="1" ht="12.95" customHeight="1">
      <c r="A37" s="95" t="s">
        <v>63</v>
      </c>
      <c r="B37" s="155">
        <f t="shared" si="14"/>
        <v>38</v>
      </c>
      <c r="C37" s="155">
        <f t="shared" si="9"/>
        <v>18</v>
      </c>
      <c r="D37" s="155">
        <f t="shared" si="15"/>
        <v>20</v>
      </c>
      <c r="E37" s="155">
        <f t="shared" si="2"/>
        <v>38</v>
      </c>
      <c r="F37" s="135">
        <v>18</v>
      </c>
      <c r="G37" s="135">
        <v>20</v>
      </c>
      <c r="H37" s="155">
        <f t="shared" si="3"/>
        <v>0</v>
      </c>
      <c r="I37" s="160">
        <v>0</v>
      </c>
      <c r="J37" s="160">
        <v>0</v>
      </c>
      <c r="K37" s="155">
        <f t="shared" si="4"/>
        <v>0</v>
      </c>
      <c r="L37" s="160">
        <v>0</v>
      </c>
      <c r="M37" s="160">
        <v>0</v>
      </c>
      <c r="N37" s="155">
        <f t="shared" si="10"/>
        <v>0</v>
      </c>
      <c r="O37" s="160">
        <v>0</v>
      </c>
      <c r="P37" s="160">
        <v>0</v>
      </c>
      <c r="Q37" s="155">
        <f t="shared" si="11"/>
        <v>0</v>
      </c>
      <c r="R37" s="135">
        <v>0</v>
      </c>
      <c r="S37" s="135">
        <v>0</v>
      </c>
      <c r="T37" s="155">
        <f t="shared" si="5"/>
        <v>0</v>
      </c>
      <c r="U37" s="135">
        <v>0</v>
      </c>
      <c r="V37" s="135">
        <v>0</v>
      </c>
      <c r="W37" s="124">
        <f t="shared" si="12"/>
        <v>0</v>
      </c>
      <c r="X37" s="135">
        <v>0</v>
      </c>
      <c r="Y37" s="121">
        <v>0</v>
      </c>
      <c r="Z37" s="135">
        <v>2</v>
      </c>
      <c r="AA37" s="155">
        <f t="shared" si="13"/>
        <v>0</v>
      </c>
      <c r="AB37" s="135">
        <v>0</v>
      </c>
      <c r="AC37" s="121">
        <v>0</v>
      </c>
      <c r="AD37" s="121">
        <v>0</v>
      </c>
      <c r="AE37" s="121">
        <v>0</v>
      </c>
      <c r="AF37" s="135">
        <v>1</v>
      </c>
      <c r="AG37" s="135">
        <v>38</v>
      </c>
      <c r="AH37" s="135">
        <v>0</v>
      </c>
      <c r="AI37" s="136">
        <f t="shared" si="16"/>
        <v>100</v>
      </c>
      <c r="AJ37" s="136">
        <f t="shared" si="17"/>
        <v>100</v>
      </c>
      <c r="AK37" s="136">
        <f t="shared" si="18"/>
        <v>100</v>
      </c>
      <c r="AL37" s="137">
        <v>0</v>
      </c>
    </row>
    <row r="38" spans="1:38" s="97" customFormat="1" ht="12.95" customHeight="1">
      <c r="A38" s="95" t="s">
        <v>140</v>
      </c>
      <c r="B38" s="155">
        <f t="shared" si="14"/>
        <v>155</v>
      </c>
      <c r="C38" s="155">
        <f t="shared" si="9"/>
        <v>68</v>
      </c>
      <c r="D38" s="155">
        <f t="shared" si="15"/>
        <v>87</v>
      </c>
      <c r="E38" s="155">
        <f t="shared" si="2"/>
        <v>153</v>
      </c>
      <c r="F38" s="135">
        <v>67</v>
      </c>
      <c r="G38" s="135">
        <v>86</v>
      </c>
      <c r="H38" s="155">
        <f t="shared" si="3"/>
        <v>0</v>
      </c>
      <c r="I38" s="160">
        <v>0</v>
      </c>
      <c r="J38" s="160">
        <v>0</v>
      </c>
      <c r="K38" s="155">
        <f t="shared" si="4"/>
        <v>0</v>
      </c>
      <c r="L38" s="160">
        <v>0</v>
      </c>
      <c r="M38" s="160">
        <v>0</v>
      </c>
      <c r="N38" s="155">
        <f t="shared" si="10"/>
        <v>0</v>
      </c>
      <c r="O38" s="160">
        <v>0</v>
      </c>
      <c r="P38" s="160">
        <v>0</v>
      </c>
      <c r="Q38" s="155">
        <f t="shared" si="11"/>
        <v>0</v>
      </c>
      <c r="R38" s="135">
        <v>0</v>
      </c>
      <c r="S38" s="135">
        <v>0</v>
      </c>
      <c r="T38" s="155">
        <f t="shared" si="5"/>
        <v>2</v>
      </c>
      <c r="U38" s="135">
        <v>1</v>
      </c>
      <c r="V38" s="135">
        <v>1</v>
      </c>
      <c r="W38" s="124">
        <f t="shared" si="12"/>
        <v>0</v>
      </c>
      <c r="X38" s="135">
        <v>0</v>
      </c>
      <c r="Y38" s="121">
        <v>0</v>
      </c>
      <c r="Z38" s="135">
        <v>4</v>
      </c>
      <c r="AA38" s="155">
        <f t="shared" si="13"/>
        <v>0</v>
      </c>
      <c r="AB38" s="135">
        <v>0</v>
      </c>
      <c r="AC38" s="121">
        <v>0</v>
      </c>
      <c r="AD38" s="121">
        <v>0</v>
      </c>
      <c r="AE38" s="121">
        <v>0</v>
      </c>
      <c r="AF38" s="135">
        <v>5</v>
      </c>
      <c r="AG38" s="135">
        <v>153</v>
      </c>
      <c r="AH38" s="135">
        <v>0</v>
      </c>
      <c r="AI38" s="136">
        <f t="shared" si="16"/>
        <v>98.709677419354833</v>
      </c>
      <c r="AJ38" s="136">
        <f t="shared" si="17"/>
        <v>98.529411764705884</v>
      </c>
      <c r="AK38" s="136">
        <f t="shared" si="18"/>
        <v>98.850574712643677</v>
      </c>
      <c r="AL38" s="137">
        <v>0</v>
      </c>
    </row>
    <row r="39" spans="1:38" s="97" customFormat="1" ht="12.95" customHeight="1">
      <c r="A39" s="95" t="s">
        <v>64</v>
      </c>
      <c r="B39" s="155">
        <f t="shared" si="14"/>
        <v>24</v>
      </c>
      <c r="C39" s="155">
        <f t="shared" si="9"/>
        <v>13</v>
      </c>
      <c r="D39" s="155">
        <f t="shared" si="15"/>
        <v>11</v>
      </c>
      <c r="E39" s="155">
        <f t="shared" si="2"/>
        <v>24</v>
      </c>
      <c r="F39" s="135">
        <v>13</v>
      </c>
      <c r="G39" s="135">
        <v>11</v>
      </c>
      <c r="H39" s="155">
        <f t="shared" si="3"/>
        <v>0</v>
      </c>
      <c r="I39" s="160">
        <v>0</v>
      </c>
      <c r="J39" s="160">
        <v>0</v>
      </c>
      <c r="K39" s="155">
        <f t="shared" si="4"/>
        <v>0</v>
      </c>
      <c r="L39" s="160">
        <v>0</v>
      </c>
      <c r="M39" s="160">
        <v>0</v>
      </c>
      <c r="N39" s="155">
        <f t="shared" si="10"/>
        <v>0</v>
      </c>
      <c r="O39" s="160">
        <v>0</v>
      </c>
      <c r="P39" s="160">
        <v>0</v>
      </c>
      <c r="Q39" s="155">
        <f t="shared" si="11"/>
        <v>0</v>
      </c>
      <c r="R39" s="135">
        <v>0</v>
      </c>
      <c r="S39" s="135">
        <v>0</v>
      </c>
      <c r="T39" s="155">
        <f t="shared" si="5"/>
        <v>0</v>
      </c>
      <c r="U39" s="135">
        <v>0</v>
      </c>
      <c r="V39" s="135">
        <v>0</v>
      </c>
      <c r="W39" s="124">
        <f t="shared" si="12"/>
        <v>0</v>
      </c>
      <c r="X39" s="135">
        <v>0</v>
      </c>
      <c r="Y39" s="121">
        <v>0</v>
      </c>
      <c r="Z39" s="135">
        <v>1</v>
      </c>
      <c r="AA39" s="155">
        <f t="shared" si="13"/>
        <v>0</v>
      </c>
      <c r="AB39" s="135">
        <v>0</v>
      </c>
      <c r="AC39" s="121">
        <v>0</v>
      </c>
      <c r="AD39" s="121">
        <v>0</v>
      </c>
      <c r="AE39" s="121">
        <v>0</v>
      </c>
      <c r="AF39" s="135">
        <v>0</v>
      </c>
      <c r="AG39" s="135">
        <v>24</v>
      </c>
      <c r="AH39" s="135">
        <v>0</v>
      </c>
      <c r="AI39" s="136">
        <f t="shared" si="16"/>
        <v>100</v>
      </c>
      <c r="AJ39" s="136">
        <f t="shared" si="17"/>
        <v>100</v>
      </c>
      <c r="AK39" s="136">
        <f t="shared" si="18"/>
        <v>100</v>
      </c>
      <c r="AL39" s="137">
        <v>0</v>
      </c>
    </row>
    <row r="40" spans="1:38" s="97" customFormat="1" ht="12.95" customHeight="1">
      <c r="A40" s="95" t="s">
        <v>65</v>
      </c>
      <c r="B40" s="155">
        <f t="shared" si="14"/>
        <v>65</v>
      </c>
      <c r="C40" s="155">
        <f t="shared" si="9"/>
        <v>35</v>
      </c>
      <c r="D40" s="155">
        <f t="shared" si="15"/>
        <v>30</v>
      </c>
      <c r="E40" s="155">
        <f t="shared" si="2"/>
        <v>65</v>
      </c>
      <c r="F40" s="135">
        <v>35</v>
      </c>
      <c r="G40" s="135">
        <v>30</v>
      </c>
      <c r="H40" s="155">
        <f t="shared" si="3"/>
        <v>0</v>
      </c>
      <c r="I40" s="160">
        <v>0</v>
      </c>
      <c r="J40" s="160">
        <v>0</v>
      </c>
      <c r="K40" s="155">
        <f t="shared" si="4"/>
        <v>0</v>
      </c>
      <c r="L40" s="160">
        <v>0</v>
      </c>
      <c r="M40" s="160">
        <v>0</v>
      </c>
      <c r="N40" s="155">
        <f t="shared" si="10"/>
        <v>0</v>
      </c>
      <c r="O40" s="160">
        <v>0</v>
      </c>
      <c r="P40" s="160">
        <v>0</v>
      </c>
      <c r="Q40" s="155">
        <f t="shared" si="11"/>
        <v>0</v>
      </c>
      <c r="R40" s="135">
        <v>0</v>
      </c>
      <c r="S40" s="135">
        <v>0</v>
      </c>
      <c r="T40" s="155">
        <f t="shared" si="5"/>
        <v>0</v>
      </c>
      <c r="U40" s="135">
        <v>0</v>
      </c>
      <c r="V40" s="135">
        <v>0</v>
      </c>
      <c r="W40" s="124">
        <f t="shared" si="12"/>
        <v>0</v>
      </c>
      <c r="X40" s="135">
        <v>0</v>
      </c>
      <c r="Y40" s="121">
        <v>0</v>
      </c>
      <c r="Z40" s="135">
        <v>3</v>
      </c>
      <c r="AA40" s="155">
        <f t="shared" si="13"/>
        <v>0</v>
      </c>
      <c r="AB40" s="135">
        <v>0</v>
      </c>
      <c r="AC40" s="121">
        <v>0</v>
      </c>
      <c r="AD40" s="121">
        <v>0</v>
      </c>
      <c r="AE40" s="121">
        <v>0</v>
      </c>
      <c r="AF40" s="135">
        <v>1</v>
      </c>
      <c r="AG40" s="135">
        <v>65</v>
      </c>
      <c r="AH40" s="135">
        <v>0</v>
      </c>
      <c r="AI40" s="136">
        <f t="shared" si="16"/>
        <v>100</v>
      </c>
      <c r="AJ40" s="136">
        <f t="shared" si="17"/>
        <v>100</v>
      </c>
      <c r="AK40" s="136">
        <f t="shared" si="18"/>
        <v>100</v>
      </c>
      <c r="AL40" s="137">
        <v>0</v>
      </c>
    </row>
    <row r="41" spans="1:38" s="97" customFormat="1" ht="12.95" customHeight="1">
      <c r="A41" s="95" t="s">
        <v>66</v>
      </c>
      <c r="B41" s="155">
        <f t="shared" si="14"/>
        <v>31</v>
      </c>
      <c r="C41" s="155">
        <f t="shared" si="9"/>
        <v>17</v>
      </c>
      <c r="D41" s="155">
        <f t="shared" si="15"/>
        <v>14</v>
      </c>
      <c r="E41" s="155">
        <f t="shared" si="2"/>
        <v>30</v>
      </c>
      <c r="F41" s="135">
        <v>17</v>
      </c>
      <c r="G41" s="135">
        <v>13</v>
      </c>
      <c r="H41" s="155">
        <f t="shared" si="3"/>
        <v>1</v>
      </c>
      <c r="I41" s="160">
        <v>0</v>
      </c>
      <c r="J41" s="160">
        <v>1</v>
      </c>
      <c r="K41" s="155">
        <f t="shared" si="4"/>
        <v>0</v>
      </c>
      <c r="L41" s="160">
        <v>0</v>
      </c>
      <c r="M41" s="160">
        <v>0</v>
      </c>
      <c r="N41" s="155">
        <f t="shared" si="10"/>
        <v>0</v>
      </c>
      <c r="O41" s="160">
        <v>0</v>
      </c>
      <c r="P41" s="160">
        <v>0</v>
      </c>
      <c r="Q41" s="155">
        <f t="shared" si="11"/>
        <v>0</v>
      </c>
      <c r="R41" s="135">
        <v>0</v>
      </c>
      <c r="S41" s="135">
        <v>0</v>
      </c>
      <c r="T41" s="155">
        <f t="shared" si="5"/>
        <v>0</v>
      </c>
      <c r="U41" s="135">
        <v>0</v>
      </c>
      <c r="V41" s="135">
        <v>0</v>
      </c>
      <c r="W41" s="124">
        <f t="shared" si="12"/>
        <v>0</v>
      </c>
      <c r="X41" s="135">
        <v>0</v>
      </c>
      <c r="Y41" s="121">
        <v>0</v>
      </c>
      <c r="Z41" s="135">
        <v>1</v>
      </c>
      <c r="AA41" s="155">
        <f t="shared" si="13"/>
        <v>0</v>
      </c>
      <c r="AB41" s="135">
        <v>0</v>
      </c>
      <c r="AC41" s="121">
        <v>0</v>
      </c>
      <c r="AD41" s="121">
        <v>0</v>
      </c>
      <c r="AE41" s="121">
        <v>0</v>
      </c>
      <c r="AF41" s="135">
        <v>0</v>
      </c>
      <c r="AG41" s="135">
        <v>30</v>
      </c>
      <c r="AH41" s="135">
        <v>0</v>
      </c>
      <c r="AI41" s="136">
        <f t="shared" si="16"/>
        <v>96.774193548387103</v>
      </c>
      <c r="AJ41" s="136">
        <f t="shared" si="17"/>
        <v>100</v>
      </c>
      <c r="AK41" s="136">
        <f t="shared" si="18"/>
        <v>92.857142857142861</v>
      </c>
      <c r="AL41" s="137">
        <v>0</v>
      </c>
    </row>
    <row r="42" spans="1:38" s="97" customFormat="1" ht="12.95" customHeight="1">
      <c r="A42" s="95" t="s">
        <v>67</v>
      </c>
      <c r="B42" s="155">
        <f t="shared" si="14"/>
        <v>142</v>
      </c>
      <c r="C42" s="155">
        <f t="shared" si="9"/>
        <v>76</v>
      </c>
      <c r="D42" s="155">
        <f t="shared" si="15"/>
        <v>66</v>
      </c>
      <c r="E42" s="155">
        <f t="shared" si="2"/>
        <v>140</v>
      </c>
      <c r="F42" s="135">
        <v>75</v>
      </c>
      <c r="G42" s="135">
        <v>65</v>
      </c>
      <c r="H42" s="155">
        <f t="shared" si="3"/>
        <v>1</v>
      </c>
      <c r="I42" s="160">
        <v>1</v>
      </c>
      <c r="J42" s="160">
        <v>0</v>
      </c>
      <c r="K42" s="155">
        <f t="shared" si="4"/>
        <v>0</v>
      </c>
      <c r="L42" s="160">
        <v>0</v>
      </c>
      <c r="M42" s="160">
        <v>0</v>
      </c>
      <c r="N42" s="155">
        <f t="shared" si="10"/>
        <v>0</v>
      </c>
      <c r="O42" s="160">
        <v>0</v>
      </c>
      <c r="P42" s="160">
        <v>0</v>
      </c>
      <c r="Q42" s="155">
        <f t="shared" si="11"/>
        <v>0</v>
      </c>
      <c r="R42" s="135">
        <v>0</v>
      </c>
      <c r="S42" s="135">
        <v>0</v>
      </c>
      <c r="T42" s="155">
        <f t="shared" si="5"/>
        <v>1</v>
      </c>
      <c r="U42" s="135">
        <v>0</v>
      </c>
      <c r="V42" s="135">
        <v>1</v>
      </c>
      <c r="W42" s="124">
        <f t="shared" si="12"/>
        <v>0</v>
      </c>
      <c r="X42" s="135">
        <v>0</v>
      </c>
      <c r="Y42" s="121">
        <v>0</v>
      </c>
      <c r="Z42" s="135">
        <v>3</v>
      </c>
      <c r="AA42" s="155">
        <f t="shared" si="13"/>
        <v>0</v>
      </c>
      <c r="AB42" s="135">
        <v>0</v>
      </c>
      <c r="AC42" s="121">
        <v>0</v>
      </c>
      <c r="AD42" s="121">
        <v>0</v>
      </c>
      <c r="AE42" s="121">
        <v>0</v>
      </c>
      <c r="AF42" s="135">
        <v>0</v>
      </c>
      <c r="AG42" s="135">
        <v>138</v>
      </c>
      <c r="AH42" s="135">
        <v>0</v>
      </c>
      <c r="AI42" s="136">
        <f t="shared" si="16"/>
        <v>98.591549295774655</v>
      </c>
      <c r="AJ42" s="136">
        <f t="shared" si="17"/>
        <v>98.68421052631578</v>
      </c>
      <c r="AK42" s="136">
        <f t="shared" si="18"/>
        <v>98.484848484848484</v>
      </c>
      <c r="AL42" s="137">
        <v>0</v>
      </c>
    </row>
    <row r="43" spans="1:38" s="97" customFormat="1" ht="12.95" customHeight="1">
      <c r="A43" s="95" t="s">
        <v>68</v>
      </c>
      <c r="B43" s="155">
        <f t="shared" si="14"/>
        <v>167</v>
      </c>
      <c r="C43" s="155">
        <f t="shared" si="9"/>
        <v>78</v>
      </c>
      <c r="D43" s="155">
        <f t="shared" si="15"/>
        <v>89</v>
      </c>
      <c r="E43" s="155">
        <f t="shared" si="2"/>
        <v>167</v>
      </c>
      <c r="F43" s="135">
        <v>78</v>
      </c>
      <c r="G43" s="135">
        <v>89</v>
      </c>
      <c r="H43" s="155">
        <f t="shared" si="3"/>
        <v>0</v>
      </c>
      <c r="I43" s="160">
        <v>0</v>
      </c>
      <c r="J43" s="160">
        <v>0</v>
      </c>
      <c r="K43" s="155">
        <f t="shared" si="4"/>
        <v>0</v>
      </c>
      <c r="L43" s="160">
        <v>0</v>
      </c>
      <c r="M43" s="160">
        <v>0</v>
      </c>
      <c r="N43" s="155">
        <f t="shared" si="10"/>
        <v>0</v>
      </c>
      <c r="O43" s="160">
        <v>0</v>
      </c>
      <c r="P43" s="160">
        <v>0</v>
      </c>
      <c r="Q43" s="155">
        <f t="shared" si="11"/>
        <v>0</v>
      </c>
      <c r="R43" s="135">
        <v>0</v>
      </c>
      <c r="S43" s="135">
        <v>0</v>
      </c>
      <c r="T43" s="155">
        <f t="shared" si="5"/>
        <v>0</v>
      </c>
      <c r="U43" s="135">
        <v>0</v>
      </c>
      <c r="V43" s="135">
        <v>0</v>
      </c>
      <c r="W43" s="124">
        <f t="shared" si="12"/>
        <v>0</v>
      </c>
      <c r="X43" s="135">
        <v>0</v>
      </c>
      <c r="Y43" s="121">
        <v>0</v>
      </c>
      <c r="Z43" s="135">
        <v>2</v>
      </c>
      <c r="AA43" s="155">
        <f t="shared" si="13"/>
        <v>0</v>
      </c>
      <c r="AB43" s="135">
        <v>0</v>
      </c>
      <c r="AC43" s="121">
        <v>0</v>
      </c>
      <c r="AD43" s="121">
        <v>0</v>
      </c>
      <c r="AE43" s="121">
        <v>0</v>
      </c>
      <c r="AF43" s="135">
        <v>2</v>
      </c>
      <c r="AG43" s="135">
        <v>165</v>
      </c>
      <c r="AH43" s="135">
        <v>0</v>
      </c>
      <c r="AI43" s="136">
        <f t="shared" si="16"/>
        <v>100</v>
      </c>
      <c r="AJ43" s="136">
        <f t="shared" si="17"/>
        <v>100</v>
      </c>
      <c r="AK43" s="136">
        <f t="shared" si="18"/>
        <v>100</v>
      </c>
      <c r="AL43" s="137">
        <v>0</v>
      </c>
    </row>
    <row r="44" spans="1:38" s="97" customFormat="1" ht="12.95" customHeight="1">
      <c r="A44" s="95" t="s">
        <v>69</v>
      </c>
      <c r="B44" s="155">
        <f t="shared" si="14"/>
        <v>38</v>
      </c>
      <c r="C44" s="155">
        <f t="shared" si="9"/>
        <v>23</v>
      </c>
      <c r="D44" s="155">
        <f t="shared" si="15"/>
        <v>15</v>
      </c>
      <c r="E44" s="155">
        <f t="shared" si="2"/>
        <v>38</v>
      </c>
      <c r="F44" s="135">
        <v>23</v>
      </c>
      <c r="G44" s="135">
        <v>15</v>
      </c>
      <c r="H44" s="155">
        <f t="shared" si="3"/>
        <v>0</v>
      </c>
      <c r="I44" s="160">
        <v>0</v>
      </c>
      <c r="J44" s="160">
        <v>0</v>
      </c>
      <c r="K44" s="155">
        <f t="shared" si="4"/>
        <v>0</v>
      </c>
      <c r="L44" s="160">
        <v>0</v>
      </c>
      <c r="M44" s="160">
        <v>0</v>
      </c>
      <c r="N44" s="155">
        <f t="shared" si="10"/>
        <v>0</v>
      </c>
      <c r="O44" s="160">
        <v>0</v>
      </c>
      <c r="P44" s="160">
        <v>0</v>
      </c>
      <c r="Q44" s="155">
        <f t="shared" si="11"/>
        <v>0</v>
      </c>
      <c r="R44" s="135">
        <v>0</v>
      </c>
      <c r="S44" s="135">
        <v>0</v>
      </c>
      <c r="T44" s="155">
        <f t="shared" si="5"/>
        <v>0</v>
      </c>
      <c r="U44" s="135">
        <v>0</v>
      </c>
      <c r="V44" s="135">
        <v>0</v>
      </c>
      <c r="W44" s="124">
        <f t="shared" si="12"/>
        <v>0</v>
      </c>
      <c r="X44" s="135">
        <v>0</v>
      </c>
      <c r="Y44" s="121">
        <v>0</v>
      </c>
      <c r="Z44" s="135">
        <v>1</v>
      </c>
      <c r="AA44" s="155">
        <f t="shared" si="13"/>
        <v>0</v>
      </c>
      <c r="AB44" s="135">
        <v>0</v>
      </c>
      <c r="AC44" s="121">
        <v>0</v>
      </c>
      <c r="AD44" s="121">
        <v>0</v>
      </c>
      <c r="AE44" s="121">
        <v>0</v>
      </c>
      <c r="AF44" s="135">
        <v>0</v>
      </c>
      <c r="AG44" s="135">
        <v>38</v>
      </c>
      <c r="AH44" s="135">
        <v>0</v>
      </c>
      <c r="AI44" s="136">
        <f t="shared" si="16"/>
        <v>100</v>
      </c>
      <c r="AJ44" s="136">
        <f t="shared" si="17"/>
        <v>100</v>
      </c>
      <c r="AK44" s="136">
        <f t="shared" si="18"/>
        <v>100</v>
      </c>
      <c r="AL44" s="137">
        <v>0</v>
      </c>
    </row>
    <row r="45" spans="1:38" s="97" customFormat="1" ht="12.95" customHeight="1">
      <c r="A45" s="95" t="s">
        <v>70</v>
      </c>
      <c r="B45" s="155">
        <f t="shared" si="14"/>
        <v>33</v>
      </c>
      <c r="C45" s="155">
        <f t="shared" si="9"/>
        <v>17</v>
      </c>
      <c r="D45" s="155">
        <f t="shared" si="15"/>
        <v>16</v>
      </c>
      <c r="E45" s="155">
        <f t="shared" si="2"/>
        <v>33</v>
      </c>
      <c r="F45" s="135">
        <v>17</v>
      </c>
      <c r="G45" s="135">
        <v>16</v>
      </c>
      <c r="H45" s="155">
        <f t="shared" si="3"/>
        <v>0</v>
      </c>
      <c r="I45" s="160">
        <v>0</v>
      </c>
      <c r="J45" s="160">
        <v>0</v>
      </c>
      <c r="K45" s="155">
        <f t="shared" si="4"/>
        <v>0</v>
      </c>
      <c r="L45" s="160">
        <v>0</v>
      </c>
      <c r="M45" s="160">
        <v>0</v>
      </c>
      <c r="N45" s="155">
        <f t="shared" si="10"/>
        <v>0</v>
      </c>
      <c r="O45" s="160">
        <v>0</v>
      </c>
      <c r="P45" s="160">
        <v>0</v>
      </c>
      <c r="Q45" s="155">
        <f t="shared" si="11"/>
        <v>0</v>
      </c>
      <c r="R45" s="135">
        <v>0</v>
      </c>
      <c r="S45" s="135">
        <v>0</v>
      </c>
      <c r="T45" s="155">
        <f t="shared" si="5"/>
        <v>0</v>
      </c>
      <c r="U45" s="135">
        <v>0</v>
      </c>
      <c r="V45" s="135">
        <v>0</v>
      </c>
      <c r="W45" s="124">
        <f t="shared" si="12"/>
        <v>0</v>
      </c>
      <c r="X45" s="135">
        <v>0</v>
      </c>
      <c r="Y45" s="121">
        <v>0</v>
      </c>
      <c r="Z45" s="135">
        <v>0</v>
      </c>
      <c r="AA45" s="155">
        <f t="shared" si="13"/>
        <v>0</v>
      </c>
      <c r="AB45" s="135">
        <v>0</v>
      </c>
      <c r="AC45" s="121">
        <v>0</v>
      </c>
      <c r="AD45" s="121">
        <v>0</v>
      </c>
      <c r="AE45" s="121">
        <v>0</v>
      </c>
      <c r="AF45" s="135">
        <v>0</v>
      </c>
      <c r="AG45" s="135">
        <v>33</v>
      </c>
      <c r="AH45" s="135">
        <v>0</v>
      </c>
      <c r="AI45" s="136">
        <f t="shared" si="16"/>
        <v>100</v>
      </c>
      <c r="AJ45" s="136">
        <f t="shared" si="17"/>
        <v>100</v>
      </c>
      <c r="AK45" s="136">
        <f t="shared" si="18"/>
        <v>100</v>
      </c>
      <c r="AL45" s="137">
        <v>0</v>
      </c>
    </row>
    <row r="46" spans="1:38" s="97" customFormat="1" ht="12.95" customHeight="1">
      <c r="A46" s="95" t="s">
        <v>71</v>
      </c>
      <c r="B46" s="155">
        <f t="shared" si="14"/>
        <v>11</v>
      </c>
      <c r="C46" s="155">
        <f t="shared" si="9"/>
        <v>6</v>
      </c>
      <c r="D46" s="155">
        <f t="shared" si="15"/>
        <v>5</v>
      </c>
      <c r="E46" s="155">
        <f t="shared" si="2"/>
        <v>11</v>
      </c>
      <c r="F46" s="135">
        <v>6</v>
      </c>
      <c r="G46" s="135">
        <v>5</v>
      </c>
      <c r="H46" s="155">
        <f t="shared" si="3"/>
        <v>0</v>
      </c>
      <c r="I46" s="160">
        <v>0</v>
      </c>
      <c r="J46" s="160">
        <v>0</v>
      </c>
      <c r="K46" s="155">
        <f t="shared" si="4"/>
        <v>0</v>
      </c>
      <c r="L46" s="160">
        <v>0</v>
      </c>
      <c r="M46" s="160">
        <v>0</v>
      </c>
      <c r="N46" s="155">
        <f t="shared" si="10"/>
        <v>0</v>
      </c>
      <c r="O46" s="160">
        <v>0</v>
      </c>
      <c r="P46" s="160">
        <v>0</v>
      </c>
      <c r="Q46" s="155">
        <f t="shared" si="11"/>
        <v>0</v>
      </c>
      <c r="R46" s="135">
        <v>0</v>
      </c>
      <c r="S46" s="135">
        <v>0</v>
      </c>
      <c r="T46" s="155">
        <f t="shared" si="5"/>
        <v>0</v>
      </c>
      <c r="U46" s="135">
        <v>0</v>
      </c>
      <c r="V46" s="135">
        <v>0</v>
      </c>
      <c r="W46" s="124">
        <f t="shared" si="12"/>
        <v>0</v>
      </c>
      <c r="X46" s="135">
        <v>0</v>
      </c>
      <c r="Y46" s="121">
        <v>0</v>
      </c>
      <c r="Z46" s="135">
        <v>0</v>
      </c>
      <c r="AA46" s="155">
        <f t="shared" si="13"/>
        <v>0</v>
      </c>
      <c r="AB46" s="135">
        <v>0</v>
      </c>
      <c r="AC46" s="121">
        <v>0</v>
      </c>
      <c r="AD46" s="121">
        <v>0</v>
      </c>
      <c r="AE46" s="121">
        <v>0</v>
      </c>
      <c r="AF46" s="135">
        <v>0</v>
      </c>
      <c r="AG46" s="135">
        <v>11</v>
      </c>
      <c r="AH46" s="135">
        <v>0</v>
      </c>
      <c r="AI46" s="136">
        <f t="shared" si="16"/>
        <v>100</v>
      </c>
      <c r="AJ46" s="136">
        <f t="shared" si="17"/>
        <v>100</v>
      </c>
      <c r="AK46" s="136">
        <f t="shared" si="18"/>
        <v>100</v>
      </c>
      <c r="AL46" s="137">
        <v>0</v>
      </c>
    </row>
    <row r="47" spans="1:38" s="97" customFormat="1" ht="12.95" customHeight="1">
      <c r="A47" s="95" t="s">
        <v>72</v>
      </c>
      <c r="B47" s="155">
        <f t="shared" si="14"/>
        <v>15</v>
      </c>
      <c r="C47" s="155">
        <f t="shared" si="9"/>
        <v>8</v>
      </c>
      <c r="D47" s="155">
        <f t="shared" si="15"/>
        <v>7</v>
      </c>
      <c r="E47" s="155">
        <f t="shared" si="2"/>
        <v>15</v>
      </c>
      <c r="F47" s="135">
        <v>8</v>
      </c>
      <c r="G47" s="135">
        <v>7</v>
      </c>
      <c r="H47" s="155">
        <f t="shared" si="3"/>
        <v>0</v>
      </c>
      <c r="I47" s="160">
        <v>0</v>
      </c>
      <c r="J47" s="160">
        <v>0</v>
      </c>
      <c r="K47" s="155">
        <f t="shared" si="4"/>
        <v>0</v>
      </c>
      <c r="L47" s="160">
        <v>0</v>
      </c>
      <c r="M47" s="160">
        <v>0</v>
      </c>
      <c r="N47" s="155">
        <f t="shared" si="10"/>
        <v>0</v>
      </c>
      <c r="O47" s="160">
        <v>0</v>
      </c>
      <c r="P47" s="160">
        <v>0</v>
      </c>
      <c r="Q47" s="155">
        <f t="shared" si="11"/>
        <v>0</v>
      </c>
      <c r="R47" s="135">
        <v>0</v>
      </c>
      <c r="S47" s="135">
        <v>0</v>
      </c>
      <c r="T47" s="155">
        <f t="shared" si="5"/>
        <v>0</v>
      </c>
      <c r="U47" s="135">
        <v>0</v>
      </c>
      <c r="V47" s="135">
        <v>0</v>
      </c>
      <c r="W47" s="124">
        <f t="shared" si="12"/>
        <v>0</v>
      </c>
      <c r="X47" s="135">
        <v>0</v>
      </c>
      <c r="Y47" s="121">
        <v>0</v>
      </c>
      <c r="Z47" s="135">
        <v>0</v>
      </c>
      <c r="AA47" s="155">
        <f t="shared" si="13"/>
        <v>0</v>
      </c>
      <c r="AB47" s="135">
        <v>0</v>
      </c>
      <c r="AC47" s="121">
        <v>0</v>
      </c>
      <c r="AD47" s="121">
        <v>0</v>
      </c>
      <c r="AE47" s="121">
        <v>0</v>
      </c>
      <c r="AF47" s="135">
        <v>0</v>
      </c>
      <c r="AG47" s="135">
        <v>15</v>
      </c>
      <c r="AH47" s="135">
        <v>0</v>
      </c>
      <c r="AI47" s="136">
        <f t="shared" si="16"/>
        <v>100</v>
      </c>
      <c r="AJ47" s="136">
        <f t="shared" si="17"/>
        <v>100</v>
      </c>
      <c r="AK47" s="136">
        <f t="shared" si="18"/>
        <v>100</v>
      </c>
      <c r="AL47" s="137">
        <v>0</v>
      </c>
    </row>
    <row r="48" spans="1:38" s="97" customFormat="1" ht="12.95" customHeight="1">
      <c r="A48" s="95" t="s">
        <v>73</v>
      </c>
      <c r="B48" s="155">
        <f t="shared" si="14"/>
        <v>8</v>
      </c>
      <c r="C48" s="155">
        <f t="shared" si="9"/>
        <v>5</v>
      </c>
      <c r="D48" s="155">
        <f t="shared" si="15"/>
        <v>3</v>
      </c>
      <c r="E48" s="155">
        <f t="shared" si="2"/>
        <v>8</v>
      </c>
      <c r="F48" s="135">
        <v>5</v>
      </c>
      <c r="G48" s="135">
        <v>3</v>
      </c>
      <c r="H48" s="155">
        <f t="shared" si="3"/>
        <v>0</v>
      </c>
      <c r="I48" s="160">
        <v>0</v>
      </c>
      <c r="J48" s="160">
        <v>0</v>
      </c>
      <c r="K48" s="155">
        <f t="shared" si="4"/>
        <v>0</v>
      </c>
      <c r="L48" s="160">
        <v>0</v>
      </c>
      <c r="M48" s="160">
        <v>0</v>
      </c>
      <c r="N48" s="155">
        <f t="shared" si="10"/>
        <v>0</v>
      </c>
      <c r="O48" s="160">
        <v>0</v>
      </c>
      <c r="P48" s="160">
        <v>0</v>
      </c>
      <c r="Q48" s="155">
        <f t="shared" si="11"/>
        <v>0</v>
      </c>
      <c r="R48" s="135">
        <v>0</v>
      </c>
      <c r="S48" s="135">
        <v>0</v>
      </c>
      <c r="T48" s="155">
        <f t="shared" si="5"/>
        <v>0</v>
      </c>
      <c r="U48" s="135">
        <v>0</v>
      </c>
      <c r="V48" s="135">
        <v>0</v>
      </c>
      <c r="W48" s="124">
        <f t="shared" si="12"/>
        <v>0</v>
      </c>
      <c r="X48" s="135">
        <v>0</v>
      </c>
      <c r="Y48" s="121">
        <v>0</v>
      </c>
      <c r="Z48" s="135">
        <v>0</v>
      </c>
      <c r="AA48" s="155">
        <f t="shared" si="13"/>
        <v>0</v>
      </c>
      <c r="AB48" s="135">
        <v>0</v>
      </c>
      <c r="AC48" s="121">
        <v>0</v>
      </c>
      <c r="AD48" s="121">
        <v>0</v>
      </c>
      <c r="AE48" s="121">
        <v>0</v>
      </c>
      <c r="AF48" s="135">
        <v>0</v>
      </c>
      <c r="AG48" s="135">
        <v>8</v>
      </c>
      <c r="AH48" s="135">
        <v>0</v>
      </c>
      <c r="AI48" s="136">
        <f t="shared" si="16"/>
        <v>100</v>
      </c>
      <c r="AJ48" s="136">
        <f t="shared" si="17"/>
        <v>100</v>
      </c>
      <c r="AK48" s="136">
        <f t="shared" si="18"/>
        <v>100</v>
      </c>
      <c r="AL48" s="137">
        <v>0</v>
      </c>
    </row>
    <row r="49" spans="1:38" s="97" customFormat="1" ht="12.95" customHeight="1">
      <c r="A49" s="95" t="s">
        <v>141</v>
      </c>
      <c r="B49" s="155">
        <f t="shared" si="14"/>
        <v>214</v>
      </c>
      <c r="C49" s="155">
        <f t="shared" si="9"/>
        <v>112</v>
      </c>
      <c r="D49" s="155">
        <f t="shared" si="15"/>
        <v>102</v>
      </c>
      <c r="E49" s="155">
        <f t="shared" si="2"/>
        <v>209</v>
      </c>
      <c r="F49" s="135">
        <v>107</v>
      </c>
      <c r="G49" s="135">
        <v>102</v>
      </c>
      <c r="H49" s="155">
        <f t="shared" si="3"/>
        <v>0</v>
      </c>
      <c r="I49" s="160">
        <v>0</v>
      </c>
      <c r="J49" s="160">
        <v>0</v>
      </c>
      <c r="K49" s="155">
        <f t="shared" si="4"/>
        <v>1</v>
      </c>
      <c r="L49" s="160">
        <v>1</v>
      </c>
      <c r="M49" s="160">
        <v>0</v>
      </c>
      <c r="N49" s="155">
        <f t="shared" si="10"/>
        <v>0</v>
      </c>
      <c r="O49" s="160">
        <v>0</v>
      </c>
      <c r="P49" s="160">
        <v>0</v>
      </c>
      <c r="Q49" s="155">
        <f t="shared" si="11"/>
        <v>0</v>
      </c>
      <c r="R49" s="135">
        <v>0</v>
      </c>
      <c r="S49" s="135">
        <v>0</v>
      </c>
      <c r="T49" s="155">
        <f t="shared" si="5"/>
        <v>4</v>
      </c>
      <c r="U49" s="135">
        <v>4</v>
      </c>
      <c r="V49" s="135">
        <v>0</v>
      </c>
      <c r="W49" s="124">
        <f t="shared" si="12"/>
        <v>0</v>
      </c>
      <c r="X49" s="135">
        <v>0</v>
      </c>
      <c r="Y49" s="121">
        <v>0</v>
      </c>
      <c r="Z49" s="135">
        <v>1</v>
      </c>
      <c r="AA49" s="155">
        <f t="shared" si="13"/>
        <v>0</v>
      </c>
      <c r="AB49" s="135">
        <v>0</v>
      </c>
      <c r="AC49" s="121">
        <v>0</v>
      </c>
      <c r="AD49" s="121">
        <v>0</v>
      </c>
      <c r="AE49" s="121">
        <v>0</v>
      </c>
      <c r="AF49" s="135">
        <v>1</v>
      </c>
      <c r="AG49" s="135">
        <v>208</v>
      </c>
      <c r="AH49" s="135">
        <v>0</v>
      </c>
      <c r="AI49" s="136">
        <f t="shared" si="16"/>
        <v>97.663551401869171</v>
      </c>
      <c r="AJ49" s="136">
        <f t="shared" si="17"/>
        <v>95.535714285714292</v>
      </c>
      <c r="AK49" s="136">
        <f t="shared" si="18"/>
        <v>100</v>
      </c>
      <c r="AL49" s="137">
        <v>0</v>
      </c>
    </row>
    <row r="50" spans="1:38" s="97" customFormat="1" ht="12.95" customHeight="1">
      <c r="A50" s="95" t="s">
        <v>74</v>
      </c>
      <c r="B50" s="155">
        <f t="shared" si="14"/>
        <v>222</v>
      </c>
      <c r="C50" s="155">
        <f t="shared" si="9"/>
        <v>111</v>
      </c>
      <c r="D50" s="155">
        <f t="shared" si="15"/>
        <v>111</v>
      </c>
      <c r="E50" s="155">
        <f t="shared" si="2"/>
        <v>214</v>
      </c>
      <c r="F50" s="135">
        <v>108</v>
      </c>
      <c r="G50" s="135">
        <v>106</v>
      </c>
      <c r="H50" s="155">
        <f t="shared" si="3"/>
        <v>4</v>
      </c>
      <c r="I50" s="160">
        <v>1</v>
      </c>
      <c r="J50" s="160">
        <v>3</v>
      </c>
      <c r="K50" s="155">
        <f t="shared" si="4"/>
        <v>0</v>
      </c>
      <c r="L50" s="160">
        <v>0</v>
      </c>
      <c r="M50" s="160">
        <v>0</v>
      </c>
      <c r="N50" s="155">
        <f t="shared" si="10"/>
        <v>0</v>
      </c>
      <c r="O50" s="160">
        <v>0</v>
      </c>
      <c r="P50" s="160">
        <v>0</v>
      </c>
      <c r="Q50" s="155">
        <f t="shared" si="11"/>
        <v>1</v>
      </c>
      <c r="R50" s="135">
        <v>1</v>
      </c>
      <c r="S50" s="135">
        <v>0</v>
      </c>
      <c r="T50" s="155">
        <f t="shared" si="5"/>
        <v>3</v>
      </c>
      <c r="U50" s="135">
        <v>1</v>
      </c>
      <c r="V50" s="135">
        <v>2</v>
      </c>
      <c r="W50" s="124">
        <f t="shared" si="12"/>
        <v>0</v>
      </c>
      <c r="X50" s="135">
        <v>0</v>
      </c>
      <c r="Y50" s="121">
        <v>0</v>
      </c>
      <c r="Z50" s="135">
        <v>15</v>
      </c>
      <c r="AA50" s="155">
        <f t="shared" si="13"/>
        <v>0</v>
      </c>
      <c r="AB50" s="135">
        <v>0</v>
      </c>
      <c r="AC50" s="121">
        <v>0</v>
      </c>
      <c r="AD50" s="121">
        <v>0</v>
      </c>
      <c r="AE50" s="121">
        <v>0</v>
      </c>
      <c r="AF50" s="135">
        <v>4</v>
      </c>
      <c r="AG50" s="135">
        <v>211</v>
      </c>
      <c r="AH50" s="135">
        <v>0</v>
      </c>
      <c r="AI50" s="136">
        <f t="shared" si="16"/>
        <v>96.396396396396398</v>
      </c>
      <c r="AJ50" s="136">
        <f t="shared" si="17"/>
        <v>97.297297297297305</v>
      </c>
      <c r="AK50" s="136">
        <f t="shared" si="18"/>
        <v>95.495495495495504</v>
      </c>
      <c r="AL50" s="137">
        <v>0.45045045045045001</v>
      </c>
    </row>
    <row r="51" spans="1:38" s="97" customFormat="1" ht="12.95" customHeight="1">
      <c r="A51" s="95" t="s">
        <v>75</v>
      </c>
      <c r="B51" s="155">
        <f t="shared" si="14"/>
        <v>65</v>
      </c>
      <c r="C51" s="155">
        <f t="shared" si="9"/>
        <v>37</v>
      </c>
      <c r="D51" s="155">
        <f t="shared" si="15"/>
        <v>28</v>
      </c>
      <c r="E51" s="155">
        <f t="shared" si="2"/>
        <v>65</v>
      </c>
      <c r="F51" s="135">
        <v>37</v>
      </c>
      <c r="G51" s="135">
        <v>28</v>
      </c>
      <c r="H51" s="155">
        <f t="shared" si="3"/>
        <v>0</v>
      </c>
      <c r="I51" s="160">
        <v>0</v>
      </c>
      <c r="J51" s="160">
        <v>0</v>
      </c>
      <c r="K51" s="155">
        <f t="shared" si="4"/>
        <v>0</v>
      </c>
      <c r="L51" s="160">
        <v>0</v>
      </c>
      <c r="M51" s="160">
        <v>0</v>
      </c>
      <c r="N51" s="155">
        <f t="shared" si="10"/>
        <v>0</v>
      </c>
      <c r="O51" s="160">
        <v>0</v>
      </c>
      <c r="P51" s="160">
        <v>0</v>
      </c>
      <c r="Q51" s="155">
        <f t="shared" si="11"/>
        <v>0</v>
      </c>
      <c r="R51" s="135">
        <v>0</v>
      </c>
      <c r="S51" s="135">
        <v>0</v>
      </c>
      <c r="T51" s="155">
        <f t="shared" si="5"/>
        <v>0</v>
      </c>
      <c r="U51" s="135">
        <v>0</v>
      </c>
      <c r="V51" s="135">
        <v>0</v>
      </c>
      <c r="W51" s="124">
        <f t="shared" si="12"/>
        <v>0</v>
      </c>
      <c r="X51" s="135">
        <v>0</v>
      </c>
      <c r="Y51" s="121">
        <v>0</v>
      </c>
      <c r="Z51" s="135">
        <v>2</v>
      </c>
      <c r="AA51" s="155">
        <f t="shared" si="13"/>
        <v>0</v>
      </c>
      <c r="AB51" s="135">
        <v>0</v>
      </c>
      <c r="AC51" s="121">
        <v>0</v>
      </c>
      <c r="AD51" s="121">
        <v>0</v>
      </c>
      <c r="AE51" s="121">
        <v>0</v>
      </c>
      <c r="AF51" s="135">
        <v>0</v>
      </c>
      <c r="AG51" s="135">
        <v>63</v>
      </c>
      <c r="AH51" s="135">
        <v>0</v>
      </c>
      <c r="AI51" s="136">
        <f t="shared" si="16"/>
        <v>100</v>
      </c>
      <c r="AJ51" s="136">
        <f t="shared" si="17"/>
        <v>100</v>
      </c>
      <c r="AK51" s="136">
        <f t="shared" si="18"/>
        <v>100</v>
      </c>
      <c r="AL51" s="137">
        <v>0</v>
      </c>
    </row>
    <row r="52" spans="1:38" s="105" customFormat="1" ht="12.95" customHeight="1">
      <c r="A52" s="95" t="s">
        <v>76</v>
      </c>
      <c r="B52" s="155">
        <f t="shared" si="14"/>
        <v>64</v>
      </c>
      <c r="C52" s="155">
        <f t="shared" si="9"/>
        <v>25</v>
      </c>
      <c r="D52" s="155">
        <f t="shared" si="15"/>
        <v>39</v>
      </c>
      <c r="E52" s="155">
        <f t="shared" si="2"/>
        <v>63</v>
      </c>
      <c r="F52" s="135">
        <v>25</v>
      </c>
      <c r="G52" s="135">
        <v>38</v>
      </c>
      <c r="H52" s="155">
        <f t="shared" si="3"/>
        <v>1</v>
      </c>
      <c r="I52" s="160">
        <v>0</v>
      </c>
      <c r="J52" s="160">
        <v>1</v>
      </c>
      <c r="K52" s="155">
        <f t="shared" si="4"/>
        <v>0</v>
      </c>
      <c r="L52" s="160">
        <v>0</v>
      </c>
      <c r="M52" s="160">
        <v>0</v>
      </c>
      <c r="N52" s="155">
        <f t="shared" si="10"/>
        <v>0</v>
      </c>
      <c r="O52" s="160">
        <v>0</v>
      </c>
      <c r="P52" s="160">
        <v>0</v>
      </c>
      <c r="Q52" s="155">
        <f t="shared" si="11"/>
        <v>0</v>
      </c>
      <c r="R52" s="135">
        <v>0</v>
      </c>
      <c r="S52" s="135">
        <v>0</v>
      </c>
      <c r="T52" s="155">
        <f t="shared" si="5"/>
        <v>0</v>
      </c>
      <c r="U52" s="135">
        <v>0</v>
      </c>
      <c r="V52" s="135">
        <v>0</v>
      </c>
      <c r="W52" s="124">
        <f t="shared" si="12"/>
        <v>0</v>
      </c>
      <c r="X52" s="135">
        <v>0</v>
      </c>
      <c r="Y52" s="121">
        <v>0</v>
      </c>
      <c r="Z52" s="135">
        <v>2</v>
      </c>
      <c r="AA52" s="155">
        <f t="shared" si="13"/>
        <v>1</v>
      </c>
      <c r="AB52" s="135">
        <v>1</v>
      </c>
      <c r="AC52" s="121">
        <v>0</v>
      </c>
      <c r="AD52" s="121">
        <v>0</v>
      </c>
      <c r="AE52" s="121">
        <v>0</v>
      </c>
      <c r="AF52" s="135">
        <v>0</v>
      </c>
      <c r="AG52" s="135">
        <v>62</v>
      </c>
      <c r="AH52" s="135">
        <v>0</v>
      </c>
      <c r="AI52" s="136">
        <f t="shared" si="16"/>
        <v>98.4375</v>
      </c>
      <c r="AJ52" s="136">
        <f t="shared" si="17"/>
        <v>100</v>
      </c>
      <c r="AK52" s="136">
        <f t="shared" si="18"/>
        <v>97.435897435897431</v>
      </c>
      <c r="AL52" s="137">
        <v>1.5625</v>
      </c>
    </row>
    <row r="53" spans="1:38" s="105" customFormat="1" ht="12.95" customHeight="1">
      <c r="A53" s="106" t="s">
        <v>77</v>
      </c>
      <c r="B53" s="159">
        <f t="shared" si="14"/>
        <v>166</v>
      </c>
      <c r="C53" s="159">
        <f t="shared" si="9"/>
        <v>94</v>
      </c>
      <c r="D53" s="159">
        <f t="shared" si="15"/>
        <v>72</v>
      </c>
      <c r="E53" s="159">
        <f t="shared" si="2"/>
        <v>157</v>
      </c>
      <c r="F53" s="139">
        <v>87</v>
      </c>
      <c r="G53" s="139">
        <v>70</v>
      </c>
      <c r="H53" s="159">
        <f t="shared" si="3"/>
        <v>0</v>
      </c>
      <c r="I53" s="161">
        <v>0</v>
      </c>
      <c r="J53" s="161">
        <v>0</v>
      </c>
      <c r="K53" s="159">
        <f t="shared" si="4"/>
        <v>6</v>
      </c>
      <c r="L53" s="161">
        <v>5</v>
      </c>
      <c r="M53" s="161">
        <v>1</v>
      </c>
      <c r="N53" s="159">
        <f t="shared" si="10"/>
        <v>0</v>
      </c>
      <c r="O53" s="161">
        <v>0</v>
      </c>
      <c r="P53" s="161">
        <v>0</v>
      </c>
      <c r="Q53" s="159">
        <f t="shared" si="11"/>
        <v>1</v>
      </c>
      <c r="R53" s="139">
        <v>1</v>
      </c>
      <c r="S53" s="139">
        <v>0</v>
      </c>
      <c r="T53" s="159">
        <f t="shared" si="5"/>
        <v>2</v>
      </c>
      <c r="U53" s="139">
        <v>1</v>
      </c>
      <c r="V53" s="139">
        <v>1</v>
      </c>
      <c r="W53" s="127">
        <f t="shared" si="12"/>
        <v>0</v>
      </c>
      <c r="X53" s="139">
        <v>0</v>
      </c>
      <c r="Y53" s="123">
        <v>0</v>
      </c>
      <c r="Z53" s="139">
        <v>0</v>
      </c>
      <c r="AA53" s="159">
        <f t="shared" si="13"/>
        <v>0</v>
      </c>
      <c r="AB53" s="139">
        <v>0</v>
      </c>
      <c r="AC53" s="123">
        <v>0</v>
      </c>
      <c r="AD53" s="123">
        <v>0</v>
      </c>
      <c r="AE53" s="123">
        <v>0</v>
      </c>
      <c r="AF53" s="139">
        <v>1</v>
      </c>
      <c r="AG53" s="139">
        <v>162</v>
      </c>
      <c r="AH53" s="139">
        <v>1</v>
      </c>
      <c r="AI53" s="140">
        <f t="shared" si="16"/>
        <v>94.578313253012041</v>
      </c>
      <c r="AJ53" s="140">
        <f t="shared" si="17"/>
        <v>92.553191489361694</v>
      </c>
      <c r="AK53" s="140">
        <f t="shared" si="18"/>
        <v>97.222222222222214</v>
      </c>
      <c r="AL53" s="141">
        <v>0.60240963855421004</v>
      </c>
    </row>
    <row r="54" spans="1:38" s="105" customFormat="1" ht="12.95" customHeight="1">
      <c r="B54" s="103"/>
      <c r="C54" s="103"/>
      <c r="D54" s="103"/>
      <c r="E54" s="103"/>
      <c r="G54" s="103"/>
      <c r="H54" s="103"/>
      <c r="I54" s="103"/>
      <c r="K54" s="103"/>
      <c r="L54" s="132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4"/>
      <c r="AJ54" s="104"/>
      <c r="AK54" s="104"/>
      <c r="AL54" s="104"/>
    </row>
    <row r="55" spans="1:38" ht="12.95" customHeight="1">
      <c r="A55" s="107" t="s">
        <v>0</v>
      </c>
      <c r="AH55" s="178" t="s">
        <v>0</v>
      </c>
      <c r="AI55" s="177"/>
      <c r="AJ55" s="177"/>
      <c r="AK55" s="177"/>
      <c r="AL55" s="177"/>
    </row>
    <row r="56" spans="1:38" ht="12.95" customHeight="1">
      <c r="A56" s="107"/>
    </row>
    <row r="57" spans="1:38" ht="12.95" customHeight="1"/>
    <row r="58" spans="1:38" s="63" customFormat="1" ht="12.95" customHeight="1">
      <c r="A58" s="47"/>
      <c r="B58" s="48"/>
      <c r="C58" s="49"/>
      <c r="D58" s="50"/>
      <c r="E58" s="48"/>
      <c r="F58" s="49"/>
      <c r="G58" s="50"/>
      <c r="H58" s="51" t="s">
        <v>106</v>
      </c>
      <c r="I58" s="52"/>
      <c r="J58" s="53"/>
      <c r="K58" s="51" t="s">
        <v>10</v>
      </c>
      <c r="L58" s="52"/>
      <c r="M58" s="53"/>
      <c r="N58" s="51" t="s">
        <v>34</v>
      </c>
      <c r="O58" s="52"/>
      <c r="P58" s="53"/>
      <c r="Q58" s="54"/>
      <c r="R58" s="55"/>
      <c r="S58" s="56"/>
      <c r="T58" s="54"/>
      <c r="U58" s="55"/>
      <c r="V58" s="56"/>
      <c r="W58" s="54"/>
      <c r="X58" s="55"/>
      <c r="Y58" s="56"/>
      <c r="Z58" s="57" t="s">
        <v>35</v>
      </c>
      <c r="AA58" s="58"/>
      <c r="AB58" s="58"/>
      <c r="AC58" s="58"/>
      <c r="AD58" s="58"/>
      <c r="AE58" s="58"/>
      <c r="AF58" s="58"/>
      <c r="AG58" s="58"/>
      <c r="AH58" s="59"/>
      <c r="AI58" s="60"/>
      <c r="AJ58" s="61"/>
      <c r="AK58" s="62"/>
      <c r="AL58" s="171" t="s">
        <v>167</v>
      </c>
    </row>
    <row r="59" spans="1:38" s="63" customFormat="1" ht="12.95" customHeight="1">
      <c r="A59" s="79"/>
      <c r="B59" s="65" t="s">
        <v>36</v>
      </c>
      <c r="C59" s="66"/>
      <c r="D59" s="70"/>
      <c r="E59" s="133" t="s">
        <v>37</v>
      </c>
      <c r="G59" s="67"/>
      <c r="H59" s="65" t="s">
        <v>107</v>
      </c>
      <c r="I59" s="66"/>
      <c r="J59" s="67"/>
      <c r="K59" s="65" t="s">
        <v>38</v>
      </c>
      <c r="L59" s="66"/>
      <c r="M59" s="67"/>
      <c r="N59" s="65" t="s">
        <v>39</v>
      </c>
      <c r="O59" s="66"/>
      <c r="P59" s="67"/>
      <c r="Q59" s="68" t="s">
        <v>103</v>
      </c>
      <c r="R59" s="69" t="s">
        <v>108</v>
      </c>
      <c r="S59" s="70" t="s">
        <v>104</v>
      </c>
      <c r="T59" s="65" t="s">
        <v>40</v>
      </c>
      <c r="U59" s="66"/>
      <c r="V59" s="67"/>
      <c r="W59" s="65" t="s">
        <v>158</v>
      </c>
      <c r="X59" s="66"/>
      <c r="Y59" s="67"/>
      <c r="Z59" s="71" t="s">
        <v>41</v>
      </c>
      <c r="AA59" s="72" t="s">
        <v>42</v>
      </c>
      <c r="AB59" s="73"/>
      <c r="AC59" s="73"/>
      <c r="AD59" s="73"/>
      <c r="AE59" s="74"/>
      <c r="AF59" s="71" t="s">
        <v>43</v>
      </c>
      <c r="AG59" s="75" t="s">
        <v>43</v>
      </c>
      <c r="AH59" s="75" t="s">
        <v>44</v>
      </c>
      <c r="AI59" s="76" t="s">
        <v>45</v>
      </c>
      <c r="AJ59" s="77"/>
      <c r="AK59" s="78"/>
      <c r="AL59" s="172"/>
    </row>
    <row r="60" spans="1:38" s="63" customFormat="1" ht="12.95" customHeight="1">
      <c r="A60" s="64" t="s">
        <v>120</v>
      </c>
      <c r="B60" s="80"/>
      <c r="C60" s="81"/>
      <c r="D60" s="82"/>
      <c r="E60" s="80"/>
      <c r="G60" s="82"/>
      <c r="H60" s="83" t="s">
        <v>109</v>
      </c>
      <c r="I60" s="84"/>
      <c r="J60" s="85"/>
      <c r="K60" s="83" t="s">
        <v>46</v>
      </c>
      <c r="L60" s="84"/>
      <c r="M60" s="85"/>
      <c r="N60" s="83" t="s">
        <v>46</v>
      </c>
      <c r="O60" s="84"/>
      <c r="P60" s="85"/>
      <c r="Q60" s="86"/>
      <c r="R60" s="87"/>
      <c r="S60" s="88"/>
      <c r="T60" s="86"/>
      <c r="U60" s="87"/>
      <c r="V60" s="88"/>
      <c r="W60" s="86"/>
      <c r="X60" s="87"/>
      <c r="Y60" s="88"/>
      <c r="Z60" s="89" t="s">
        <v>110</v>
      </c>
      <c r="AA60" s="83" t="s">
        <v>47</v>
      </c>
      <c r="AB60" s="84"/>
      <c r="AC60" s="84"/>
      <c r="AD60" s="84"/>
      <c r="AE60" s="85"/>
      <c r="AF60" s="89" t="s">
        <v>153</v>
      </c>
      <c r="AG60" s="90" t="s">
        <v>48</v>
      </c>
      <c r="AH60" s="91" t="s">
        <v>111</v>
      </c>
      <c r="AI60" s="92"/>
      <c r="AJ60" s="93"/>
      <c r="AK60" s="94"/>
      <c r="AL60" s="172"/>
    </row>
    <row r="61" spans="1:38" s="97" customFormat="1" ht="12.95" customHeight="1">
      <c r="A61" s="95"/>
      <c r="B61" s="174" t="s">
        <v>1</v>
      </c>
      <c r="C61" s="174" t="s">
        <v>2</v>
      </c>
      <c r="D61" s="174" t="s">
        <v>3</v>
      </c>
      <c r="E61" s="174" t="s">
        <v>1</v>
      </c>
      <c r="F61" s="174" t="s">
        <v>2</v>
      </c>
      <c r="G61" s="174" t="s">
        <v>3</v>
      </c>
      <c r="H61" s="174" t="s">
        <v>1</v>
      </c>
      <c r="I61" s="174" t="s">
        <v>2</v>
      </c>
      <c r="J61" s="174" t="s">
        <v>3</v>
      </c>
      <c r="K61" s="174" t="s">
        <v>1</v>
      </c>
      <c r="L61" s="174" t="s">
        <v>2</v>
      </c>
      <c r="M61" s="174" t="s">
        <v>3</v>
      </c>
      <c r="N61" s="174" t="s">
        <v>1</v>
      </c>
      <c r="O61" s="174" t="s">
        <v>2</v>
      </c>
      <c r="P61" s="174" t="s">
        <v>3</v>
      </c>
      <c r="Q61" s="174" t="s">
        <v>1</v>
      </c>
      <c r="R61" s="174" t="s">
        <v>2</v>
      </c>
      <c r="S61" s="174" t="s">
        <v>3</v>
      </c>
      <c r="T61" s="174" t="s">
        <v>1</v>
      </c>
      <c r="U61" s="174" t="s">
        <v>2</v>
      </c>
      <c r="V61" s="174" t="s">
        <v>3</v>
      </c>
      <c r="W61" s="174" t="s">
        <v>1</v>
      </c>
      <c r="X61" s="174" t="s">
        <v>2</v>
      </c>
      <c r="Y61" s="174" t="s">
        <v>3</v>
      </c>
      <c r="Z61" s="89" t="s">
        <v>112</v>
      </c>
      <c r="AA61" s="174" t="s">
        <v>1</v>
      </c>
      <c r="AB61" s="96" t="s">
        <v>113</v>
      </c>
      <c r="AC61" s="96" t="s">
        <v>114</v>
      </c>
      <c r="AD61" s="96" t="s">
        <v>115</v>
      </c>
      <c r="AE61" s="96" t="s">
        <v>116</v>
      </c>
      <c r="AF61" s="91" t="s">
        <v>154</v>
      </c>
      <c r="AG61" s="90" t="s">
        <v>117</v>
      </c>
      <c r="AH61" s="91" t="s">
        <v>102</v>
      </c>
      <c r="AI61" s="174" t="s">
        <v>1</v>
      </c>
      <c r="AJ61" s="174" t="s">
        <v>2</v>
      </c>
      <c r="AK61" s="174" t="s">
        <v>3</v>
      </c>
      <c r="AL61" s="172"/>
    </row>
    <row r="62" spans="1:38" s="97" customFormat="1" ht="12.95" customHeight="1">
      <c r="A62" s="98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99" t="s">
        <v>99</v>
      </c>
      <c r="AA62" s="175"/>
      <c r="AB62" s="100" t="s">
        <v>118</v>
      </c>
      <c r="AC62" s="100" t="s">
        <v>118</v>
      </c>
      <c r="AD62" s="100" t="s">
        <v>118</v>
      </c>
      <c r="AE62" s="100" t="s">
        <v>118</v>
      </c>
      <c r="AF62" s="101" t="s">
        <v>100</v>
      </c>
      <c r="AG62" s="101" t="s">
        <v>101</v>
      </c>
      <c r="AH62" s="102" t="s">
        <v>119</v>
      </c>
      <c r="AI62" s="175"/>
      <c r="AJ62" s="175"/>
      <c r="AK62" s="175"/>
      <c r="AL62" s="173"/>
    </row>
    <row r="63" spans="1:38" s="97" customFormat="1" ht="12.95" customHeight="1">
      <c r="A63" s="95" t="s">
        <v>78</v>
      </c>
      <c r="B63" s="155">
        <f>IF(SUM(C63:D63)=0,"-",SUM(C63:D63))</f>
        <v>159</v>
      </c>
      <c r="C63" s="155">
        <f>SUM(F63,I63,L62,O63,R63,U63,X63)</f>
        <v>91</v>
      </c>
      <c r="D63" s="155">
        <f t="shared" ref="D63:D83" si="19">SUM(G63,J63,M63,P63,S63,V63,Y63)</f>
        <v>68</v>
      </c>
      <c r="E63" s="155">
        <f t="shared" ref="E63:E74" si="20">SUM(F63:G63)</f>
        <v>153</v>
      </c>
      <c r="F63" s="135">
        <v>89</v>
      </c>
      <c r="G63" s="135">
        <v>64</v>
      </c>
      <c r="H63" s="155">
        <f t="shared" ref="H63:H83" si="21">SUM(I63:J63)</f>
        <v>3</v>
      </c>
      <c r="I63" s="135">
        <v>0</v>
      </c>
      <c r="J63" s="135">
        <v>3</v>
      </c>
      <c r="K63" s="155">
        <f>SUM(L63:M63)</f>
        <v>0</v>
      </c>
      <c r="L63" s="135">
        <v>0</v>
      </c>
      <c r="M63" s="135">
        <v>0</v>
      </c>
      <c r="N63" s="155">
        <f t="shared" ref="N63:N83" si="22">SUM(O63:P63)</f>
        <v>0</v>
      </c>
      <c r="O63" s="135">
        <v>0</v>
      </c>
      <c r="P63" s="135">
        <v>0</v>
      </c>
      <c r="Q63" s="155">
        <f t="shared" ref="Q63:Q83" si="23">SUM(R63:S63)</f>
        <v>3</v>
      </c>
      <c r="R63" s="135">
        <v>2</v>
      </c>
      <c r="S63" s="135">
        <v>1</v>
      </c>
      <c r="T63" s="155">
        <f t="shared" ref="T63:T83" si="24">SUM(U63:V63)</f>
        <v>0</v>
      </c>
      <c r="U63" s="135">
        <v>0</v>
      </c>
      <c r="V63" s="135">
        <v>0</v>
      </c>
      <c r="W63" s="155">
        <f t="shared" ref="W63:W83" si="25">SUM(X63:Y63)</f>
        <v>0</v>
      </c>
      <c r="X63" s="135">
        <v>0</v>
      </c>
      <c r="Y63" s="121">
        <v>0</v>
      </c>
      <c r="Z63" s="135">
        <v>4</v>
      </c>
      <c r="AA63" s="155">
        <f t="shared" ref="AA63:AA83" si="26">SUM(AB63:AE63)</f>
        <v>5</v>
      </c>
      <c r="AB63" s="135">
        <v>5</v>
      </c>
      <c r="AC63" s="121">
        <v>0</v>
      </c>
      <c r="AD63" s="121">
        <v>0</v>
      </c>
      <c r="AE63" s="121">
        <v>0</v>
      </c>
      <c r="AF63" s="135">
        <v>2</v>
      </c>
      <c r="AG63" s="135">
        <v>152</v>
      </c>
      <c r="AH63" s="135">
        <v>8</v>
      </c>
      <c r="AI63" s="142">
        <f t="shared" ref="AI63:AK64" si="27">E63/B63*100</f>
        <v>96.226415094339629</v>
      </c>
      <c r="AJ63" s="142">
        <f t="shared" si="27"/>
        <v>97.802197802197796</v>
      </c>
      <c r="AK63" s="142">
        <f t="shared" si="27"/>
        <v>94.117647058823522</v>
      </c>
      <c r="AL63" s="143">
        <v>5.0314465408805003</v>
      </c>
    </row>
    <row r="64" spans="1:38" s="97" customFormat="1" ht="12.95" customHeight="1">
      <c r="A64" s="95" t="s">
        <v>79</v>
      </c>
      <c r="B64" s="155">
        <f t="shared" ref="B64:B74" si="28">IF(SUM(C64:D64)=0,"-",SUM(C64:D64))</f>
        <v>53</v>
      </c>
      <c r="C64" s="155">
        <f t="shared" ref="C64:C82" si="29">SUM(F64,I64,L63,O64,R64,U64,X64)</f>
        <v>29</v>
      </c>
      <c r="D64" s="155">
        <f t="shared" si="19"/>
        <v>24</v>
      </c>
      <c r="E64" s="155">
        <f t="shared" si="20"/>
        <v>53</v>
      </c>
      <c r="F64" s="135">
        <v>29</v>
      </c>
      <c r="G64" s="135">
        <v>24</v>
      </c>
      <c r="H64" s="155">
        <f t="shared" si="21"/>
        <v>0</v>
      </c>
      <c r="I64" s="135">
        <v>0</v>
      </c>
      <c r="J64" s="135">
        <v>0</v>
      </c>
      <c r="K64" s="155">
        <f>SUM(L64:M64)</f>
        <v>0</v>
      </c>
      <c r="L64" s="135">
        <v>0</v>
      </c>
      <c r="M64" s="135">
        <v>0</v>
      </c>
      <c r="N64" s="155">
        <f t="shared" si="22"/>
        <v>0</v>
      </c>
      <c r="O64" s="135">
        <v>0</v>
      </c>
      <c r="P64" s="135">
        <v>0</v>
      </c>
      <c r="Q64" s="155">
        <f t="shared" si="23"/>
        <v>0</v>
      </c>
      <c r="R64" s="135">
        <v>0</v>
      </c>
      <c r="S64" s="135">
        <v>0</v>
      </c>
      <c r="T64" s="155">
        <f t="shared" si="24"/>
        <v>0</v>
      </c>
      <c r="U64" s="135">
        <v>0</v>
      </c>
      <c r="V64" s="135">
        <v>0</v>
      </c>
      <c r="W64" s="155">
        <f t="shared" si="25"/>
        <v>0</v>
      </c>
      <c r="X64" s="135">
        <v>0</v>
      </c>
      <c r="Y64" s="121">
        <v>0</v>
      </c>
      <c r="Z64" s="135">
        <v>8</v>
      </c>
      <c r="AA64" s="155">
        <f t="shared" si="26"/>
        <v>0</v>
      </c>
      <c r="AB64" s="135">
        <v>0</v>
      </c>
      <c r="AC64" s="121">
        <v>0</v>
      </c>
      <c r="AD64" s="121">
        <v>0</v>
      </c>
      <c r="AE64" s="121">
        <v>0</v>
      </c>
      <c r="AF64" s="135">
        <v>0</v>
      </c>
      <c r="AG64" s="135">
        <v>53</v>
      </c>
      <c r="AH64" s="135">
        <v>0</v>
      </c>
      <c r="AI64" s="138">
        <f t="shared" si="27"/>
        <v>100</v>
      </c>
      <c r="AJ64" s="138">
        <f t="shared" si="27"/>
        <v>100</v>
      </c>
      <c r="AK64" s="138">
        <f t="shared" si="27"/>
        <v>100</v>
      </c>
      <c r="AL64" s="137">
        <v>0</v>
      </c>
    </row>
    <row r="65" spans="1:38" s="97" customFormat="1" ht="12.95" customHeight="1">
      <c r="A65" s="95" t="s">
        <v>142</v>
      </c>
      <c r="B65" s="155">
        <f t="shared" si="28"/>
        <v>105</v>
      </c>
      <c r="C65" s="155">
        <f t="shared" si="29"/>
        <v>57</v>
      </c>
      <c r="D65" s="155">
        <f t="shared" si="19"/>
        <v>48</v>
      </c>
      <c r="E65" s="155">
        <f t="shared" si="20"/>
        <v>104</v>
      </c>
      <c r="F65" s="135">
        <v>56</v>
      </c>
      <c r="G65" s="135">
        <v>48</v>
      </c>
      <c r="H65" s="155">
        <f t="shared" si="21"/>
        <v>0</v>
      </c>
      <c r="I65" s="135">
        <v>0</v>
      </c>
      <c r="J65" s="135">
        <v>0</v>
      </c>
      <c r="K65" s="155">
        <f t="shared" ref="K65:K83" si="30">SUM(L65:M65)</f>
        <v>0</v>
      </c>
      <c r="L65" s="135">
        <v>0</v>
      </c>
      <c r="M65" s="135">
        <v>0</v>
      </c>
      <c r="N65" s="155">
        <f t="shared" si="22"/>
        <v>0</v>
      </c>
      <c r="O65" s="135">
        <v>0</v>
      </c>
      <c r="P65" s="135">
        <v>0</v>
      </c>
      <c r="Q65" s="155">
        <f t="shared" si="23"/>
        <v>0</v>
      </c>
      <c r="R65" s="135">
        <v>0</v>
      </c>
      <c r="S65" s="135">
        <v>0</v>
      </c>
      <c r="T65" s="155">
        <f t="shared" si="24"/>
        <v>1</v>
      </c>
      <c r="U65" s="135">
        <v>1</v>
      </c>
      <c r="V65" s="135">
        <v>0</v>
      </c>
      <c r="W65" s="155">
        <f t="shared" si="25"/>
        <v>0</v>
      </c>
      <c r="X65" s="135">
        <v>0</v>
      </c>
      <c r="Y65" s="121">
        <v>0</v>
      </c>
      <c r="Z65" s="135">
        <v>3</v>
      </c>
      <c r="AA65" s="155">
        <f t="shared" si="26"/>
        <v>0</v>
      </c>
      <c r="AB65" s="135">
        <v>0</v>
      </c>
      <c r="AC65" s="121">
        <v>0</v>
      </c>
      <c r="AD65" s="121">
        <v>0</v>
      </c>
      <c r="AE65" s="121">
        <v>0</v>
      </c>
      <c r="AF65" s="135">
        <v>2</v>
      </c>
      <c r="AG65" s="135">
        <v>102</v>
      </c>
      <c r="AH65" s="135">
        <v>0</v>
      </c>
      <c r="AI65" s="138">
        <f t="shared" ref="AI65:AI83" si="31">E65/B65*100</f>
        <v>99.047619047619051</v>
      </c>
      <c r="AJ65" s="138">
        <f t="shared" ref="AJ65:AJ83" si="32">F65/C65*100</f>
        <v>98.245614035087712</v>
      </c>
      <c r="AK65" s="138">
        <f t="shared" ref="AK65:AK83" si="33">G65/D65*100</f>
        <v>100</v>
      </c>
      <c r="AL65" s="137">
        <v>0</v>
      </c>
    </row>
    <row r="66" spans="1:38" s="97" customFormat="1" ht="12.95" customHeight="1">
      <c r="A66" s="95" t="s">
        <v>80</v>
      </c>
      <c r="B66" s="155">
        <f t="shared" si="28"/>
        <v>36</v>
      </c>
      <c r="C66" s="155">
        <f t="shared" si="29"/>
        <v>17</v>
      </c>
      <c r="D66" s="155">
        <f t="shared" si="19"/>
        <v>19</v>
      </c>
      <c r="E66" s="155">
        <f t="shared" si="20"/>
        <v>36</v>
      </c>
      <c r="F66" s="135">
        <v>17</v>
      </c>
      <c r="G66" s="135">
        <v>19</v>
      </c>
      <c r="H66" s="155">
        <f t="shared" si="21"/>
        <v>0</v>
      </c>
      <c r="I66" s="135">
        <v>0</v>
      </c>
      <c r="J66" s="135">
        <v>0</v>
      </c>
      <c r="K66" s="155">
        <f t="shared" si="30"/>
        <v>0</v>
      </c>
      <c r="L66" s="135">
        <v>0</v>
      </c>
      <c r="M66" s="135">
        <v>0</v>
      </c>
      <c r="N66" s="155">
        <f t="shared" si="22"/>
        <v>0</v>
      </c>
      <c r="O66" s="135">
        <v>0</v>
      </c>
      <c r="P66" s="135">
        <v>0</v>
      </c>
      <c r="Q66" s="155">
        <f t="shared" si="23"/>
        <v>0</v>
      </c>
      <c r="R66" s="135">
        <v>0</v>
      </c>
      <c r="S66" s="135">
        <v>0</v>
      </c>
      <c r="T66" s="155">
        <f t="shared" si="24"/>
        <v>0</v>
      </c>
      <c r="U66" s="135">
        <v>0</v>
      </c>
      <c r="V66" s="135">
        <v>0</v>
      </c>
      <c r="W66" s="155">
        <f t="shared" si="25"/>
        <v>0</v>
      </c>
      <c r="X66" s="135">
        <v>0</v>
      </c>
      <c r="Y66" s="121">
        <v>0</v>
      </c>
      <c r="Z66" s="135">
        <v>0</v>
      </c>
      <c r="AA66" s="155">
        <f t="shared" si="26"/>
        <v>0</v>
      </c>
      <c r="AB66" s="135">
        <v>0</v>
      </c>
      <c r="AC66" s="121">
        <v>0</v>
      </c>
      <c r="AD66" s="121">
        <v>0</v>
      </c>
      <c r="AE66" s="121">
        <v>0</v>
      </c>
      <c r="AF66" s="135">
        <v>2</v>
      </c>
      <c r="AG66" s="135">
        <v>35</v>
      </c>
      <c r="AH66" s="135">
        <v>0</v>
      </c>
      <c r="AI66" s="138">
        <f t="shared" si="31"/>
        <v>100</v>
      </c>
      <c r="AJ66" s="138">
        <f t="shared" si="32"/>
        <v>100</v>
      </c>
      <c r="AK66" s="138">
        <f t="shared" si="33"/>
        <v>100</v>
      </c>
      <c r="AL66" s="137">
        <v>0</v>
      </c>
    </row>
    <row r="67" spans="1:38" s="97" customFormat="1" ht="12.95" customHeight="1">
      <c r="A67" s="95" t="s">
        <v>81</v>
      </c>
      <c r="B67" s="155">
        <f t="shared" si="28"/>
        <v>181</v>
      </c>
      <c r="C67" s="155">
        <f t="shared" si="29"/>
        <v>83</v>
      </c>
      <c r="D67" s="155">
        <f t="shared" si="19"/>
        <v>98</v>
      </c>
      <c r="E67" s="155">
        <f t="shared" si="20"/>
        <v>178</v>
      </c>
      <c r="F67" s="135">
        <v>80</v>
      </c>
      <c r="G67" s="135">
        <v>98</v>
      </c>
      <c r="H67" s="155">
        <f t="shared" si="21"/>
        <v>0</v>
      </c>
      <c r="I67" s="135">
        <v>0</v>
      </c>
      <c r="J67" s="135">
        <v>0</v>
      </c>
      <c r="K67" s="155">
        <f t="shared" si="30"/>
        <v>0</v>
      </c>
      <c r="L67" s="135">
        <v>0</v>
      </c>
      <c r="M67" s="135">
        <v>0</v>
      </c>
      <c r="N67" s="155">
        <f t="shared" si="22"/>
        <v>0</v>
      </c>
      <c r="O67" s="135">
        <v>0</v>
      </c>
      <c r="P67" s="135">
        <v>0</v>
      </c>
      <c r="Q67" s="155">
        <f t="shared" si="23"/>
        <v>1</v>
      </c>
      <c r="R67" s="135">
        <v>1</v>
      </c>
      <c r="S67" s="135">
        <v>0</v>
      </c>
      <c r="T67" s="155">
        <f t="shared" si="24"/>
        <v>2</v>
      </c>
      <c r="U67" s="135">
        <v>2</v>
      </c>
      <c r="V67" s="135">
        <v>0</v>
      </c>
      <c r="W67" s="155">
        <f t="shared" si="25"/>
        <v>0</v>
      </c>
      <c r="X67" s="135">
        <v>0</v>
      </c>
      <c r="Y67" s="121">
        <v>0</v>
      </c>
      <c r="Z67" s="135">
        <v>4</v>
      </c>
      <c r="AA67" s="155">
        <f t="shared" si="26"/>
        <v>0</v>
      </c>
      <c r="AB67" s="135">
        <v>0</v>
      </c>
      <c r="AC67" s="121">
        <v>0</v>
      </c>
      <c r="AD67" s="121">
        <v>0</v>
      </c>
      <c r="AE67" s="121">
        <v>0</v>
      </c>
      <c r="AF67" s="135">
        <v>3</v>
      </c>
      <c r="AG67" s="135">
        <v>174</v>
      </c>
      <c r="AH67" s="135">
        <v>1</v>
      </c>
      <c r="AI67" s="138">
        <f t="shared" si="31"/>
        <v>98.342541436464089</v>
      </c>
      <c r="AJ67" s="138">
        <f t="shared" si="32"/>
        <v>96.385542168674704</v>
      </c>
      <c r="AK67" s="138">
        <f t="shared" si="33"/>
        <v>100</v>
      </c>
      <c r="AL67" s="137">
        <v>0.55248618784530001</v>
      </c>
    </row>
    <row r="68" spans="1:38" s="97" customFormat="1" ht="12.95" customHeight="1">
      <c r="A68" s="95" t="s">
        <v>82</v>
      </c>
      <c r="B68" s="155">
        <f t="shared" si="28"/>
        <v>62</v>
      </c>
      <c r="C68" s="155">
        <f t="shared" si="29"/>
        <v>35</v>
      </c>
      <c r="D68" s="155">
        <f t="shared" si="19"/>
        <v>27</v>
      </c>
      <c r="E68" s="155">
        <f t="shared" si="20"/>
        <v>62</v>
      </c>
      <c r="F68" s="135">
        <v>35</v>
      </c>
      <c r="G68" s="135">
        <v>27</v>
      </c>
      <c r="H68" s="155">
        <f t="shared" si="21"/>
        <v>0</v>
      </c>
      <c r="I68" s="135">
        <v>0</v>
      </c>
      <c r="J68" s="135">
        <v>0</v>
      </c>
      <c r="K68" s="155">
        <f t="shared" si="30"/>
        <v>0</v>
      </c>
      <c r="L68" s="135">
        <v>0</v>
      </c>
      <c r="M68" s="135">
        <v>0</v>
      </c>
      <c r="N68" s="155">
        <f t="shared" si="22"/>
        <v>0</v>
      </c>
      <c r="O68" s="135">
        <v>0</v>
      </c>
      <c r="P68" s="135">
        <v>0</v>
      </c>
      <c r="Q68" s="155">
        <f t="shared" si="23"/>
        <v>0</v>
      </c>
      <c r="R68" s="135">
        <v>0</v>
      </c>
      <c r="S68" s="135">
        <v>0</v>
      </c>
      <c r="T68" s="155">
        <f t="shared" si="24"/>
        <v>0</v>
      </c>
      <c r="U68" s="135">
        <v>0</v>
      </c>
      <c r="V68" s="135">
        <v>0</v>
      </c>
      <c r="W68" s="155">
        <f t="shared" si="25"/>
        <v>0</v>
      </c>
      <c r="X68" s="135">
        <v>0</v>
      </c>
      <c r="Y68" s="121">
        <v>0</v>
      </c>
      <c r="Z68" s="135">
        <v>1</v>
      </c>
      <c r="AA68" s="155">
        <f t="shared" si="26"/>
        <v>0</v>
      </c>
      <c r="AB68" s="135">
        <v>0</v>
      </c>
      <c r="AC68" s="121">
        <v>0</v>
      </c>
      <c r="AD68" s="121">
        <v>0</v>
      </c>
      <c r="AE68" s="121">
        <v>0</v>
      </c>
      <c r="AF68" s="135">
        <v>0</v>
      </c>
      <c r="AG68" s="135">
        <v>61</v>
      </c>
      <c r="AH68" s="135">
        <v>0</v>
      </c>
      <c r="AI68" s="138">
        <f t="shared" si="31"/>
        <v>100</v>
      </c>
      <c r="AJ68" s="138">
        <f t="shared" si="32"/>
        <v>100</v>
      </c>
      <c r="AK68" s="138">
        <f t="shared" si="33"/>
        <v>100</v>
      </c>
      <c r="AL68" s="137">
        <v>0</v>
      </c>
    </row>
    <row r="69" spans="1:38" s="97" customFormat="1" ht="12.95" customHeight="1">
      <c r="A69" s="95" t="s">
        <v>83</v>
      </c>
      <c r="B69" s="155">
        <f t="shared" si="28"/>
        <v>72</v>
      </c>
      <c r="C69" s="155">
        <f t="shared" si="29"/>
        <v>36</v>
      </c>
      <c r="D69" s="155">
        <f t="shared" si="19"/>
        <v>36</v>
      </c>
      <c r="E69" s="155">
        <f t="shared" si="20"/>
        <v>71</v>
      </c>
      <c r="F69" s="135">
        <v>35</v>
      </c>
      <c r="G69" s="135">
        <v>36</v>
      </c>
      <c r="H69" s="155">
        <f t="shared" si="21"/>
        <v>0</v>
      </c>
      <c r="I69" s="135">
        <v>0</v>
      </c>
      <c r="J69" s="135">
        <v>0</v>
      </c>
      <c r="K69" s="155">
        <f t="shared" si="30"/>
        <v>0</v>
      </c>
      <c r="L69" s="135">
        <v>0</v>
      </c>
      <c r="M69" s="135">
        <v>0</v>
      </c>
      <c r="N69" s="155">
        <f t="shared" si="22"/>
        <v>0</v>
      </c>
      <c r="O69" s="135">
        <v>0</v>
      </c>
      <c r="P69" s="135">
        <v>0</v>
      </c>
      <c r="Q69" s="155">
        <f t="shared" si="23"/>
        <v>0</v>
      </c>
      <c r="R69" s="135">
        <v>0</v>
      </c>
      <c r="S69" s="135">
        <v>0</v>
      </c>
      <c r="T69" s="155">
        <f t="shared" si="24"/>
        <v>1</v>
      </c>
      <c r="U69" s="135">
        <v>1</v>
      </c>
      <c r="V69" s="135">
        <v>0</v>
      </c>
      <c r="W69" s="155">
        <f t="shared" si="25"/>
        <v>0</v>
      </c>
      <c r="X69" s="135">
        <v>0</v>
      </c>
      <c r="Y69" s="121">
        <v>0</v>
      </c>
      <c r="Z69" s="135">
        <v>0</v>
      </c>
      <c r="AA69" s="155">
        <f t="shared" si="26"/>
        <v>0</v>
      </c>
      <c r="AB69" s="135">
        <v>0</v>
      </c>
      <c r="AC69" s="121">
        <v>0</v>
      </c>
      <c r="AD69" s="121">
        <v>0</v>
      </c>
      <c r="AE69" s="121">
        <v>0</v>
      </c>
      <c r="AF69" s="135">
        <v>0</v>
      </c>
      <c r="AG69" s="135">
        <v>72</v>
      </c>
      <c r="AH69" s="135">
        <v>0</v>
      </c>
      <c r="AI69" s="138">
        <f t="shared" si="31"/>
        <v>98.611111111111114</v>
      </c>
      <c r="AJ69" s="138">
        <f t="shared" si="32"/>
        <v>97.222222222222214</v>
      </c>
      <c r="AK69" s="138">
        <f t="shared" si="33"/>
        <v>100</v>
      </c>
      <c r="AL69" s="137">
        <v>0</v>
      </c>
    </row>
    <row r="70" spans="1:38" s="97" customFormat="1" ht="12.95" customHeight="1">
      <c r="A70" s="95" t="s">
        <v>84</v>
      </c>
      <c r="B70" s="155">
        <f t="shared" si="28"/>
        <v>75</v>
      </c>
      <c r="C70" s="155">
        <f t="shared" si="29"/>
        <v>42</v>
      </c>
      <c r="D70" s="155">
        <f t="shared" si="19"/>
        <v>33</v>
      </c>
      <c r="E70" s="155">
        <f t="shared" si="20"/>
        <v>74</v>
      </c>
      <c r="F70" s="135">
        <v>42</v>
      </c>
      <c r="G70" s="135">
        <v>32</v>
      </c>
      <c r="H70" s="155">
        <f t="shared" si="21"/>
        <v>1</v>
      </c>
      <c r="I70" s="135">
        <v>0</v>
      </c>
      <c r="J70" s="135">
        <v>1</v>
      </c>
      <c r="K70" s="155">
        <f t="shared" si="30"/>
        <v>0</v>
      </c>
      <c r="L70" s="135">
        <v>0</v>
      </c>
      <c r="M70" s="135">
        <v>0</v>
      </c>
      <c r="N70" s="155">
        <f t="shared" si="22"/>
        <v>0</v>
      </c>
      <c r="O70" s="135">
        <v>0</v>
      </c>
      <c r="P70" s="135">
        <v>0</v>
      </c>
      <c r="Q70" s="155">
        <f t="shared" si="23"/>
        <v>0</v>
      </c>
      <c r="R70" s="135">
        <v>0</v>
      </c>
      <c r="S70" s="135">
        <v>0</v>
      </c>
      <c r="T70" s="155">
        <f t="shared" si="24"/>
        <v>0</v>
      </c>
      <c r="U70" s="135">
        <v>0</v>
      </c>
      <c r="V70" s="135">
        <v>0</v>
      </c>
      <c r="W70" s="155">
        <f t="shared" si="25"/>
        <v>0</v>
      </c>
      <c r="X70" s="135">
        <v>0</v>
      </c>
      <c r="Y70" s="121">
        <v>0</v>
      </c>
      <c r="Z70" s="135">
        <v>2</v>
      </c>
      <c r="AA70" s="155">
        <f t="shared" si="26"/>
        <v>0</v>
      </c>
      <c r="AB70" s="135">
        <v>0</v>
      </c>
      <c r="AC70" s="121">
        <v>0</v>
      </c>
      <c r="AD70" s="121">
        <v>0</v>
      </c>
      <c r="AE70" s="121">
        <v>0</v>
      </c>
      <c r="AF70" s="135">
        <v>0</v>
      </c>
      <c r="AG70" s="135">
        <v>72</v>
      </c>
      <c r="AH70" s="135">
        <v>0</v>
      </c>
      <c r="AI70" s="138">
        <f t="shared" si="31"/>
        <v>98.666666666666671</v>
      </c>
      <c r="AJ70" s="138">
        <f t="shared" si="32"/>
        <v>100</v>
      </c>
      <c r="AK70" s="138">
        <f t="shared" si="33"/>
        <v>96.969696969696969</v>
      </c>
      <c r="AL70" s="137">
        <v>0</v>
      </c>
    </row>
    <row r="71" spans="1:38" s="97" customFormat="1" ht="12.95" customHeight="1">
      <c r="A71" s="95" t="s">
        <v>85</v>
      </c>
      <c r="B71" s="155">
        <f t="shared" si="28"/>
        <v>64</v>
      </c>
      <c r="C71" s="155">
        <f t="shared" si="29"/>
        <v>38</v>
      </c>
      <c r="D71" s="155">
        <f t="shared" si="19"/>
        <v>26</v>
      </c>
      <c r="E71" s="155">
        <f t="shared" si="20"/>
        <v>64</v>
      </c>
      <c r="F71" s="135">
        <v>38</v>
      </c>
      <c r="G71" s="135">
        <v>26</v>
      </c>
      <c r="H71" s="155">
        <f t="shared" si="21"/>
        <v>0</v>
      </c>
      <c r="I71" s="135">
        <v>0</v>
      </c>
      <c r="J71" s="135">
        <v>0</v>
      </c>
      <c r="K71" s="155">
        <f t="shared" si="30"/>
        <v>0</v>
      </c>
      <c r="L71" s="135">
        <v>0</v>
      </c>
      <c r="M71" s="135">
        <v>0</v>
      </c>
      <c r="N71" s="155">
        <f t="shared" si="22"/>
        <v>0</v>
      </c>
      <c r="O71" s="135">
        <v>0</v>
      </c>
      <c r="P71" s="135">
        <v>0</v>
      </c>
      <c r="Q71" s="155">
        <f t="shared" si="23"/>
        <v>0</v>
      </c>
      <c r="R71" s="135">
        <v>0</v>
      </c>
      <c r="S71" s="135">
        <v>0</v>
      </c>
      <c r="T71" s="155">
        <f t="shared" si="24"/>
        <v>0</v>
      </c>
      <c r="U71" s="135">
        <v>0</v>
      </c>
      <c r="V71" s="135">
        <v>0</v>
      </c>
      <c r="W71" s="155">
        <f t="shared" si="25"/>
        <v>0</v>
      </c>
      <c r="X71" s="135">
        <v>0</v>
      </c>
      <c r="Y71" s="121">
        <v>0</v>
      </c>
      <c r="Z71" s="135">
        <v>0</v>
      </c>
      <c r="AA71" s="155">
        <f t="shared" si="26"/>
        <v>0</v>
      </c>
      <c r="AB71" s="135">
        <v>0</v>
      </c>
      <c r="AC71" s="121">
        <v>0</v>
      </c>
      <c r="AD71" s="121">
        <v>0</v>
      </c>
      <c r="AE71" s="121">
        <v>0</v>
      </c>
      <c r="AF71" s="135">
        <v>1</v>
      </c>
      <c r="AG71" s="135">
        <v>63</v>
      </c>
      <c r="AH71" s="135">
        <v>0</v>
      </c>
      <c r="AI71" s="138">
        <f t="shared" si="31"/>
        <v>100</v>
      </c>
      <c r="AJ71" s="138">
        <f t="shared" si="32"/>
        <v>100</v>
      </c>
      <c r="AK71" s="138">
        <f t="shared" si="33"/>
        <v>100</v>
      </c>
      <c r="AL71" s="137">
        <v>0</v>
      </c>
    </row>
    <row r="72" spans="1:38" s="97" customFormat="1" ht="12.95" customHeight="1">
      <c r="A72" s="95" t="s">
        <v>86</v>
      </c>
      <c r="B72" s="155">
        <f t="shared" si="28"/>
        <v>181</v>
      </c>
      <c r="C72" s="155">
        <f t="shared" si="29"/>
        <v>89</v>
      </c>
      <c r="D72" s="155">
        <f t="shared" si="19"/>
        <v>92</v>
      </c>
      <c r="E72" s="155">
        <f t="shared" si="20"/>
        <v>178</v>
      </c>
      <c r="F72" s="135">
        <v>86</v>
      </c>
      <c r="G72" s="135">
        <v>92</v>
      </c>
      <c r="H72" s="155">
        <f t="shared" si="21"/>
        <v>1</v>
      </c>
      <c r="I72" s="135">
        <v>1</v>
      </c>
      <c r="J72" s="135">
        <v>0</v>
      </c>
      <c r="K72" s="155">
        <f t="shared" si="30"/>
        <v>0</v>
      </c>
      <c r="L72" s="135">
        <v>0</v>
      </c>
      <c r="M72" s="135">
        <v>0</v>
      </c>
      <c r="N72" s="155">
        <f t="shared" si="22"/>
        <v>0</v>
      </c>
      <c r="O72" s="135">
        <v>0</v>
      </c>
      <c r="P72" s="135">
        <v>0</v>
      </c>
      <c r="Q72" s="155">
        <f t="shared" si="23"/>
        <v>1</v>
      </c>
      <c r="R72" s="135">
        <v>1</v>
      </c>
      <c r="S72" s="135">
        <v>0</v>
      </c>
      <c r="T72" s="155">
        <f t="shared" si="24"/>
        <v>1</v>
      </c>
      <c r="U72" s="135">
        <v>1</v>
      </c>
      <c r="V72" s="135">
        <v>0</v>
      </c>
      <c r="W72" s="155">
        <f t="shared" si="25"/>
        <v>0</v>
      </c>
      <c r="X72" s="135">
        <v>0</v>
      </c>
      <c r="Y72" s="121">
        <v>0</v>
      </c>
      <c r="Z72" s="135">
        <v>2</v>
      </c>
      <c r="AA72" s="155">
        <f t="shared" si="26"/>
        <v>0</v>
      </c>
      <c r="AB72" s="135">
        <v>0</v>
      </c>
      <c r="AC72" s="121">
        <v>0</v>
      </c>
      <c r="AD72" s="121">
        <v>0</v>
      </c>
      <c r="AE72" s="121">
        <v>0</v>
      </c>
      <c r="AF72" s="135">
        <v>3</v>
      </c>
      <c r="AG72" s="135">
        <v>176</v>
      </c>
      <c r="AH72" s="135">
        <v>1</v>
      </c>
      <c r="AI72" s="138">
        <f t="shared" si="31"/>
        <v>98.342541436464089</v>
      </c>
      <c r="AJ72" s="138">
        <f t="shared" si="32"/>
        <v>96.629213483146074</v>
      </c>
      <c r="AK72" s="138">
        <f t="shared" si="33"/>
        <v>100</v>
      </c>
      <c r="AL72" s="137">
        <v>0.55248618784530001</v>
      </c>
    </row>
    <row r="73" spans="1:38" s="97" customFormat="1" ht="12.95" customHeight="1">
      <c r="A73" s="95" t="s">
        <v>87</v>
      </c>
      <c r="B73" s="155">
        <f t="shared" si="28"/>
        <v>109</v>
      </c>
      <c r="C73" s="155">
        <f t="shared" si="29"/>
        <v>56</v>
      </c>
      <c r="D73" s="155">
        <f t="shared" si="19"/>
        <v>53</v>
      </c>
      <c r="E73" s="155">
        <f t="shared" si="20"/>
        <v>108</v>
      </c>
      <c r="F73" s="135">
        <v>55</v>
      </c>
      <c r="G73" s="135">
        <v>53</v>
      </c>
      <c r="H73" s="155">
        <f t="shared" si="21"/>
        <v>1</v>
      </c>
      <c r="I73" s="135">
        <v>1</v>
      </c>
      <c r="J73" s="135">
        <v>0</v>
      </c>
      <c r="K73" s="155">
        <f t="shared" si="30"/>
        <v>0</v>
      </c>
      <c r="L73" s="135">
        <v>0</v>
      </c>
      <c r="M73" s="135">
        <v>0</v>
      </c>
      <c r="N73" s="155">
        <f t="shared" si="22"/>
        <v>0</v>
      </c>
      <c r="O73" s="135">
        <v>0</v>
      </c>
      <c r="P73" s="135">
        <v>0</v>
      </c>
      <c r="Q73" s="155">
        <f t="shared" si="23"/>
        <v>0</v>
      </c>
      <c r="R73" s="135">
        <v>0</v>
      </c>
      <c r="S73" s="135">
        <v>0</v>
      </c>
      <c r="T73" s="155">
        <f t="shared" si="24"/>
        <v>0</v>
      </c>
      <c r="U73" s="135">
        <v>0</v>
      </c>
      <c r="V73" s="135">
        <v>0</v>
      </c>
      <c r="W73" s="155">
        <f t="shared" si="25"/>
        <v>0</v>
      </c>
      <c r="X73" s="135">
        <v>0</v>
      </c>
      <c r="Y73" s="121">
        <v>0</v>
      </c>
      <c r="Z73" s="135">
        <v>0</v>
      </c>
      <c r="AA73" s="155">
        <f t="shared" si="26"/>
        <v>0</v>
      </c>
      <c r="AB73" s="135">
        <v>0</v>
      </c>
      <c r="AC73" s="121">
        <v>0</v>
      </c>
      <c r="AD73" s="121">
        <v>0</v>
      </c>
      <c r="AE73" s="121">
        <v>0</v>
      </c>
      <c r="AF73" s="135">
        <v>1</v>
      </c>
      <c r="AG73" s="135">
        <v>107</v>
      </c>
      <c r="AH73" s="135">
        <v>0</v>
      </c>
      <c r="AI73" s="138">
        <f t="shared" si="31"/>
        <v>99.082568807339456</v>
      </c>
      <c r="AJ73" s="138">
        <f t="shared" si="32"/>
        <v>98.214285714285708</v>
      </c>
      <c r="AK73" s="138">
        <f t="shared" si="33"/>
        <v>100</v>
      </c>
      <c r="AL73" s="137">
        <v>0</v>
      </c>
    </row>
    <row r="74" spans="1:38" s="97" customFormat="1" ht="12.95" customHeight="1">
      <c r="A74" s="95" t="s">
        <v>88</v>
      </c>
      <c r="B74" s="155">
        <f t="shared" si="28"/>
        <v>12</v>
      </c>
      <c r="C74" s="155">
        <f t="shared" si="29"/>
        <v>2</v>
      </c>
      <c r="D74" s="155">
        <f t="shared" si="19"/>
        <v>10</v>
      </c>
      <c r="E74" s="155">
        <f t="shared" si="20"/>
        <v>12</v>
      </c>
      <c r="F74" s="135">
        <v>2</v>
      </c>
      <c r="G74" s="135">
        <v>10</v>
      </c>
      <c r="H74" s="155">
        <f t="shared" si="21"/>
        <v>0</v>
      </c>
      <c r="I74" s="135">
        <v>0</v>
      </c>
      <c r="J74" s="135">
        <v>0</v>
      </c>
      <c r="K74" s="155">
        <f t="shared" si="30"/>
        <v>0</v>
      </c>
      <c r="L74" s="135">
        <v>0</v>
      </c>
      <c r="M74" s="135">
        <v>0</v>
      </c>
      <c r="N74" s="155">
        <f t="shared" si="22"/>
        <v>0</v>
      </c>
      <c r="O74" s="135">
        <v>0</v>
      </c>
      <c r="P74" s="135">
        <v>0</v>
      </c>
      <c r="Q74" s="155">
        <f t="shared" si="23"/>
        <v>0</v>
      </c>
      <c r="R74" s="135">
        <v>0</v>
      </c>
      <c r="S74" s="135">
        <v>0</v>
      </c>
      <c r="T74" s="155">
        <f t="shared" si="24"/>
        <v>0</v>
      </c>
      <c r="U74" s="135">
        <v>0</v>
      </c>
      <c r="V74" s="135">
        <v>0</v>
      </c>
      <c r="W74" s="155">
        <f t="shared" si="25"/>
        <v>0</v>
      </c>
      <c r="X74" s="135">
        <v>0</v>
      </c>
      <c r="Y74" s="121">
        <v>0</v>
      </c>
      <c r="Z74" s="135">
        <v>1</v>
      </c>
      <c r="AA74" s="155">
        <f t="shared" si="26"/>
        <v>0</v>
      </c>
      <c r="AB74" s="135">
        <v>0</v>
      </c>
      <c r="AC74" s="121">
        <v>0</v>
      </c>
      <c r="AD74" s="121">
        <v>0</v>
      </c>
      <c r="AE74" s="121">
        <v>0</v>
      </c>
      <c r="AF74" s="135">
        <v>0</v>
      </c>
      <c r="AG74" s="135">
        <v>11</v>
      </c>
      <c r="AH74" s="135">
        <v>0</v>
      </c>
      <c r="AI74" s="138">
        <f t="shared" si="31"/>
        <v>100</v>
      </c>
      <c r="AJ74" s="138">
        <f t="shared" si="32"/>
        <v>100</v>
      </c>
      <c r="AK74" s="138">
        <f t="shared" si="33"/>
        <v>100</v>
      </c>
      <c r="AL74" s="137">
        <v>0</v>
      </c>
    </row>
    <row r="75" spans="1:38" s="97" customFormat="1" ht="12.95" customHeight="1">
      <c r="A75" s="95" t="s">
        <v>89</v>
      </c>
      <c r="B75" s="155">
        <f t="shared" ref="B75:B83" si="34">IF(SUM(C75:D75)=0,"-",SUM(C75:D75))</f>
        <v>14</v>
      </c>
      <c r="C75" s="155">
        <f t="shared" si="29"/>
        <v>6</v>
      </c>
      <c r="D75" s="155">
        <f t="shared" si="19"/>
        <v>8</v>
      </c>
      <c r="E75" s="155">
        <f t="shared" ref="E75:E83" si="35">SUM(F75:G75)</f>
        <v>12</v>
      </c>
      <c r="F75" s="135">
        <v>4</v>
      </c>
      <c r="G75" s="135">
        <v>8</v>
      </c>
      <c r="H75" s="155">
        <f t="shared" si="21"/>
        <v>2</v>
      </c>
      <c r="I75" s="135">
        <v>2</v>
      </c>
      <c r="J75" s="135">
        <v>0</v>
      </c>
      <c r="K75" s="155">
        <f t="shared" si="30"/>
        <v>0</v>
      </c>
      <c r="L75" s="135">
        <v>0</v>
      </c>
      <c r="M75" s="135">
        <v>0</v>
      </c>
      <c r="N75" s="155">
        <f t="shared" si="22"/>
        <v>0</v>
      </c>
      <c r="O75" s="135">
        <v>0</v>
      </c>
      <c r="P75" s="135">
        <v>0</v>
      </c>
      <c r="Q75" s="155">
        <f t="shared" si="23"/>
        <v>0</v>
      </c>
      <c r="R75" s="135">
        <v>0</v>
      </c>
      <c r="S75" s="135">
        <v>0</v>
      </c>
      <c r="T75" s="155">
        <f t="shared" si="24"/>
        <v>0</v>
      </c>
      <c r="U75" s="135">
        <v>0</v>
      </c>
      <c r="V75" s="135">
        <v>0</v>
      </c>
      <c r="W75" s="155">
        <f t="shared" si="25"/>
        <v>0</v>
      </c>
      <c r="X75" s="135">
        <v>0</v>
      </c>
      <c r="Y75" s="121">
        <v>0</v>
      </c>
      <c r="Z75" s="135">
        <v>0</v>
      </c>
      <c r="AA75" s="155">
        <f t="shared" si="26"/>
        <v>0</v>
      </c>
      <c r="AB75" s="135">
        <v>0</v>
      </c>
      <c r="AC75" s="121">
        <v>0</v>
      </c>
      <c r="AD75" s="121">
        <v>0</v>
      </c>
      <c r="AE75" s="121">
        <v>0</v>
      </c>
      <c r="AF75" s="135">
        <v>3</v>
      </c>
      <c r="AG75" s="135">
        <v>12</v>
      </c>
      <c r="AH75" s="135">
        <v>0</v>
      </c>
      <c r="AI75" s="138">
        <f t="shared" si="31"/>
        <v>85.714285714285708</v>
      </c>
      <c r="AJ75" s="138">
        <f t="shared" si="32"/>
        <v>66.666666666666657</v>
      </c>
      <c r="AK75" s="138">
        <f t="shared" si="33"/>
        <v>100</v>
      </c>
      <c r="AL75" s="137">
        <v>0</v>
      </c>
    </row>
    <row r="76" spans="1:38" s="97" customFormat="1" ht="12.95" customHeight="1">
      <c r="A76" s="95" t="s">
        <v>90</v>
      </c>
      <c r="B76" s="155">
        <f t="shared" si="34"/>
        <v>13</v>
      </c>
      <c r="C76" s="155">
        <f t="shared" si="29"/>
        <v>7</v>
      </c>
      <c r="D76" s="155">
        <f t="shared" si="19"/>
        <v>6</v>
      </c>
      <c r="E76" s="155">
        <f t="shared" si="35"/>
        <v>12</v>
      </c>
      <c r="F76" s="135">
        <v>6</v>
      </c>
      <c r="G76" s="135">
        <v>6</v>
      </c>
      <c r="H76" s="155">
        <f t="shared" si="21"/>
        <v>0</v>
      </c>
      <c r="I76" s="135">
        <v>0</v>
      </c>
      <c r="J76" s="135">
        <v>0</v>
      </c>
      <c r="K76" s="155">
        <f t="shared" si="30"/>
        <v>0</v>
      </c>
      <c r="L76" s="135">
        <v>0</v>
      </c>
      <c r="M76" s="135">
        <v>0</v>
      </c>
      <c r="N76" s="155">
        <f t="shared" si="22"/>
        <v>0</v>
      </c>
      <c r="O76" s="135">
        <v>0</v>
      </c>
      <c r="P76" s="135">
        <v>0</v>
      </c>
      <c r="Q76" s="155">
        <f t="shared" si="23"/>
        <v>1</v>
      </c>
      <c r="R76" s="135">
        <v>1</v>
      </c>
      <c r="S76" s="135">
        <v>0</v>
      </c>
      <c r="T76" s="155">
        <f t="shared" si="24"/>
        <v>0</v>
      </c>
      <c r="U76" s="135">
        <v>0</v>
      </c>
      <c r="V76" s="135">
        <v>0</v>
      </c>
      <c r="W76" s="155">
        <f t="shared" si="25"/>
        <v>0</v>
      </c>
      <c r="X76" s="135">
        <v>0</v>
      </c>
      <c r="Y76" s="121">
        <v>0</v>
      </c>
      <c r="Z76" s="135">
        <v>0</v>
      </c>
      <c r="AA76" s="155">
        <f t="shared" si="26"/>
        <v>0</v>
      </c>
      <c r="AB76" s="135">
        <v>0</v>
      </c>
      <c r="AC76" s="121">
        <v>0</v>
      </c>
      <c r="AD76" s="121">
        <v>0</v>
      </c>
      <c r="AE76" s="121">
        <v>0</v>
      </c>
      <c r="AF76" s="135">
        <v>0</v>
      </c>
      <c r="AG76" s="135">
        <v>12</v>
      </c>
      <c r="AH76" s="135">
        <v>1</v>
      </c>
      <c r="AI76" s="138">
        <f t="shared" si="31"/>
        <v>92.307692307692307</v>
      </c>
      <c r="AJ76" s="138">
        <f t="shared" si="32"/>
        <v>85.714285714285708</v>
      </c>
      <c r="AK76" s="138">
        <f t="shared" si="33"/>
        <v>100</v>
      </c>
      <c r="AL76" s="137">
        <v>7.6923076923076898</v>
      </c>
    </row>
    <row r="77" spans="1:38" s="97" customFormat="1" ht="12.95" customHeight="1">
      <c r="A77" s="95" t="s">
        <v>91</v>
      </c>
      <c r="B77" s="155">
        <f t="shared" si="34"/>
        <v>4</v>
      </c>
      <c r="C77" s="155">
        <f t="shared" si="29"/>
        <v>2</v>
      </c>
      <c r="D77" s="155">
        <f t="shared" si="19"/>
        <v>2</v>
      </c>
      <c r="E77" s="155">
        <f t="shared" si="35"/>
        <v>4</v>
      </c>
      <c r="F77" s="135">
        <v>2</v>
      </c>
      <c r="G77" s="135">
        <v>2</v>
      </c>
      <c r="H77" s="155">
        <f t="shared" si="21"/>
        <v>0</v>
      </c>
      <c r="I77" s="135">
        <v>0</v>
      </c>
      <c r="J77" s="135">
        <v>0</v>
      </c>
      <c r="K77" s="155">
        <f t="shared" si="30"/>
        <v>0</v>
      </c>
      <c r="L77" s="135">
        <v>0</v>
      </c>
      <c r="M77" s="135">
        <v>0</v>
      </c>
      <c r="N77" s="155">
        <f t="shared" si="22"/>
        <v>0</v>
      </c>
      <c r="O77" s="135">
        <v>0</v>
      </c>
      <c r="P77" s="135">
        <v>0</v>
      </c>
      <c r="Q77" s="155">
        <f t="shared" si="23"/>
        <v>0</v>
      </c>
      <c r="R77" s="135">
        <v>0</v>
      </c>
      <c r="S77" s="135">
        <v>0</v>
      </c>
      <c r="T77" s="155">
        <f t="shared" si="24"/>
        <v>0</v>
      </c>
      <c r="U77" s="135">
        <v>0</v>
      </c>
      <c r="V77" s="135">
        <v>0</v>
      </c>
      <c r="W77" s="155">
        <f t="shared" si="25"/>
        <v>0</v>
      </c>
      <c r="X77" s="135">
        <v>0</v>
      </c>
      <c r="Y77" s="121">
        <v>0</v>
      </c>
      <c r="Z77" s="135">
        <v>0</v>
      </c>
      <c r="AA77" s="155">
        <f t="shared" si="26"/>
        <v>0</v>
      </c>
      <c r="AB77" s="135">
        <v>0</v>
      </c>
      <c r="AC77" s="121">
        <v>0</v>
      </c>
      <c r="AD77" s="121">
        <v>0</v>
      </c>
      <c r="AE77" s="121">
        <v>0</v>
      </c>
      <c r="AF77" s="135">
        <v>0</v>
      </c>
      <c r="AG77" s="135">
        <v>4</v>
      </c>
      <c r="AH77" s="135">
        <v>0</v>
      </c>
      <c r="AI77" s="138">
        <f t="shared" si="31"/>
        <v>100</v>
      </c>
      <c r="AJ77" s="138">
        <f t="shared" si="32"/>
        <v>100</v>
      </c>
      <c r="AK77" s="138">
        <f t="shared" si="33"/>
        <v>100</v>
      </c>
      <c r="AL77" s="137">
        <v>0</v>
      </c>
    </row>
    <row r="78" spans="1:38" s="97" customFormat="1" ht="12.95" customHeight="1">
      <c r="A78" s="95" t="s">
        <v>92</v>
      </c>
      <c r="B78" s="155">
        <f t="shared" si="34"/>
        <v>56</v>
      </c>
      <c r="C78" s="155">
        <f t="shared" si="29"/>
        <v>29</v>
      </c>
      <c r="D78" s="155">
        <f t="shared" si="19"/>
        <v>27</v>
      </c>
      <c r="E78" s="155">
        <f t="shared" si="35"/>
        <v>55</v>
      </c>
      <c r="F78" s="135">
        <v>29</v>
      </c>
      <c r="G78" s="135">
        <v>26</v>
      </c>
      <c r="H78" s="155">
        <f t="shared" si="21"/>
        <v>1</v>
      </c>
      <c r="I78" s="135">
        <v>0</v>
      </c>
      <c r="J78" s="135">
        <v>1</v>
      </c>
      <c r="K78" s="155">
        <f t="shared" si="30"/>
        <v>0</v>
      </c>
      <c r="L78" s="135">
        <v>0</v>
      </c>
      <c r="M78" s="135">
        <v>0</v>
      </c>
      <c r="N78" s="155">
        <f t="shared" si="22"/>
        <v>0</v>
      </c>
      <c r="O78" s="135">
        <v>0</v>
      </c>
      <c r="P78" s="135">
        <v>0</v>
      </c>
      <c r="Q78" s="155">
        <f t="shared" si="23"/>
        <v>0</v>
      </c>
      <c r="R78" s="135">
        <v>0</v>
      </c>
      <c r="S78" s="135">
        <v>0</v>
      </c>
      <c r="T78" s="155">
        <f t="shared" si="24"/>
        <v>0</v>
      </c>
      <c r="U78" s="135">
        <v>0</v>
      </c>
      <c r="V78" s="135">
        <v>0</v>
      </c>
      <c r="W78" s="155">
        <f t="shared" si="25"/>
        <v>0</v>
      </c>
      <c r="X78" s="135">
        <v>0</v>
      </c>
      <c r="Y78" s="121">
        <v>0</v>
      </c>
      <c r="Z78" s="135">
        <v>1</v>
      </c>
      <c r="AA78" s="155">
        <f t="shared" si="26"/>
        <v>0</v>
      </c>
      <c r="AB78" s="135">
        <v>0</v>
      </c>
      <c r="AC78" s="121">
        <v>0</v>
      </c>
      <c r="AD78" s="121">
        <v>0</v>
      </c>
      <c r="AE78" s="121">
        <v>0</v>
      </c>
      <c r="AF78" s="135">
        <v>1</v>
      </c>
      <c r="AG78" s="135">
        <v>55</v>
      </c>
      <c r="AH78" s="135">
        <v>0</v>
      </c>
      <c r="AI78" s="138">
        <f t="shared" si="31"/>
        <v>98.214285714285708</v>
      </c>
      <c r="AJ78" s="138">
        <f t="shared" si="32"/>
        <v>100</v>
      </c>
      <c r="AK78" s="138">
        <f t="shared" si="33"/>
        <v>96.296296296296291</v>
      </c>
      <c r="AL78" s="137">
        <v>0</v>
      </c>
    </row>
    <row r="79" spans="1:38" s="97" customFormat="1" ht="12.95" customHeight="1">
      <c r="A79" s="95" t="s">
        <v>93</v>
      </c>
      <c r="B79" s="155" t="str">
        <f t="shared" si="34"/>
        <v>-</v>
      </c>
      <c r="C79" s="155">
        <f t="shared" si="29"/>
        <v>0</v>
      </c>
      <c r="D79" s="155">
        <f t="shared" si="19"/>
        <v>0</v>
      </c>
      <c r="E79" s="155">
        <f t="shared" si="35"/>
        <v>0</v>
      </c>
      <c r="F79" s="135">
        <v>0</v>
      </c>
      <c r="G79" s="135">
        <v>0</v>
      </c>
      <c r="H79" s="155">
        <f t="shared" si="21"/>
        <v>0</v>
      </c>
      <c r="I79" s="135">
        <v>0</v>
      </c>
      <c r="J79" s="135">
        <v>0</v>
      </c>
      <c r="K79" s="155">
        <f t="shared" si="30"/>
        <v>0</v>
      </c>
      <c r="L79" s="135">
        <v>0</v>
      </c>
      <c r="M79" s="135">
        <v>0</v>
      </c>
      <c r="N79" s="155">
        <f t="shared" si="22"/>
        <v>0</v>
      </c>
      <c r="O79" s="135">
        <v>0</v>
      </c>
      <c r="P79" s="135">
        <v>0</v>
      </c>
      <c r="Q79" s="155">
        <f t="shared" si="23"/>
        <v>0</v>
      </c>
      <c r="R79" s="135">
        <v>0</v>
      </c>
      <c r="S79" s="135">
        <v>0</v>
      </c>
      <c r="T79" s="155">
        <f t="shared" si="24"/>
        <v>0</v>
      </c>
      <c r="U79" s="135">
        <v>0</v>
      </c>
      <c r="V79" s="135">
        <v>0</v>
      </c>
      <c r="W79" s="155">
        <f t="shared" si="25"/>
        <v>0</v>
      </c>
      <c r="X79" s="135">
        <v>0</v>
      </c>
      <c r="Y79" s="121">
        <v>0</v>
      </c>
      <c r="Z79" s="135">
        <v>0</v>
      </c>
      <c r="AA79" s="155">
        <f t="shared" si="26"/>
        <v>0</v>
      </c>
      <c r="AB79" s="135">
        <v>0</v>
      </c>
      <c r="AC79" s="121">
        <v>0</v>
      </c>
      <c r="AD79" s="121">
        <v>0</v>
      </c>
      <c r="AE79" s="121">
        <v>0</v>
      </c>
      <c r="AF79" s="135">
        <v>0</v>
      </c>
      <c r="AG79" s="135">
        <v>0</v>
      </c>
      <c r="AH79" s="135">
        <v>0</v>
      </c>
      <c r="AI79" s="138" t="s">
        <v>168</v>
      </c>
      <c r="AJ79" s="138" t="s">
        <v>168</v>
      </c>
      <c r="AK79" s="138" t="s">
        <v>169</v>
      </c>
      <c r="AL79" s="137">
        <v>0</v>
      </c>
    </row>
    <row r="80" spans="1:38" s="97" customFormat="1" ht="12.95" customHeight="1">
      <c r="A80" s="95" t="s">
        <v>94</v>
      </c>
      <c r="B80" s="155">
        <f t="shared" si="34"/>
        <v>23</v>
      </c>
      <c r="C80" s="155">
        <f t="shared" si="29"/>
        <v>11</v>
      </c>
      <c r="D80" s="155">
        <f t="shared" si="19"/>
        <v>12</v>
      </c>
      <c r="E80" s="155">
        <f t="shared" si="35"/>
        <v>23</v>
      </c>
      <c r="F80" s="135">
        <v>11</v>
      </c>
      <c r="G80" s="135">
        <v>12</v>
      </c>
      <c r="H80" s="155">
        <f t="shared" si="21"/>
        <v>0</v>
      </c>
      <c r="I80" s="135">
        <v>0</v>
      </c>
      <c r="J80" s="135">
        <v>0</v>
      </c>
      <c r="K80" s="155">
        <f t="shared" si="30"/>
        <v>0</v>
      </c>
      <c r="L80" s="135">
        <v>0</v>
      </c>
      <c r="M80" s="135">
        <v>0</v>
      </c>
      <c r="N80" s="155">
        <f t="shared" si="22"/>
        <v>0</v>
      </c>
      <c r="O80" s="135">
        <v>0</v>
      </c>
      <c r="P80" s="135">
        <v>0</v>
      </c>
      <c r="Q80" s="155">
        <f t="shared" si="23"/>
        <v>0</v>
      </c>
      <c r="R80" s="135">
        <v>0</v>
      </c>
      <c r="S80" s="135">
        <v>0</v>
      </c>
      <c r="T80" s="155">
        <f t="shared" si="24"/>
        <v>0</v>
      </c>
      <c r="U80" s="135">
        <v>0</v>
      </c>
      <c r="V80" s="135">
        <v>0</v>
      </c>
      <c r="W80" s="155">
        <f t="shared" si="25"/>
        <v>0</v>
      </c>
      <c r="X80" s="135">
        <v>0</v>
      </c>
      <c r="Y80" s="121">
        <v>0</v>
      </c>
      <c r="Z80" s="135">
        <v>0</v>
      </c>
      <c r="AA80" s="155">
        <f t="shared" si="26"/>
        <v>0</v>
      </c>
      <c r="AB80" s="135">
        <v>0</v>
      </c>
      <c r="AC80" s="121">
        <v>0</v>
      </c>
      <c r="AD80" s="121">
        <v>0</v>
      </c>
      <c r="AE80" s="121">
        <v>0</v>
      </c>
      <c r="AF80" s="135">
        <v>0</v>
      </c>
      <c r="AG80" s="135">
        <v>23</v>
      </c>
      <c r="AH80" s="135">
        <v>0</v>
      </c>
      <c r="AI80" s="138">
        <f t="shared" si="31"/>
        <v>100</v>
      </c>
      <c r="AJ80" s="138">
        <f t="shared" si="32"/>
        <v>100</v>
      </c>
      <c r="AK80" s="138">
        <f t="shared" si="33"/>
        <v>100</v>
      </c>
      <c r="AL80" s="137">
        <v>0</v>
      </c>
    </row>
    <row r="81" spans="1:38" s="97" customFormat="1" ht="12.95" customHeight="1">
      <c r="A81" s="95" t="s">
        <v>95</v>
      </c>
      <c r="B81" s="155">
        <f t="shared" si="34"/>
        <v>2</v>
      </c>
      <c r="C81" s="155">
        <f t="shared" si="29"/>
        <v>2</v>
      </c>
      <c r="D81" s="155">
        <f t="shared" si="19"/>
        <v>0</v>
      </c>
      <c r="E81" s="155">
        <f t="shared" si="35"/>
        <v>2</v>
      </c>
      <c r="F81" s="135">
        <v>2</v>
      </c>
      <c r="G81" s="135">
        <v>0</v>
      </c>
      <c r="H81" s="155">
        <f t="shared" si="21"/>
        <v>0</v>
      </c>
      <c r="I81" s="135">
        <v>0</v>
      </c>
      <c r="J81" s="135">
        <v>0</v>
      </c>
      <c r="K81" s="155">
        <f t="shared" si="30"/>
        <v>0</v>
      </c>
      <c r="L81" s="135">
        <v>0</v>
      </c>
      <c r="M81" s="135">
        <v>0</v>
      </c>
      <c r="N81" s="155">
        <f t="shared" si="22"/>
        <v>0</v>
      </c>
      <c r="O81" s="135">
        <v>0</v>
      </c>
      <c r="P81" s="135">
        <v>0</v>
      </c>
      <c r="Q81" s="155">
        <f t="shared" si="23"/>
        <v>0</v>
      </c>
      <c r="R81" s="135">
        <v>0</v>
      </c>
      <c r="S81" s="135">
        <v>0</v>
      </c>
      <c r="T81" s="155">
        <f t="shared" si="24"/>
        <v>0</v>
      </c>
      <c r="U81" s="135">
        <v>0</v>
      </c>
      <c r="V81" s="135">
        <v>0</v>
      </c>
      <c r="W81" s="155">
        <f t="shared" si="25"/>
        <v>0</v>
      </c>
      <c r="X81" s="135">
        <v>0</v>
      </c>
      <c r="Y81" s="121">
        <v>0</v>
      </c>
      <c r="Z81" s="135">
        <v>0</v>
      </c>
      <c r="AA81" s="155">
        <f t="shared" si="26"/>
        <v>0</v>
      </c>
      <c r="AB81" s="135">
        <v>0</v>
      </c>
      <c r="AC81" s="121">
        <v>0</v>
      </c>
      <c r="AD81" s="121">
        <v>0</v>
      </c>
      <c r="AE81" s="121">
        <v>0</v>
      </c>
      <c r="AF81" s="135">
        <v>0</v>
      </c>
      <c r="AG81" s="135">
        <v>2</v>
      </c>
      <c r="AH81" s="135">
        <v>0</v>
      </c>
      <c r="AI81" s="138">
        <f t="shared" si="31"/>
        <v>100</v>
      </c>
      <c r="AJ81" s="138">
        <f t="shared" si="32"/>
        <v>100</v>
      </c>
      <c r="AK81" s="138" t="s">
        <v>169</v>
      </c>
      <c r="AL81" s="137">
        <v>0</v>
      </c>
    </row>
    <row r="82" spans="1:38" s="97" customFormat="1" ht="12.95" customHeight="1">
      <c r="A82" s="95" t="s">
        <v>96</v>
      </c>
      <c r="B82" s="155">
        <f t="shared" si="34"/>
        <v>76</v>
      </c>
      <c r="C82" s="155">
        <f t="shared" si="29"/>
        <v>42</v>
      </c>
      <c r="D82" s="155">
        <f t="shared" si="19"/>
        <v>34</v>
      </c>
      <c r="E82" s="155">
        <f t="shared" si="35"/>
        <v>76</v>
      </c>
      <c r="F82" s="135">
        <v>42</v>
      </c>
      <c r="G82" s="135">
        <v>34</v>
      </c>
      <c r="H82" s="155">
        <f t="shared" si="21"/>
        <v>0</v>
      </c>
      <c r="I82" s="135">
        <v>0</v>
      </c>
      <c r="J82" s="135">
        <v>0</v>
      </c>
      <c r="K82" s="155">
        <f t="shared" si="30"/>
        <v>0</v>
      </c>
      <c r="L82" s="135">
        <v>0</v>
      </c>
      <c r="M82" s="135">
        <v>0</v>
      </c>
      <c r="N82" s="155">
        <f t="shared" si="22"/>
        <v>0</v>
      </c>
      <c r="O82" s="135">
        <v>0</v>
      </c>
      <c r="P82" s="135">
        <v>0</v>
      </c>
      <c r="Q82" s="155">
        <f t="shared" si="23"/>
        <v>0</v>
      </c>
      <c r="R82" s="135">
        <v>0</v>
      </c>
      <c r="S82" s="135">
        <v>0</v>
      </c>
      <c r="T82" s="155">
        <f t="shared" si="24"/>
        <v>0</v>
      </c>
      <c r="U82" s="135">
        <v>0</v>
      </c>
      <c r="V82" s="135">
        <v>0</v>
      </c>
      <c r="W82" s="155">
        <f t="shared" si="25"/>
        <v>0</v>
      </c>
      <c r="X82" s="135">
        <v>0</v>
      </c>
      <c r="Y82" s="121">
        <v>0</v>
      </c>
      <c r="Z82" s="135">
        <v>8</v>
      </c>
      <c r="AA82" s="155">
        <f t="shared" si="26"/>
        <v>0</v>
      </c>
      <c r="AB82" s="135">
        <v>0</v>
      </c>
      <c r="AC82" s="121">
        <v>0</v>
      </c>
      <c r="AD82" s="121">
        <v>0</v>
      </c>
      <c r="AE82" s="121">
        <v>0</v>
      </c>
      <c r="AF82" s="135">
        <v>0</v>
      </c>
      <c r="AG82" s="135">
        <v>73</v>
      </c>
      <c r="AH82" s="135">
        <v>0</v>
      </c>
      <c r="AI82" s="138">
        <f t="shared" si="31"/>
        <v>100</v>
      </c>
      <c r="AJ82" s="138">
        <f t="shared" si="32"/>
        <v>100</v>
      </c>
      <c r="AK82" s="138">
        <f t="shared" si="33"/>
        <v>100</v>
      </c>
      <c r="AL82" s="137">
        <v>0</v>
      </c>
    </row>
    <row r="83" spans="1:38" s="97" customFormat="1" ht="12.95" customHeight="1">
      <c r="A83" s="106" t="s">
        <v>97</v>
      </c>
      <c r="B83" s="162">
        <f t="shared" si="34"/>
        <v>41</v>
      </c>
      <c r="C83" s="159">
        <f>SUM(F83,I83,L83,O83,R83,U83,X83)</f>
        <v>23</v>
      </c>
      <c r="D83" s="159">
        <f t="shared" si="19"/>
        <v>18</v>
      </c>
      <c r="E83" s="159">
        <f t="shared" si="35"/>
        <v>40</v>
      </c>
      <c r="F83" s="139">
        <v>22</v>
      </c>
      <c r="G83" s="139">
        <v>18</v>
      </c>
      <c r="H83" s="159">
        <f t="shared" si="21"/>
        <v>0</v>
      </c>
      <c r="I83" s="139">
        <v>0</v>
      </c>
      <c r="J83" s="139">
        <v>0</v>
      </c>
      <c r="K83" s="159">
        <f t="shared" si="30"/>
        <v>1</v>
      </c>
      <c r="L83" s="139">
        <v>1</v>
      </c>
      <c r="M83" s="139">
        <v>0</v>
      </c>
      <c r="N83" s="159">
        <f t="shared" si="22"/>
        <v>0</v>
      </c>
      <c r="O83" s="139">
        <v>0</v>
      </c>
      <c r="P83" s="139">
        <v>0</v>
      </c>
      <c r="Q83" s="159">
        <f t="shared" si="23"/>
        <v>0</v>
      </c>
      <c r="R83" s="139">
        <v>0</v>
      </c>
      <c r="S83" s="139">
        <v>0</v>
      </c>
      <c r="T83" s="159">
        <f t="shared" si="24"/>
        <v>0</v>
      </c>
      <c r="U83" s="139">
        <v>0</v>
      </c>
      <c r="V83" s="139">
        <v>0</v>
      </c>
      <c r="W83" s="159">
        <f t="shared" si="25"/>
        <v>0</v>
      </c>
      <c r="X83" s="139">
        <v>0</v>
      </c>
      <c r="Y83" s="123">
        <v>0</v>
      </c>
      <c r="Z83" s="139">
        <v>0</v>
      </c>
      <c r="AA83" s="159">
        <f t="shared" si="26"/>
        <v>0</v>
      </c>
      <c r="AB83" s="139">
        <v>0</v>
      </c>
      <c r="AC83" s="123">
        <v>0</v>
      </c>
      <c r="AD83" s="123">
        <v>0</v>
      </c>
      <c r="AE83" s="123">
        <v>0</v>
      </c>
      <c r="AF83" s="139">
        <v>0</v>
      </c>
      <c r="AG83" s="139">
        <v>40</v>
      </c>
      <c r="AH83" s="139">
        <v>0</v>
      </c>
      <c r="AI83" s="140">
        <f t="shared" si="31"/>
        <v>97.560975609756099</v>
      </c>
      <c r="AJ83" s="140">
        <f t="shared" si="32"/>
        <v>95.652173913043484</v>
      </c>
      <c r="AK83" s="140">
        <f t="shared" si="33"/>
        <v>100</v>
      </c>
      <c r="AL83" s="141">
        <v>0</v>
      </c>
    </row>
    <row r="84" spans="1:38" ht="4.5" customHeight="1">
      <c r="A84" s="97"/>
    </row>
    <row r="85" spans="1:38">
      <c r="A85" s="97" t="s">
        <v>171</v>
      </c>
    </row>
    <row r="86" spans="1:38">
      <c r="A86" s="97" t="s">
        <v>172</v>
      </c>
    </row>
    <row r="87" spans="1:38">
      <c r="A87" s="97"/>
    </row>
  </sheetData>
  <mergeCells count="66">
    <mergeCell ref="B7:B8"/>
    <mergeCell ref="C7:C8"/>
    <mergeCell ref="D7:D8"/>
    <mergeCell ref="E7:E8"/>
    <mergeCell ref="J7:J8"/>
    <mergeCell ref="L7:L8"/>
    <mergeCell ref="M7:M8"/>
    <mergeCell ref="F7:F8"/>
    <mergeCell ref="G7:G8"/>
    <mergeCell ref="H7:H8"/>
    <mergeCell ref="I7:I8"/>
    <mergeCell ref="K7:K8"/>
    <mergeCell ref="R7:R8"/>
    <mergeCell ref="S7:S8"/>
    <mergeCell ref="T7:T8"/>
    <mergeCell ref="U7:U8"/>
    <mergeCell ref="N7:N8"/>
    <mergeCell ref="O7:O8"/>
    <mergeCell ref="P7:P8"/>
    <mergeCell ref="Q7:Q8"/>
    <mergeCell ref="AJ7:AJ8"/>
    <mergeCell ref="AK7:AK8"/>
    <mergeCell ref="V7:V8"/>
    <mergeCell ref="W7:W8"/>
    <mergeCell ref="X7:X8"/>
    <mergeCell ref="Y7:Y8"/>
    <mergeCell ref="B61:B62"/>
    <mergeCell ref="C61:C62"/>
    <mergeCell ref="D61:D62"/>
    <mergeCell ref="E61:E62"/>
    <mergeCell ref="F61:F62"/>
    <mergeCell ref="J61:J62"/>
    <mergeCell ref="K61:K62"/>
    <mergeCell ref="L61:L62"/>
    <mergeCell ref="M61:M62"/>
    <mergeCell ref="G61:G62"/>
    <mergeCell ref="H61:H62"/>
    <mergeCell ref="I61:I62"/>
    <mergeCell ref="S61:S62"/>
    <mergeCell ref="T61:T62"/>
    <mergeCell ref="U61:U62"/>
    <mergeCell ref="N61:N62"/>
    <mergeCell ref="O61:O62"/>
    <mergeCell ref="P61:P62"/>
    <mergeCell ref="Q61:Q62"/>
    <mergeCell ref="V61:V62"/>
    <mergeCell ref="AH1:AL1"/>
    <mergeCell ref="AH55:AL55"/>
    <mergeCell ref="W5:Y5"/>
    <mergeCell ref="H5:J5"/>
    <mergeCell ref="K5:M5"/>
    <mergeCell ref="N5:P5"/>
    <mergeCell ref="T5:V5"/>
    <mergeCell ref="Q5:R5"/>
    <mergeCell ref="AA7:AA8"/>
    <mergeCell ref="AI7:AI8"/>
    <mergeCell ref="AL4:AL8"/>
    <mergeCell ref="W61:W62"/>
    <mergeCell ref="X61:X62"/>
    <mergeCell ref="Y61:Y62"/>
    <mergeCell ref="R61:R62"/>
    <mergeCell ref="AL58:AL62"/>
    <mergeCell ref="AA61:AA62"/>
    <mergeCell ref="AI61:AI62"/>
    <mergeCell ref="AJ61:AJ62"/>
    <mergeCell ref="AK61:AK62"/>
  </mergeCells>
  <phoneticPr fontId="2"/>
  <printOptions horizontalCentered="1" gridLinesSet="0"/>
  <pageMargins left="0.59055118110236227" right="0.59055118110236227" top="0.55118110236220474" bottom="0.51181102362204722" header="0.47244094488188981" footer="0.51181102362204722"/>
  <pageSetup paperSize="9" scale="97" firstPageNumber="84" pageOrder="overThenDown" orientation="portrait" useFirstPageNumber="1" verticalDpi="4294967292" r:id="rId1"/>
  <headerFooter alignWithMargins="0">
    <oddFooter>&amp;C&amp;"ＭＳ ゴシック,標準"- &amp;P -</oddFooter>
  </headerFooter>
  <rowBreaks count="1" manualBreakCount="1">
    <brk id="54" max="37" man="1"/>
  </rowBreaks>
  <colBreaks count="1" manualBreakCount="1">
    <brk id="18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第５１表</vt:lpstr>
      <vt:lpstr>第５２表</vt:lpstr>
      <vt:lpstr>第５３表</vt:lpstr>
      <vt:lpstr>第５４表</vt:lpstr>
      <vt:lpstr>第５１表!Print_Area</vt:lpstr>
      <vt:lpstr>第５４表!Print_Area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鴫原 大</cp:lastModifiedBy>
  <cp:lastPrinted>2015-01-26T07:04:44Z</cp:lastPrinted>
  <dcterms:created xsi:type="dcterms:W3CDTF">2001-11-14T06:01:00Z</dcterms:created>
  <dcterms:modified xsi:type="dcterms:W3CDTF">2015-02-19T06:49:43Z</dcterms:modified>
</cp:coreProperties>
</file>