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525" yWindow="315" windowWidth="12465" windowHeight="7905" activeTab="5"/>
  </bookViews>
  <sheets>
    <sheet name="第１３～１５表" sheetId="1" r:id="rId1"/>
    <sheet name="第１６表" sheetId="2" r:id="rId2"/>
    <sheet name="第１７表" sheetId="3" r:id="rId3"/>
    <sheet name="第１８表" sheetId="10" r:id="rId4"/>
    <sheet name="第１９表" sheetId="9" r:id="rId5"/>
    <sheet name="第２０表" sheetId="11" r:id="rId6"/>
  </sheets>
  <definedNames>
    <definedName name="_xlnm.Print_Area" localSheetId="4">第１９表!$A$1:$AY$85</definedName>
    <definedName name="_xlnm.Print_Area" localSheetId="5">第２０表!$A$1:$AF$59</definedName>
    <definedName name="_xlnm.Print_Titles" localSheetId="1">第１６表!$1:$5</definedName>
    <definedName name="_xlnm.Print_Titles" localSheetId="2">第１７表!$1:$5</definedName>
    <definedName name="_xlnm.Print_Titles" localSheetId="3">第１８表!$1:$5</definedName>
    <definedName name="_xlnm.Print_Titles" localSheetId="4">第１９表!$1:$8</definedName>
    <definedName name="_xlnm.Print_Titles" localSheetId="5">第２０表!$1:$10</definedName>
  </definedNames>
  <calcPr calcId="145621"/>
</workbook>
</file>

<file path=xl/calcChain.xml><?xml version="1.0" encoding="utf-8"?>
<calcChain xmlns="http://schemas.openxmlformats.org/spreadsheetml/2006/main">
  <c r="B50" i="11" l="1"/>
  <c r="Q24" i="1" l="1"/>
  <c r="E24" i="1" l="1"/>
  <c r="F24" i="1"/>
  <c r="G24" i="1"/>
  <c r="H24" i="1"/>
  <c r="I24" i="1"/>
  <c r="J24" i="1"/>
  <c r="K24" i="1"/>
  <c r="L24" i="1"/>
  <c r="M24" i="1"/>
  <c r="N24" i="1"/>
  <c r="O24" i="1"/>
  <c r="P24" i="1"/>
  <c r="D24" i="1"/>
  <c r="H7" i="2"/>
  <c r="N12" i="11"/>
  <c r="O12" i="11"/>
  <c r="P12" i="11"/>
  <c r="M12" i="11"/>
  <c r="M15" i="11" s="1"/>
  <c r="K12" i="11"/>
  <c r="L12" i="11"/>
  <c r="J12" i="11"/>
  <c r="F12" i="11"/>
  <c r="E12" i="11"/>
  <c r="D12" i="11"/>
  <c r="D15" i="11" s="1"/>
  <c r="C12" i="11"/>
  <c r="I29" i="10"/>
  <c r="J29" i="10"/>
  <c r="K29" i="10"/>
  <c r="F7" i="10"/>
  <c r="E7" i="10"/>
  <c r="C7" i="10"/>
  <c r="N7" i="3"/>
  <c r="O7" i="3"/>
  <c r="M7" i="3"/>
  <c r="L7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6" i="3"/>
  <c r="S8" i="3"/>
  <c r="S9" i="3"/>
  <c r="Q9" i="3" s="1"/>
  <c r="S10" i="3"/>
  <c r="S11" i="3"/>
  <c r="S12" i="3"/>
  <c r="S13" i="3"/>
  <c r="Q13" i="3" s="1"/>
  <c r="S14" i="3"/>
  <c r="S15" i="3"/>
  <c r="S16" i="3"/>
  <c r="S17" i="3"/>
  <c r="Q17" i="3" s="1"/>
  <c r="S18" i="3"/>
  <c r="S19" i="3"/>
  <c r="S20" i="3"/>
  <c r="Q20" i="3" s="1"/>
  <c r="S21" i="3"/>
  <c r="Q21" i="3" s="1"/>
  <c r="S22" i="3"/>
  <c r="S23" i="3"/>
  <c r="Q23" i="3" s="1"/>
  <c r="S24" i="3"/>
  <c r="S25" i="3"/>
  <c r="Q25" i="3" s="1"/>
  <c r="S26" i="3"/>
  <c r="S7" i="3"/>
  <c r="S6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6" i="3"/>
  <c r="W7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6" i="3"/>
  <c r="J7" i="3"/>
  <c r="I7" i="3"/>
  <c r="G7" i="3"/>
  <c r="F7" i="3"/>
  <c r="J7" i="2"/>
  <c r="J10" i="2" s="1"/>
  <c r="E7" i="2"/>
  <c r="E10" i="2" s="1"/>
  <c r="F7" i="2"/>
  <c r="C7" i="2"/>
  <c r="AA29" i="3"/>
  <c r="L9" i="3" s="1"/>
  <c r="AB29" i="3"/>
  <c r="M9" i="3" s="1"/>
  <c r="R32" i="2"/>
  <c r="H11" i="2" s="1"/>
  <c r="AF37" i="11"/>
  <c r="AE37" i="11"/>
  <c r="O16" i="11" s="1"/>
  <c r="AD37" i="11"/>
  <c r="N16" i="11" s="1"/>
  <c r="AC37" i="11"/>
  <c r="M16" i="11" s="1"/>
  <c r="AB37" i="11"/>
  <c r="L16" i="11" s="1"/>
  <c r="AA37" i="11"/>
  <c r="K16" i="11"/>
  <c r="Z37" i="11"/>
  <c r="Y37" i="11"/>
  <c r="X37" i="11"/>
  <c r="W37" i="11"/>
  <c r="G16" i="11" s="1"/>
  <c r="V37" i="11"/>
  <c r="U37" i="11"/>
  <c r="T37" i="11"/>
  <c r="D16" i="11" s="1"/>
  <c r="S37" i="11"/>
  <c r="C16" i="11" s="1"/>
  <c r="R38" i="11"/>
  <c r="R39" i="11"/>
  <c r="R40" i="11"/>
  <c r="R41" i="11"/>
  <c r="R42" i="11"/>
  <c r="AY80" i="9"/>
  <c r="AY14" i="9" s="1"/>
  <c r="AX80" i="9"/>
  <c r="AX14" i="9" s="1"/>
  <c r="AW80" i="9"/>
  <c r="AW14" i="9" s="1"/>
  <c r="AW13" i="9" s="1"/>
  <c r="AV80" i="9"/>
  <c r="AV14" i="9" s="1"/>
  <c r="AU80" i="9"/>
  <c r="AU14" i="9"/>
  <c r="AT80" i="9"/>
  <c r="AT14" i="9"/>
  <c r="AS80" i="9"/>
  <c r="AR80" i="9"/>
  <c r="AR14" i="9" s="1"/>
  <c r="AQ80" i="9"/>
  <c r="AQ14" i="9" s="1"/>
  <c r="AP80" i="9"/>
  <c r="AP14" i="9" s="1"/>
  <c r="AO80" i="9"/>
  <c r="AN80" i="9"/>
  <c r="AM80" i="9"/>
  <c r="AM14" i="9" s="1"/>
  <c r="AL80" i="9"/>
  <c r="AL14" i="9" s="1"/>
  <c r="AK80" i="9"/>
  <c r="AJ80" i="9"/>
  <c r="AI80" i="9"/>
  <c r="AI14" i="9" s="1"/>
  <c r="AI13" i="9" s="1"/>
  <c r="AH80" i="9"/>
  <c r="AH14" i="9" s="1"/>
  <c r="AG80" i="9"/>
  <c r="AF80" i="9"/>
  <c r="AE80" i="9"/>
  <c r="AE14" i="9" s="1"/>
  <c r="AD80" i="9"/>
  <c r="AD14" i="9" s="1"/>
  <c r="AC80" i="9"/>
  <c r="AB80" i="9"/>
  <c r="AB14" i="9"/>
  <c r="AA80" i="9"/>
  <c r="AA14" i="9"/>
  <c r="Z80" i="9"/>
  <c r="Z14" i="9"/>
  <c r="Y80" i="9"/>
  <c r="Y14" i="9"/>
  <c r="X80" i="9"/>
  <c r="X14" i="9"/>
  <c r="W80" i="9"/>
  <c r="V80" i="9"/>
  <c r="V14" i="9" s="1"/>
  <c r="U80" i="9"/>
  <c r="U14" i="9" s="1"/>
  <c r="T80" i="9"/>
  <c r="T14" i="9" s="1"/>
  <c r="S80" i="9"/>
  <c r="S14" i="9" s="1"/>
  <c r="R80" i="9"/>
  <c r="R14" i="9" s="1"/>
  <c r="Q80" i="9"/>
  <c r="Q14" i="9" s="1"/>
  <c r="P80" i="9"/>
  <c r="P14" i="9" s="1"/>
  <c r="P13" i="9" s="1"/>
  <c r="O80" i="9"/>
  <c r="O14" i="9"/>
  <c r="N80" i="9"/>
  <c r="N14" i="9" s="1"/>
  <c r="M80" i="9"/>
  <c r="L80" i="9"/>
  <c r="K80" i="9"/>
  <c r="K14" i="9"/>
  <c r="J80" i="9"/>
  <c r="J14" i="9"/>
  <c r="I80" i="9"/>
  <c r="I14" i="9"/>
  <c r="H80" i="9"/>
  <c r="H14" i="9"/>
  <c r="G81" i="9"/>
  <c r="E81" i="9" s="1"/>
  <c r="G82" i="9"/>
  <c r="G83" i="9"/>
  <c r="G84" i="9"/>
  <c r="G85" i="9"/>
  <c r="F83" i="9"/>
  <c r="F81" i="9"/>
  <c r="F82" i="9"/>
  <c r="F84" i="9"/>
  <c r="F85" i="9"/>
  <c r="D81" i="9"/>
  <c r="D82" i="9"/>
  <c r="B82" i="9" s="1"/>
  <c r="D83" i="9"/>
  <c r="D84" i="9"/>
  <c r="D85" i="9"/>
  <c r="B85" i="9"/>
  <c r="C81" i="9"/>
  <c r="C82" i="9"/>
  <c r="C83" i="9"/>
  <c r="C84" i="9"/>
  <c r="B84" i="9" s="1"/>
  <c r="C85" i="9"/>
  <c r="G78" i="9"/>
  <c r="F78" i="9"/>
  <c r="E78" i="9" s="1"/>
  <c r="E77" i="9"/>
  <c r="E12" i="9" s="1"/>
  <c r="D78" i="9"/>
  <c r="D77" i="9" s="1"/>
  <c r="D12" i="9"/>
  <c r="D74" i="9"/>
  <c r="C78" i="9"/>
  <c r="G74" i="9"/>
  <c r="G73" i="9"/>
  <c r="G72" i="9"/>
  <c r="G71" i="9"/>
  <c r="G70" i="9"/>
  <c r="G69" i="9"/>
  <c r="G67" i="9"/>
  <c r="G66" i="9"/>
  <c r="G65" i="9"/>
  <c r="G64" i="9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F74" i="9"/>
  <c r="E74" i="9" s="1"/>
  <c r="F73" i="9"/>
  <c r="E73" i="9" s="1"/>
  <c r="F72" i="9"/>
  <c r="F71" i="9"/>
  <c r="F70" i="9"/>
  <c r="E70" i="9" s="1"/>
  <c r="F69" i="9"/>
  <c r="F68" i="9"/>
  <c r="F67" i="9"/>
  <c r="F66" i="9"/>
  <c r="F65" i="9"/>
  <c r="E65" i="9" s="1"/>
  <c r="F64" i="9"/>
  <c r="F63" i="9"/>
  <c r="F62" i="9"/>
  <c r="F61" i="9"/>
  <c r="E61" i="9" s="1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C74" i="9"/>
  <c r="C73" i="9"/>
  <c r="C72" i="9"/>
  <c r="C71" i="9"/>
  <c r="B71" i="9" s="1"/>
  <c r="C70" i="9"/>
  <c r="C69" i="9"/>
  <c r="C68" i="9"/>
  <c r="C67" i="9"/>
  <c r="B67" i="9" s="1"/>
  <c r="C66" i="9"/>
  <c r="C65" i="9"/>
  <c r="C64" i="9"/>
  <c r="C63" i="9"/>
  <c r="C62" i="9"/>
  <c r="C61" i="9"/>
  <c r="C60" i="9"/>
  <c r="C59" i="9"/>
  <c r="B59" i="9" s="1"/>
  <c r="C58" i="9"/>
  <c r="C57" i="9"/>
  <c r="C56" i="9"/>
  <c r="C55" i="9"/>
  <c r="B55" i="9" s="1"/>
  <c r="C54" i="9"/>
  <c r="C53" i="9"/>
  <c r="C52" i="9"/>
  <c r="B52" i="9" s="1"/>
  <c r="C51" i="9"/>
  <c r="B51" i="9" s="1"/>
  <c r="C50" i="9"/>
  <c r="C49" i="9"/>
  <c r="C48" i="9"/>
  <c r="C47" i="9"/>
  <c r="B47" i="9" s="1"/>
  <c r="C46" i="9"/>
  <c r="C45" i="9"/>
  <c r="C44" i="9"/>
  <c r="B44" i="9" s="1"/>
  <c r="C43" i="9"/>
  <c r="B43" i="9" s="1"/>
  <c r="C42" i="9"/>
  <c r="C41" i="9"/>
  <c r="C40" i="9"/>
  <c r="B40" i="9" s="1"/>
  <c r="C39" i="9"/>
  <c r="C38" i="9"/>
  <c r="C37" i="9"/>
  <c r="C36" i="9"/>
  <c r="C35" i="9"/>
  <c r="C34" i="9"/>
  <c r="C33" i="9"/>
  <c r="C32" i="9"/>
  <c r="C31" i="9"/>
  <c r="C30" i="9"/>
  <c r="C29" i="9"/>
  <c r="C28" i="9"/>
  <c r="B28" i="9" s="1"/>
  <c r="C27" i="9"/>
  <c r="C26" i="9"/>
  <c r="C25" i="9"/>
  <c r="C24" i="9"/>
  <c r="B24" i="9" s="1"/>
  <c r="C23" i="9"/>
  <c r="C22" i="9"/>
  <c r="C21" i="9"/>
  <c r="C20" i="9"/>
  <c r="C19" i="9"/>
  <c r="C18" i="9"/>
  <c r="C17" i="9"/>
  <c r="D16" i="9"/>
  <c r="C16" i="9"/>
  <c r="AA77" i="9"/>
  <c r="AA12" i="9" s="1"/>
  <c r="Z77" i="9"/>
  <c r="Z12" i="9" s="1"/>
  <c r="Y77" i="9"/>
  <c r="Y12" i="9"/>
  <c r="X77" i="9"/>
  <c r="X12" i="9"/>
  <c r="AA10" i="9"/>
  <c r="Z10" i="9"/>
  <c r="Y10" i="9"/>
  <c r="X10" i="9"/>
  <c r="W77" i="9"/>
  <c r="W12" i="9"/>
  <c r="W13" i="9" s="1"/>
  <c r="V77" i="9"/>
  <c r="V12" i="9"/>
  <c r="U77" i="9"/>
  <c r="U12" i="9"/>
  <c r="T77" i="9"/>
  <c r="T12" i="9"/>
  <c r="W14" i="9"/>
  <c r="W10" i="9"/>
  <c r="V10" i="9"/>
  <c r="U10" i="9"/>
  <c r="U13" i="9" s="1"/>
  <c r="T10" i="9"/>
  <c r="O77" i="9"/>
  <c r="O12" i="9" s="1"/>
  <c r="N77" i="9"/>
  <c r="N12" i="9" s="1"/>
  <c r="M77" i="9"/>
  <c r="M12" i="9" s="1"/>
  <c r="L77" i="9"/>
  <c r="L12" i="9"/>
  <c r="M14" i="9"/>
  <c r="L14" i="9"/>
  <c r="O10" i="9"/>
  <c r="O13" i="9"/>
  <c r="N10" i="9"/>
  <c r="M10" i="9"/>
  <c r="M13" i="9" s="1"/>
  <c r="L10" i="9"/>
  <c r="AD32" i="3"/>
  <c r="O11" i="3" s="1"/>
  <c r="O10" i="3" s="1"/>
  <c r="AC32" i="3"/>
  <c r="AB32" i="3"/>
  <c r="M11" i="3" s="1"/>
  <c r="AA32" i="3"/>
  <c r="L11" i="3" s="1"/>
  <c r="Z33" i="3"/>
  <c r="Z34" i="3"/>
  <c r="Z35" i="3"/>
  <c r="Z36" i="3"/>
  <c r="Z37" i="3"/>
  <c r="Y32" i="3"/>
  <c r="J11" i="3" s="1"/>
  <c r="X32" i="3"/>
  <c r="I11" i="3" s="1"/>
  <c r="W33" i="3"/>
  <c r="W34" i="3"/>
  <c r="W35" i="3"/>
  <c r="W36" i="3"/>
  <c r="W37" i="3"/>
  <c r="V32" i="3"/>
  <c r="G11" i="3"/>
  <c r="U32" i="3"/>
  <c r="F11" i="3" s="1"/>
  <c r="T33" i="3"/>
  <c r="T34" i="3"/>
  <c r="T35" i="3"/>
  <c r="T36" i="3"/>
  <c r="T37" i="3"/>
  <c r="S33" i="3"/>
  <c r="S34" i="3"/>
  <c r="Q34" i="3" s="1"/>
  <c r="S35" i="3"/>
  <c r="S36" i="3"/>
  <c r="S37" i="3"/>
  <c r="R33" i="3"/>
  <c r="Q33" i="3" s="1"/>
  <c r="R34" i="3"/>
  <c r="R35" i="3"/>
  <c r="R36" i="3"/>
  <c r="R37" i="3"/>
  <c r="L32" i="10"/>
  <c r="F11" i="10" s="1"/>
  <c r="K32" i="10"/>
  <c r="E11" i="10" s="1"/>
  <c r="J32" i="10"/>
  <c r="D11" i="10"/>
  <c r="I32" i="10"/>
  <c r="H33" i="10"/>
  <c r="H34" i="10"/>
  <c r="H35" i="10"/>
  <c r="H36" i="10"/>
  <c r="H37" i="10"/>
  <c r="Q37" i="2"/>
  <c r="T32" i="2"/>
  <c r="J11" i="2" s="1"/>
  <c r="S32" i="2"/>
  <c r="I11" i="2" s="1"/>
  <c r="Q36" i="2"/>
  <c r="Q33" i="2"/>
  <c r="Q34" i="2"/>
  <c r="Q35" i="2"/>
  <c r="P32" i="2"/>
  <c r="F11" i="2"/>
  <c r="O32" i="2"/>
  <c r="N32" i="2"/>
  <c r="M32" i="2"/>
  <c r="C11" i="2"/>
  <c r="L37" i="2"/>
  <c r="L33" i="2"/>
  <c r="L34" i="2"/>
  <c r="L35" i="2"/>
  <c r="L36" i="2"/>
  <c r="C28" i="1"/>
  <c r="C26" i="1"/>
  <c r="C25" i="1"/>
  <c r="L15" i="1"/>
  <c r="K15" i="1"/>
  <c r="J15" i="1"/>
  <c r="I15" i="1"/>
  <c r="H15" i="1"/>
  <c r="G15" i="1"/>
  <c r="F15" i="1"/>
  <c r="E15" i="1"/>
  <c r="D15" i="1"/>
  <c r="C15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12" i="1"/>
  <c r="C11" i="1"/>
  <c r="C10" i="1"/>
  <c r="C9" i="1"/>
  <c r="B30" i="11"/>
  <c r="B25" i="10"/>
  <c r="AD29" i="3"/>
  <c r="O9" i="3"/>
  <c r="W30" i="3"/>
  <c r="W29" i="3" s="1"/>
  <c r="H9" i="3" s="1"/>
  <c r="Z30" i="3"/>
  <c r="Z29" i="3" s="1"/>
  <c r="K9" i="3" s="1"/>
  <c r="K25" i="3"/>
  <c r="H25" i="3"/>
  <c r="E25" i="3"/>
  <c r="D25" i="3"/>
  <c r="C25" i="3"/>
  <c r="G25" i="2"/>
  <c r="B25" i="2"/>
  <c r="D35" i="1"/>
  <c r="D33" i="1" s="1"/>
  <c r="E35" i="1"/>
  <c r="E33" i="1" s="1"/>
  <c r="F35" i="1"/>
  <c r="F33" i="1" s="1"/>
  <c r="G35" i="1"/>
  <c r="G33" i="1" s="1"/>
  <c r="H35" i="1"/>
  <c r="H33" i="1" s="1"/>
  <c r="I35" i="1"/>
  <c r="I33" i="1"/>
  <c r="J35" i="1"/>
  <c r="J33" i="1" s="1"/>
  <c r="K35" i="1"/>
  <c r="K33" i="1"/>
  <c r="L35" i="1"/>
  <c r="L34" i="1" s="1"/>
  <c r="L33" i="1" s="1"/>
  <c r="R24" i="1"/>
  <c r="S24" i="1"/>
  <c r="N11" i="3"/>
  <c r="AC29" i="3"/>
  <c r="N9" i="3"/>
  <c r="N10" i="3" s="1"/>
  <c r="P16" i="11"/>
  <c r="J16" i="11"/>
  <c r="I16" i="11"/>
  <c r="H16" i="11"/>
  <c r="F16" i="11"/>
  <c r="E16" i="11"/>
  <c r="AF34" i="11"/>
  <c r="P14" i="11" s="1"/>
  <c r="AE34" i="11"/>
  <c r="O14" i="11" s="1"/>
  <c r="AD34" i="11"/>
  <c r="N14" i="11" s="1"/>
  <c r="AC34" i="11"/>
  <c r="M14" i="11" s="1"/>
  <c r="AB34" i="11"/>
  <c r="L14" i="11" s="1"/>
  <c r="AA34" i="11"/>
  <c r="K14" i="11" s="1"/>
  <c r="Z34" i="11"/>
  <c r="J14" i="11" s="1"/>
  <c r="Y34" i="11"/>
  <c r="I14" i="11" s="1"/>
  <c r="I12" i="11"/>
  <c r="I15" i="11" s="1"/>
  <c r="X34" i="11"/>
  <c r="H14" i="11" s="1"/>
  <c r="H12" i="11"/>
  <c r="H15" i="11" s="1"/>
  <c r="W34" i="11"/>
  <c r="G14" i="11" s="1"/>
  <c r="G12" i="11"/>
  <c r="G15" i="11" s="1"/>
  <c r="V34" i="11"/>
  <c r="F14" i="11" s="1"/>
  <c r="U34" i="11"/>
  <c r="E14" i="11" s="1"/>
  <c r="T34" i="11"/>
  <c r="D14" i="11" s="1"/>
  <c r="S34" i="11"/>
  <c r="C14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1" i="11"/>
  <c r="B52" i="11"/>
  <c r="B53" i="11"/>
  <c r="B54" i="11"/>
  <c r="B55" i="11"/>
  <c r="R35" i="11"/>
  <c r="R34" i="11" s="1"/>
  <c r="B14" i="11" s="1"/>
  <c r="AS14" i="9"/>
  <c r="AO14" i="9"/>
  <c r="AN14" i="9"/>
  <c r="AK14" i="9"/>
  <c r="AJ14" i="9"/>
  <c r="AG14" i="9"/>
  <c r="AF14" i="9"/>
  <c r="AC14" i="9"/>
  <c r="AY77" i="9"/>
  <c r="AY12" i="9" s="1"/>
  <c r="AX77" i="9"/>
  <c r="AX12" i="9" s="1"/>
  <c r="AX10" i="9"/>
  <c r="AW77" i="9"/>
  <c r="AW12" i="9"/>
  <c r="AW10" i="9"/>
  <c r="AV77" i="9"/>
  <c r="AV12" i="9" s="1"/>
  <c r="AV10" i="9"/>
  <c r="AU77" i="9"/>
  <c r="AU12" i="9" s="1"/>
  <c r="AU13" i="9" s="1"/>
  <c r="AU10" i="9"/>
  <c r="AT77" i="9"/>
  <c r="AT12" i="9"/>
  <c r="AT10" i="9"/>
  <c r="AT13" i="9" s="1"/>
  <c r="AS77" i="9"/>
  <c r="AS12" i="9"/>
  <c r="AS10" i="9"/>
  <c r="AS13" i="9" s="1"/>
  <c r="AR77" i="9"/>
  <c r="AR12" i="9"/>
  <c r="AR10" i="9"/>
  <c r="AQ77" i="9"/>
  <c r="AQ12" i="9" s="1"/>
  <c r="AQ13" i="9" s="1"/>
  <c r="AQ10" i="9"/>
  <c r="AP77" i="9"/>
  <c r="AP12" i="9" s="1"/>
  <c r="AP10" i="9"/>
  <c r="AP13" i="9" s="1"/>
  <c r="AO77" i="9"/>
  <c r="AO12" i="9"/>
  <c r="AO10" i="9"/>
  <c r="AN77" i="9"/>
  <c r="AN12" i="9" s="1"/>
  <c r="AN10" i="9"/>
  <c r="AM77" i="9"/>
  <c r="AM12" i="9"/>
  <c r="AM10" i="9"/>
  <c r="AL77" i="9"/>
  <c r="AL12" i="9" s="1"/>
  <c r="AL10" i="9"/>
  <c r="AK77" i="9"/>
  <c r="AK12" i="9"/>
  <c r="AK10" i="9"/>
  <c r="AJ77" i="9"/>
  <c r="AJ12" i="9" s="1"/>
  <c r="AJ10" i="9"/>
  <c r="AI77" i="9"/>
  <c r="AI12" i="9"/>
  <c r="AI10" i="9"/>
  <c r="AH77" i="9"/>
  <c r="AH12" i="9" s="1"/>
  <c r="AH10" i="9"/>
  <c r="AH13" i="9" s="1"/>
  <c r="AG77" i="9"/>
  <c r="AG12" i="9" s="1"/>
  <c r="AG10" i="9"/>
  <c r="AF77" i="9"/>
  <c r="AF12" i="9"/>
  <c r="AF10" i="9"/>
  <c r="AE77" i="9"/>
  <c r="AE12" i="9" s="1"/>
  <c r="AE10" i="9"/>
  <c r="AD77" i="9"/>
  <c r="AD12" i="9"/>
  <c r="AD10" i="9"/>
  <c r="AD13" i="9"/>
  <c r="AC77" i="9"/>
  <c r="AC12" i="9"/>
  <c r="AC10" i="9"/>
  <c r="AB77" i="9"/>
  <c r="AB12" i="9"/>
  <c r="AB10" i="9"/>
  <c r="S77" i="9"/>
  <c r="S12" i="9" s="1"/>
  <c r="S10" i="9"/>
  <c r="R77" i="9"/>
  <c r="R12" i="9"/>
  <c r="R10" i="9"/>
  <c r="R13" i="9" s="1"/>
  <c r="Q77" i="9"/>
  <c r="Q12" i="9" s="1"/>
  <c r="Q10" i="9"/>
  <c r="P77" i="9"/>
  <c r="P12" i="9"/>
  <c r="P10" i="9"/>
  <c r="K77" i="9"/>
  <c r="K12" i="9" s="1"/>
  <c r="K10" i="9"/>
  <c r="J77" i="9"/>
  <c r="J12" i="9"/>
  <c r="J10" i="9"/>
  <c r="I77" i="9"/>
  <c r="I12" i="9" s="1"/>
  <c r="I10" i="9"/>
  <c r="H77" i="9"/>
  <c r="H12" i="9"/>
  <c r="H13" i="9" s="1"/>
  <c r="H10" i="9"/>
  <c r="G77" i="9"/>
  <c r="G12" i="9" s="1"/>
  <c r="C11" i="10"/>
  <c r="F9" i="10"/>
  <c r="E9" i="10"/>
  <c r="D9" i="10"/>
  <c r="D7" i="10"/>
  <c r="C9" i="10"/>
  <c r="B34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6" i="10"/>
  <c r="B27" i="10"/>
  <c r="B28" i="10"/>
  <c r="B29" i="10"/>
  <c r="B30" i="10"/>
  <c r="B31" i="10"/>
  <c r="B32" i="10"/>
  <c r="B33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30" i="10"/>
  <c r="B9" i="10" s="1"/>
  <c r="L29" i="10"/>
  <c r="K13" i="3"/>
  <c r="K14" i="3"/>
  <c r="K15" i="3"/>
  <c r="K16" i="3"/>
  <c r="K17" i="3"/>
  <c r="K18" i="3"/>
  <c r="K19" i="3"/>
  <c r="K20" i="3"/>
  <c r="K21" i="3"/>
  <c r="K22" i="3"/>
  <c r="K23" i="3"/>
  <c r="K24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Y29" i="3"/>
  <c r="J9" i="3"/>
  <c r="X29" i="3"/>
  <c r="I9" i="3" s="1"/>
  <c r="H13" i="3"/>
  <c r="H14" i="3"/>
  <c r="H15" i="3"/>
  <c r="H16" i="3"/>
  <c r="H17" i="3"/>
  <c r="H18" i="3"/>
  <c r="H19" i="3"/>
  <c r="H20" i="3"/>
  <c r="H21" i="3"/>
  <c r="H22" i="3"/>
  <c r="H23" i="3"/>
  <c r="H24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V29" i="3"/>
  <c r="G9" i="3"/>
  <c r="U29" i="3"/>
  <c r="F9" i="3"/>
  <c r="T30" i="3"/>
  <c r="T29" i="3"/>
  <c r="E9" i="3" s="1"/>
  <c r="E13" i="3"/>
  <c r="E14" i="3"/>
  <c r="E15" i="3"/>
  <c r="E16" i="3"/>
  <c r="E17" i="3"/>
  <c r="E18" i="3"/>
  <c r="E19" i="3"/>
  <c r="E20" i="3"/>
  <c r="E21" i="3"/>
  <c r="E22" i="3"/>
  <c r="E23" i="3"/>
  <c r="E24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S30" i="3"/>
  <c r="S29" i="3" s="1"/>
  <c r="D9" i="3" s="1"/>
  <c r="D13" i="3"/>
  <c r="D14" i="3"/>
  <c r="D15" i="3"/>
  <c r="D16" i="3"/>
  <c r="D17" i="3"/>
  <c r="D18" i="3"/>
  <c r="D19" i="3"/>
  <c r="D20" i="3"/>
  <c r="D21" i="3"/>
  <c r="D22" i="3"/>
  <c r="D23" i="3"/>
  <c r="D24" i="3"/>
  <c r="D26" i="3"/>
  <c r="B26" i="3" s="1"/>
  <c r="D27" i="3"/>
  <c r="D28" i="3"/>
  <c r="D29" i="3"/>
  <c r="D30" i="3"/>
  <c r="B30" i="3" s="1"/>
  <c r="D31" i="3"/>
  <c r="D32" i="3"/>
  <c r="D33" i="3"/>
  <c r="B33" i="3" s="1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R30" i="3"/>
  <c r="R29" i="3" s="1"/>
  <c r="C9" i="3" s="1"/>
  <c r="C13" i="3"/>
  <c r="C14" i="3"/>
  <c r="B14" i="3" s="1"/>
  <c r="C15" i="3"/>
  <c r="C16" i="3"/>
  <c r="C17" i="3"/>
  <c r="C18" i="3"/>
  <c r="C19" i="3"/>
  <c r="C20" i="3"/>
  <c r="C21" i="3"/>
  <c r="C22" i="3"/>
  <c r="C23" i="3"/>
  <c r="C24" i="3"/>
  <c r="C26" i="3"/>
  <c r="C27" i="3"/>
  <c r="C28" i="3"/>
  <c r="C29" i="3"/>
  <c r="C30" i="3"/>
  <c r="C31" i="3"/>
  <c r="B31" i="3" s="1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T29" i="2"/>
  <c r="J9" i="2"/>
  <c r="I7" i="2"/>
  <c r="S29" i="2"/>
  <c r="I9" i="2" s="1"/>
  <c r="R29" i="2"/>
  <c r="H9" i="2" s="1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G13" i="2"/>
  <c r="G14" i="2"/>
  <c r="G15" i="2"/>
  <c r="G16" i="2"/>
  <c r="G17" i="2"/>
  <c r="G18" i="2"/>
  <c r="G19" i="2"/>
  <c r="G20" i="2"/>
  <c r="G21" i="2"/>
  <c r="G22" i="2"/>
  <c r="G23" i="2"/>
  <c r="G24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Q30" i="2"/>
  <c r="Q29" i="2" s="1"/>
  <c r="G9" i="2"/>
  <c r="P29" i="2"/>
  <c r="F9" i="2"/>
  <c r="O29" i="2"/>
  <c r="E9" i="2"/>
  <c r="E11" i="2"/>
  <c r="D7" i="2"/>
  <c r="D10" i="2" s="1"/>
  <c r="N29" i="2"/>
  <c r="D9" i="2"/>
  <c r="D11" i="2"/>
  <c r="M29" i="2"/>
  <c r="C9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B13" i="2"/>
  <c r="B14" i="2"/>
  <c r="B15" i="2"/>
  <c r="B16" i="2"/>
  <c r="B17" i="2"/>
  <c r="B18" i="2"/>
  <c r="B19" i="2"/>
  <c r="B20" i="2"/>
  <c r="B21" i="2"/>
  <c r="B22" i="2"/>
  <c r="B23" i="2"/>
  <c r="B24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L30" i="2"/>
  <c r="L29" i="2"/>
  <c r="B9" i="2"/>
  <c r="C36" i="1"/>
  <c r="C37" i="1"/>
  <c r="C38" i="1"/>
  <c r="C39" i="1"/>
  <c r="AY10" i="9"/>
  <c r="G68" i="9"/>
  <c r="AJ13" i="9"/>
  <c r="F77" i="9"/>
  <c r="F12" i="9" s="1"/>
  <c r="AG13" i="9"/>
  <c r="B78" i="9"/>
  <c r="B77" i="9" s="1"/>
  <c r="B12" i="9" s="1"/>
  <c r="C77" i="9"/>
  <c r="C12" i="9" s="1"/>
  <c r="B81" i="9"/>
  <c r="AL13" i="9"/>
  <c r="AA13" i="9"/>
  <c r="S13" i="9"/>
  <c r="AO13" i="9"/>
  <c r="Q13" i="9"/>
  <c r="B19" i="9"/>
  <c r="Q37" i="3"/>
  <c r="Q12" i="3"/>
  <c r="Q8" i="3"/>
  <c r="B17" i="3"/>
  <c r="Q16" i="3"/>
  <c r="B32" i="3"/>
  <c r="B19" i="3"/>
  <c r="L32" i="2"/>
  <c r="B11" i="2" s="1"/>
  <c r="R37" i="11"/>
  <c r="B16" i="11" s="1"/>
  <c r="K15" i="11"/>
  <c r="AR13" i="9"/>
  <c r="C34" i="1"/>
  <c r="E15" i="11"/>
  <c r="C27" i="1"/>
  <c r="N15" i="11"/>
  <c r="O15" i="11" l="1"/>
  <c r="P15" i="11"/>
  <c r="L15" i="11"/>
  <c r="J15" i="11"/>
  <c r="B12" i="11"/>
  <c r="B15" i="11" s="1"/>
  <c r="E85" i="9"/>
  <c r="E84" i="9"/>
  <c r="E83" i="9"/>
  <c r="AY13" i="9"/>
  <c r="AX13" i="9"/>
  <c r="G80" i="9"/>
  <c r="G14" i="9" s="1"/>
  <c r="F80" i="9"/>
  <c r="F14" i="9" s="1"/>
  <c r="N13" i="9"/>
  <c r="B83" i="9"/>
  <c r="AV13" i="9"/>
  <c r="AC13" i="9"/>
  <c r="T13" i="9"/>
  <c r="C80" i="9"/>
  <c r="C14" i="9" s="1"/>
  <c r="B80" i="9"/>
  <c r="B14" i="9" s="1"/>
  <c r="E56" i="9"/>
  <c r="E60" i="9"/>
  <c r="E62" i="9"/>
  <c r="E66" i="9"/>
  <c r="E69" i="9"/>
  <c r="E17" i="9"/>
  <c r="E21" i="9"/>
  <c r="E25" i="9"/>
  <c r="E29" i="9"/>
  <c r="E33" i="9"/>
  <c r="E37" i="9"/>
  <c r="E41" i="9"/>
  <c r="E45" i="9"/>
  <c r="E49" i="9"/>
  <c r="E53" i="9"/>
  <c r="E57" i="9"/>
  <c r="E30" i="9"/>
  <c r="E38" i="9"/>
  <c r="E54" i="9"/>
  <c r="E58" i="9"/>
  <c r="E63" i="9"/>
  <c r="AM13" i="9"/>
  <c r="E23" i="9"/>
  <c r="V13" i="9"/>
  <c r="E31" i="9"/>
  <c r="E72" i="9"/>
  <c r="E64" i="9"/>
  <c r="E19" i="9"/>
  <c r="E39" i="9"/>
  <c r="E47" i="9"/>
  <c r="E59" i="9"/>
  <c r="E27" i="9"/>
  <c r="E35" i="9"/>
  <c r="E43" i="9"/>
  <c r="E51" i="9"/>
  <c r="E55" i="9"/>
  <c r="E67" i="9"/>
  <c r="E18" i="9"/>
  <c r="E71" i="9"/>
  <c r="E20" i="9"/>
  <c r="E68" i="9"/>
  <c r="E26" i="9"/>
  <c r="E34" i="9"/>
  <c r="E28" i="9"/>
  <c r="E42" i="9"/>
  <c r="E46" i="9"/>
  <c r="E50" i="9"/>
  <c r="E24" i="9"/>
  <c r="E40" i="9"/>
  <c r="E52" i="9"/>
  <c r="J13" i="9"/>
  <c r="B23" i="9"/>
  <c r="B27" i="9"/>
  <c r="B35" i="9"/>
  <c r="B39" i="9"/>
  <c r="AN13" i="9"/>
  <c r="AK13" i="9"/>
  <c r="AF13" i="9"/>
  <c r="B42" i="9"/>
  <c r="AB13" i="9"/>
  <c r="Y13" i="9"/>
  <c r="X13" i="9"/>
  <c r="B20" i="9"/>
  <c r="B26" i="9"/>
  <c r="B62" i="9"/>
  <c r="B66" i="9"/>
  <c r="B32" i="9"/>
  <c r="B36" i="9"/>
  <c r="B48" i="9"/>
  <c r="B61" i="9"/>
  <c r="B73" i="9"/>
  <c r="B22" i="9"/>
  <c r="B58" i="9"/>
  <c r="B30" i="9"/>
  <c r="B34" i="9"/>
  <c r="B38" i="9"/>
  <c r="B46" i="9"/>
  <c r="B50" i="9"/>
  <c r="B70" i="9"/>
  <c r="B74" i="9"/>
  <c r="B17" i="9"/>
  <c r="B41" i="9"/>
  <c r="B64" i="9"/>
  <c r="B16" i="9"/>
  <c r="B45" i="9"/>
  <c r="B49" i="9"/>
  <c r="L13" i="9"/>
  <c r="B56" i="9"/>
  <c r="B60" i="9"/>
  <c r="B53" i="9"/>
  <c r="B68" i="9"/>
  <c r="B72" i="9"/>
  <c r="D10" i="9"/>
  <c r="D13" i="9" s="1"/>
  <c r="I13" i="9"/>
  <c r="B69" i="9"/>
  <c r="B57" i="9"/>
  <c r="B65" i="9"/>
  <c r="C10" i="9"/>
  <c r="B21" i="9"/>
  <c r="B31" i="9"/>
  <c r="B25" i="9"/>
  <c r="B33" i="9"/>
  <c r="B37" i="9"/>
  <c r="H29" i="10"/>
  <c r="H32" i="10"/>
  <c r="B11" i="10" s="1"/>
  <c r="C10" i="10"/>
  <c r="E10" i="10"/>
  <c r="Z32" i="3"/>
  <c r="K11" i="3" s="1"/>
  <c r="Q36" i="3"/>
  <c r="W32" i="3"/>
  <c r="H11" i="3" s="1"/>
  <c r="J10" i="3"/>
  <c r="Q35" i="3"/>
  <c r="T32" i="3"/>
  <c r="E11" i="3" s="1"/>
  <c r="F10" i="3"/>
  <c r="I10" i="3"/>
  <c r="Q15" i="3"/>
  <c r="M10" i="3"/>
  <c r="B46" i="3"/>
  <c r="B38" i="3"/>
  <c r="B48" i="3"/>
  <c r="B42" i="3"/>
  <c r="B34" i="3"/>
  <c r="B21" i="3"/>
  <c r="B13" i="3"/>
  <c r="K7" i="3"/>
  <c r="K10" i="3" s="1"/>
  <c r="B44" i="3"/>
  <c r="B15" i="3"/>
  <c r="L10" i="3"/>
  <c r="B40" i="3"/>
  <c r="B36" i="3"/>
  <c r="B28" i="3"/>
  <c r="B23" i="3"/>
  <c r="B45" i="3"/>
  <c r="B41" i="3"/>
  <c r="B29" i="3"/>
  <c r="B24" i="3"/>
  <c r="B20" i="3"/>
  <c r="B16" i="3"/>
  <c r="H7" i="3"/>
  <c r="H10" i="3" s="1"/>
  <c r="Q26" i="3"/>
  <c r="Q22" i="3"/>
  <c r="Q18" i="3"/>
  <c r="Q14" i="3"/>
  <c r="Q10" i="3"/>
  <c r="G10" i="3"/>
  <c r="B50" i="3"/>
  <c r="D7" i="3"/>
  <c r="B25" i="3"/>
  <c r="E7" i="3"/>
  <c r="E10" i="3" s="1"/>
  <c r="B43" i="3"/>
  <c r="B37" i="3"/>
  <c r="B39" i="3"/>
  <c r="B35" i="3"/>
  <c r="B27" i="3"/>
  <c r="B22" i="3"/>
  <c r="B18" i="3"/>
  <c r="I10" i="2"/>
  <c r="G7" i="2"/>
  <c r="H10" i="2"/>
  <c r="F10" i="2"/>
  <c r="B7" i="2"/>
  <c r="B10" i="2" s="1"/>
  <c r="C35" i="1"/>
  <c r="C33" i="1" s="1"/>
  <c r="C24" i="1"/>
  <c r="C8" i="1"/>
  <c r="S32" i="3"/>
  <c r="D11" i="3" s="1"/>
  <c r="R32" i="3"/>
  <c r="C11" i="3" s="1"/>
  <c r="B49" i="3"/>
  <c r="AE13" i="9"/>
  <c r="Q32" i="2"/>
  <c r="G11" i="2" s="1"/>
  <c r="B54" i="9"/>
  <c r="E22" i="9"/>
  <c r="Q24" i="3"/>
  <c r="F15" i="11"/>
  <c r="Z13" i="9"/>
  <c r="D80" i="9"/>
  <c r="D14" i="9" s="1"/>
  <c r="B29" i="9"/>
  <c r="E32" i="9"/>
  <c r="E36" i="9"/>
  <c r="E82" i="9"/>
  <c r="Q6" i="3"/>
  <c r="C15" i="11"/>
  <c r="G10" i="9"/>
  <c r="Q30" i="3"/>
  <c r="Q29" i="3" s="1"/>
  <c r="B9" i="3" s="1"/>
  <c r="C7" i="3"/>
  <c r="F10" i="9"/>
  <c r="C10" i="2"/>
  <c r="B47" i="3"/>
  <c r="B7" i="10"/>
  <c r="B10" i="10" s="1"/>
  <c r="D10" i="10"/>
  <c r="F10" i="10"/>
  <c r="K13" i="9"/>
  <c r="B18" i="9"/>
  <c r="B63" i="9"/>
  <c r="E16" i="9"/>
  <c r="E44" i="9"/>
  <c r="E48" i="9"/>
  <c r="Q19" i="3"/>
  <c r="Q11" i="3"/>
  <c r="Q7" i="3"/>
  <c r="E80" i="9" l="1"/>
  <c r="E14" i="9" s="1"/>
  <c r="F13" i="9"/>
  <c r="G13" i="9"/>
  <c r="C13" i="9"/>
  <c r="B10" i="9"/>
  <c r="B13" i="9" s="1"/>
  <c r="Q32" i="3"/>
  <c r="B11" i="3" s="1"/>
  <c r="C10" i="3"/>
  <c r="B7" i="3"/>
  <c r="D10" i="3"/>
  <c r="G10" i="2"/>
  <c r="E10" i="9"/>
  <c r="E13" i="9" s="1"/>
  <c r="B10" i="3" l="1"/>
</calcChain>
</file>

<file path=xl/sharedStrings.xml><?xml version="1.0" encoding="utf-8"?>
<sst xmlns="http://schemas.openxmlformats.org/spreadsheetml/2006/main" count="918" uniqueCount="204">
  <si>
    <t>－中学校－</t>
  </si>
  <si>
    <t>区分</t>
  </si>
  <si>
    <t>計</t>
  </si>
  <si>
    <t>０学級</t>
  </si>
  <si>
    <t>-</t>
  </si>
  <si>
    <t>国立</t>
  </si>
  <si>
    <t>本校</t>
  </si>
  <si>
    <t>公立</t>
  </si>
  <si>
    <t>私立</t>
  </si>
  <si>
    <t>分校</t>
  </si>
  <si>
    <t>25～30</t>
  </si>
  <si>
    <t>31～36</t>
  </si>
  <si>
    <t>０人</t>
  </si>
  <si>
    <t>1～49</t>
  </si>
  <si>
    <t>50～99</t>
  </si>
  <si>
    <t>100～149</t>
  </si>
  <si>
    <t>150～199</t>
  </si>
  <si>
    <t>200～249</t>
  </si>
  <si>
    <t>250～299</t>
  </si>
  <si>
    <t>300～399</t>
  </si>
  <si>
    <t>400～499</t>
  </si>
  <si>
    <t>500～599</t>
  </si>
  <si>
    <t>600～699</t>
  </si>
  <si>
    <t>700～799</t>
  </si>
  <si>
    <t>800～899</t>
  </si>
  <si>
    <t>900～999</t>
  </si>
  <si>
    <t>7人以下</t>
  </si>
  <si>
    <t>8～12</t>
  </si>
  <si>
    <t>13～20</t>
  </si>
  <si>
    <t>21～25</t>
  </si>
  <si>
    <t>26～30</t>
  </si>
  <si>
    <t>31～35</t>
  </si>
  <si>
    <t>36～40</t>
  </si>
  <si>
    <t>41～45</t>
  </si>
  <si>
    <t>単式学級</t>
  </si>
  <si>
    <t>複式学級</t>
  </si>
  <si>
    <t>季節分校</t>
  </si>
  <si>
    <t>へき地等</t>
  </si>
  <si>
    <t>長期欠席者数(前年度間)</t>
  </si>
  <si>
    <t>(前年度間)</t>
  </si>
  <si>
    <t>指定校</t>
  </si>
  <si>
    <t>単式</t>
  </si>
  <si>
    <t>複式</t>
  </si>
  <si>
    <t>病気</t>
  </si>
  <si>
    <t>経済的理由</t>
  </si>
  <si>
    <t>不登校</t>
  </si>
  <si>
    <t>その他</t>
  </si>
  <si>
    <t>福島市</t>
  </si>
  <si>
    <t>会津若松市</t>
  </si>
  <si>
    <t>郡山市</t>
  </si>
  <si>
    <t>いわき市</t>
  </si>
  <si>
    <t>白河市</t>
  </si>
  <si>
    <t>須賀川市</t>
  </si>
  <si>
    <t>喜多方市</t>
  </si>
  <si>
    <t>相馬市</t>
  </si>
  <si>
    <t>二本松市</t>
  </si>
  <si>
    <t>桑折町</t>
  </si>
  <si>
    <t>国見町</t>
  </si>
  <si>
    <t>川俣町</t>
  </si>
  <si>
    <t>大玉村</t>
  </si>
  <si>
    <t>鏡石町</t>
  </si>
  <si>
    <t>天栄村</t>
  </si>
  <si>
    <t>下郷町</t>
  </si>
  <si>
    <t>檜枝岐村</t>
  </si>
  <si>
    <t>只見町</t>
  </si>
  <si>
    <t>北塩原村</t>
  </si>
  <si>
    <t>西会津町</t>
  </si>
  <si>
    <t>磐梯町</t>
  </si>
  <si>
    <t>猪苗代町</t>
  </si>
  <si>
    <t>会津坂下町</t>
  </si>
  <si>
    <t>湯川村</t>
  </si>
  <si>
    <t>柳津町</t>
  </si>
  <si>
    <t>三島町</t>
  </si>
  <si>
    <t>金山町</t>
  </si>
  <si>
    <t>昭和村</t>
  </si>
  <si>
    <t>西郷村</t>
  </si>
  <si>
    <t>泉崎村</t>
  </si>
  <si>
    <t>中島村</t>
  </si>
  <si>
    <t>矢吹町</t>
  </si>
  <si>
    <t>棚倉町</t>
  </si>
  <si>
    <t>矢祭町</t>
  </si>
  <si>
    <t>鮫川村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</si>
  <si>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</si>
  <si>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</si>
  <si>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</si>
  <si>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</si>
  <si>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</si>
  <si>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</si>
  <si>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</si>
  <si>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広野町</t>
  </si>
  <si>
    <t>楢葉町</t>
  </si>
  <si>
    <t>富岡町</t>
  </si>
  <si>
    <t>川内村</t>
  </si>
  <si>
    <t>大熊町</t>
  </si>
  <si>
    <t>双葉町</t>
  </si>
  <si>
    <t>浪江町</t>
  </si>
  <si>
    <t>葛尾村</t>
  </si>
  <si>
    <t>新地町</t>
  </si>
  <si>
    <t>飯舘村</t>
  </si>
  <si>
    <t>（再掲）</t>
  </si>
  <si>
    <t>　福島市</t>
  </si>
  <si>
    <t>　会津若松市</t>
  </si>
  <si>
    <t>　郡山市</t>
  </si>
  <si>
    <t>　いわき市</t>
  </si>
  <si>
    <t>１学年</t>
  </si>
  <si>
    <t>２学年</t>
  </si>
  <si>
    <t>３学年</t>
  </si>
  <si>
    <t>男</t>
  </si>
  <si>
    <t>女</t>
  </si>
  <si>
    <t>生徒数　(再掲)</t>
  </si>
  <si>
    <t>私費</t>
  </si>
  <si>
    <t>学</t>
  </si>
  <si>
    <t>負担法による</t>
  </si>
  <si>
    <t>そ　の　他　の　者</t>
  </si>
  <si>
    <t>校</t>
  </si>
  <si>
    <t>者(公立のみ)</t>
  </si>
  <si>
    <t>歯</t>
  </si>
  <si>
    <t>薬</t>
  </si>
  <si>
    <t>助教諭</t>
  </si>
  <si>
    <t>師</t>
  </si>
  <si>
    <t>事務</t>
  </si>
  <si>
    <t>学校</t>
  </si>
  <si>
    <t>養護</t>
  </si>
  <si>
    <t>用務員</t>
  </si>
  <si>
    <t>警備員</t>
  </si>
  <si>
    <t>科</t>
  </si>
  <si>
    <t>剤</t>
  </si>
  <si>
    <t>職員</t>
  </si>
  <si>
    <t>栄養</t>
  </si>
  <si>
    <t>図書館</t>
  </si>
  <si>
    <t>給食</t>
  </si>
  <si>
    <t>医</t>
  </si>
  <si>
    <t>の教員</t>
  </si>
  <si>
    <t>事務員</t>
  </si>
  <si>
    <t>調理</t>
  </si>
  <si>
    <t>従業員</t>
  </si>
  <si>
    <t>1,000～1,099</t>
    <phoneticPr fontId="2"/>
  </si>
  <si>
    <t>37学級以上</t>
    <rPh sb="2" eb="4">
      <t>ガッキュウ</t>
    </rPh>
    <phoneticPr fontId="2"/>
  </si>
  <si>
    <t>1,100人
以上</t>
    <rPh sb="5" eb="6">
      <t>ニン</t>
    </rPh>
    <rPh sb="7" eb="9">
      <t>イジョウ</t>
    </rPh>
    <phoneticPr fontId="2"/>
  </si>
  <si>
    <t>46人以上</t>
    <rPh sb="2" eb="3">
      <t>ニン</t>
    </rPh>
    <rPh sb="3" eb="5">
      <t>イジョウ</t>
    </rPh>
    <phoneticPr fontId="2"/>
  </si>
  <si>
    <t>田村市</t>
    <rPh sb="0" eb="2">
      <t>タムラ</t>
    </rPh>
    <rPh sb="2" eb="3">
      <t>シ</t>
    </rPh>
    <phoneticPr fontId="2"/>
  </si>
  <si>
    <t>学　校　数</t>
    <phoneticPr fontId="2"/>
  </si>
  <si>
    <t>学　級　数</t>
    <rPh sb="4" eb="5">
      <t>スウ</t>
    </rPh>
    <phoneticPr fontId="2"/>
  </si>
  <si>
    <t>区　分</t>
    <phoneticPr fontId="2"/>
  </si>
  <si>
    <t>校　長</t>
    <rPh sb="2" eb="3">
      <t>チョウ</t>
    </rPh>
    <phoneticPr fontId="2"/>
  </si>
  <si>
    <t>教　頭</t>
    <rPh sb="2" eb="3">
      <t>トウ</t>
    </rPh>
    <phoneticPr fontId="2"/>
  </si>
  <si>
    <t>教　諭</t>
    <rPh sb="0" eb="1">
      <t>キョウ</t>
    </rPh>
    <rPh sb="2" eb="3">
      <t>サトシ</t>
    </rPh>
    <phoneticPr fontId="2"/>
  </si>
  <si>
    <t>養護教諭</t>
    <rPh sb="0" eb="2">
      <t>ヨウゴ</t>
    </rPh>
    <rPh sb="2" eb="4">
      <t>キョウユ</t>
    </rPh>
    <phoneticPr fontId="2"/>
  </si>
  <si>
    <t>養護助教諭</t>
    <rPh sb="0" eb="2">
      <t>ヨウゴ</t>
    </rPh>
    <rPh sb="2" eb="5">
      <t>ジョキョウユ</t>
    </rPh>
    <phoneticPr fontId="2"/>
  </si>
  <si>
    <t>栄養教諭</t>
    <rPh sb="0" eb="2">
      <t>エイヨウ</t>
    </rPh>
    <rPh sb="2" eb="4">
      <t>キョウユ</t>
    </rPh>
    <phoneticPr fontId="2"/>
  </si>
  <si>
    <t>講　師</t>
    <rPh sb="2" eb="3">
      <t>シ</t>
    </rPh>
    <phoneticPr fontId="2"/>
  </si>
  <si>
    <t>本務者</t>
    <rPh sb="0" eb="2">
      <t>ホンム</t>
    </rPh>
    <rPh sb="2" eb="3">
      <t>シャ</t>
    </rPh>
    <phoneticPr fontId="2"/>
  </si>
  <si>
    <t>兼務者</t>
    <rPh sb="0" eb="2">
      <t>ケンム</t>
    </rPh>
    <rPh sb="2" eb="3">
      <t>シャ</t>
    </rPh>
    <phoneticPr fontId="2"/>
  </si>
  <si>
    <t>職員数（本務者のみ）</t>
  </si>
  <si>
    <t>負担の</t>
    <phoneticPr fontId="2"/>
  </si>
  <si>
    <t>職員数</t>
    <phoneticPr fontId="2"/>
  </si>
  <si>
    <t>区　分</t>
    <phoneticPr fontId="2"/>
  </si>
  <si>
    <t>　いわき市</t>
    <rPh sb="4" eb="5">
      <t>シ</t>
    </rPh>
    <phoneticPr fontId="2"/>
  </si>
  <si>
    <t>福島市</t>
    <rPh sb="0" eb="1">
      <t>フク</t>
    </rPh>
    <rPh sb="1" eb="2">
      <t>シマ</t>
    </rPh>
    <rPh sb="2" eb="3">
      <t>シ</t>
    </rPh>
    <phoneticPr fontId="2"/>
  </si>
  <si>
    <t>南相馬市</t>
    <rPh sb="0" eb="1">
      <t>ミナミ</t>
    </rPh>
    <rPh sb="1" eb="4">
      <t>ソウマシ</t>
    </rPh>
    <phoneticPr fontId="2"/>
  </si>
  <si>
    <t>伊達市</t>
    <rPh sb="0" eb="3">
      <t>ダテシ</t>
    </rPh>
    <phoneticPr fontId="2"/>
  </si>
  <si>
    <t>南会津町</t>
    <rPh sb="0" eb="1">
      <t>ミナミ</t>
    </rPh>
    <rPh sb="1" eb="4">
      <t>アイヅマチ</t>
    </rPh>
    <phoneticPr fontId="2"/>
  </si>
  <si>
    <t>会津美里町</t>
    <rPh sb="0" eb="2">
      <t>アイヅ</t>
    </rPh>
    <rPh sb="2" eb="5">
      <t>ミサトマチ</t>
    </rPh>
    <phoneticPr fontId="2"/>
  </si>
  <si>
    <t>塙町</t>
  </si>
  <si>
    <t>下郷町</t>
    <rPh sb="2" eb="3">
      <t>マチ</t>
    </rPh>
    <phoneticPr fontId="2"/>
  </si>
  <si>
    <t>-</t>
    <phoneticPr fontId="2"/>
  </si>
  <si>
    <t>田村市</t>
  </si>
  <si>
    <t>南相馬市</t>
  </si>
  <si>
    <t>伊達市</t>
  </si>
  <si>
    <t>南会津町</t>
  </si>
  <si>
    <t>会津美里町</t>
  </si>
  <si>
    <t>　会津若松市</t>
    <phoneticPr fontId="2"/>
  </si>
  <si>
    <t>国立</t>
    <phoneticPr fontId="2"/>
  </si>
  <si>
    <t>私立</t>
    <phoneticPr fontId="2"/>
  </si>
  <si>
    <t>単式学級</t>
    <phoneticPr fontId="2"/>
  </si>
  <si>
    <t>本宮市</t>
    <rPh sb="0" eb="3">
      <t>モトミヤシ</t>
    </rPh>
    <phoneticPr fontId="2"/>
  </si>
  <si>
    <t>以外</t>
    <rPh sb="0" eb="2">
      <t>イガイ</t>
    </rPh>
    <phoneticPr fontId="2"/>
  </si>
  <si>
    <t>　　支給されている者をいう。</t>
  </si>
  <si>
    <t>特別支援学級</t>
    <rPh sb="0" eb="2">
      <t>トクベツ</t>
    </rPh>
    <rPh sb="2" eb="4">
      <t>シエン</t>
    </rPh>
    <phoneticPr fontId="2"/>
  </si>
  <si>
    <t>　石川町</t>
    <rPh sb="1" eb="4">
      <t>イシカワマチ</t>
    </rPh>
    <phoneticPr fontId="2"/>
  </si>
  <si>
    <t>副校長</t>
    <rPh sb="0" eb="3">
      <t>フクコウチョウ</t>
    </rPh>
    <phoneticPr fontId="2"/>
  </si>
  <si>
    <t>主幹教諭</t>
    <rPh sb="0" eb="2">
      <t>シュカン</t>
    </rPh>
    <rPh sb="2" eb="4">
      <t>キョウユ</t>
    </rPh>
    <phoneticPr fontId="2"/>
  </si>
  <si>
    <t>指導教諭</t>
    <rPh sb="0" eb="2">
      <t>シドウ</t>
    </rPh>
    <rPh sb="2" eb="4">
      <t>キョウユ</t>
    </rPh>
    <phoneticPr fontId="2"/>
  </si>
  <si>
    <t>計</t>
    <phoneticPr fontId="2"/>
  </si>
  <si>
    <t>第１３表　学級数別学校数</t>
    <phoneticPr fontId="2"/>
  </si>
  <si>
    <t>第１４表　生徒数別学校数</t>
    <phoneticPr fontId="2"/>
  </si>
  <si>
    <t>第１５表　収容人員別学級数</t>
    <phoneticPr fontId="2"/>
  </si>
  <si>
    <t>第１６表　市町村別学校数、学級数</t>
    <phoneticPr fontId="2"/>
  </si>
  <si>
    <t>第１７表　市町村別男女別生徒数</t>
    <phoneticPr fontId="2"/>
  </si>
  <si>
    <t>第１８表　市町村別長期欠席者数</t>
    <rPh sb="9" eb="11">
      <t>チョウキ</t>
    </rPh>
    <rPh sb="11" eb="14">
      <t>ケッセキシャ</t>
    </rPh>
    <phoneticPr fontId="2"/>
  </si>
  <si>
    <t>第１９表　市町村別教員数</t>
    <phoneticPr fontId="2"/>
  </si>
  <si>
    <t>第２０表　市町村別職員数</t>
    <phoneticPr fontId="2"/>
  </si>
  <si>
    <t>(3)　中　学　校</t>
    <phoneticPr fontId="2"/>
  </si>
  <si>
    <t>帰国
生徒数
(再掲)</t>
    <rPh sb="3" eb="5">
      <t>セイト</t>
    </rPh>
    <rPh sb="5" eb="6">
      <t>カズ</t>
    </rPh>
    <phoneticPr fontId="2"/>
  </si>
  <si>
    <t>第19表</t>
    <rPh sb="0" eb="1">
      <t>ダイ</t>
    </rPh>
    <rPh sb="3" eb="4">
      <t>ヒョウ</t>
    </rPh>
    <phoneticPr fontId="2"/>
  </si>
  <si>
    <t>注　「第19表以外の教員」とは、教員として発令されているが、関係諸法令に定める条件を満たさず市町村費により給与が</t>
    <rPh sb="0" eb="1">
      <t>チュウ</t>
    </rPh>
    <rPh sb="3" eb="4">
      <t>ダイ</t>
    </rPh>
    <rPh sb="6" eb="7">
      <t>ヒョウ</t>
    </rPh>
    <rPh sb="7" eb="9">
      <t>イガイ</t>
    </rPh>
    <rPh sb="10" eb="12">
      <t>キョウイン</t>
    </rPh>
    <rPh sb="16" eb="18">
      <t>キョウイン</t>
    </rPh>
    <rPh sb="21" eb="23">
      <t>ハツレイ</t>
    </rPh>
    <rPh sb="30" eb="32">
      <t>カンケイ</t>
    </rPh>
    <rPh sb="32" eb="33">
      <t>ショ</t>
    </rPh>
    <rPh sb="33" eb="35">
      <t>ホウレイ</t>
    </rPh>
    <rPh sb="36" eb="37">
      <t>サダ</t>
    </rPh>
    <rPh sb="39" eb="41">
      <t>ジョウケン</t>
    </rPh>
    <rPh sb="42" eb="43">
      <t>ミ</t>
    </rPh>
    <rPh sb="46" eb="50">
      <t>シチョウソンヒ</t>
    </rPh>
    <rPh sb="53" eb="55">
      <t>キュウヨ</t>
    </rPh>
    <phoneticPr fontId="2"/>
  </si>
  <si>
    <t>　</t>
    <phoneticPr fontId="2"/>
  </si>
  <si>
    <t>平成25年度</t>
    <phoneticPr fontId="2"/>
  </si>
  <si>
    <t>-</t>
    <phoneticPr fontId="2"/>
  </si>
  <si>
    <t>平成25年度</t>
    <phoneticPr fontId="2"/>
  </si>
  <si>
    <t>平成26年度</t>
    <phoneticPr fontId="2"/>
  </si>
  <si>
    <t>平成25年度</t>
    <phoneticPr fontId="2"/>
  </si>
  <si>
    <t>平成24年度</t>
    <phoneticPr fontId="2"/>
  </si>
  <si>
    <t>平成25年度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</si>
</sst>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 * #,##0_ ;_ * \-#,##0_ ;_ * &quot;-&quot;_ ;_ @_ "/>
    <numFmt numFmtId="43" formatCode="_ * #,##0.00_ ;_ * \-#,##0.00_ ;_ * &quot;-&quot;??_ ;_ @_ "/>
    <numFmt numFmtId="176" formatCode="\(0\)"/>
    <numFmt numFmtId="177" formatCode="#,##0;\-#,##0;\-"/>
    <numFmt numFmtId="178" formatCode="#,##0;&quot;△ &quot;#,##0"/>
    <numFmt numFmtId="179" formatCode="#,##0;\-#,##0;&quot;-&quot;"/>
    <numFmt numFmtId="180" formatCode="_ &quot;SFr.&quot;* #,##0.00_ ;_ &quot;SFr.&quot;* \-#,##0.00_ ;_ &quot;SFr.&quot;* &quot;-&quot;??_ ;_ @_ "/>
    <numFmt numFmtId="181" formatCode="[$-411]g/&quot;標&quot;&quot;準&quot;"/>
    <numFmt numFmtId="182" formatCode="&quot;｣&quot;#,##0;[Red]\-&quot;｣&quot;#,##0"/>
  </numFmts>
  <fonts count="26">
    <font>
      <sz val="10"/>
      <color indexed="8"/>
      <name val="細明朝体"/>
      <family val="3"/>
      <charset val="128"/>
    </font>
    <font>
      <sz val="12"/>
      <color indexed="8"/>
      <name val="Osaka"/>
      <family val="3"/>
      <charset val="128"/>
    </font>
    <font>
      <sz val="6"/>
      <name val="細明朝体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細明朝体"/>
      <family val="3"/>
      <charset val="128"/>
    </font>
    <font>
      <sz val="10"/>
      <name val="ＭＳ 明朝"/>
      <family val="1"/>
      <charset val="128"/>
    </font>
    <font>
      <sz val="10"/>
      <name val="細明朝体"/>
      <family val="3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9"/>
      <color indexed="10"/>
      <name val="ＭＳ 明朝"/>
      <family val="1"/>
      <charset val="128"/>
    </font>
    <font>
      <sz val="9"/>
      <color indexed="10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3">
    <xf numFmtId="0" fontId="0" fillId="0" borderId="0"/>
    <xf numFmtId="179" fontId="14" fillId="0" borderId="0" applyFill="0" applyBorder="0" applyAlignment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1" fontId="13" fillId="0" borderId="0" applyFont="0" applyFill="0" applyBorder="0" applyAlignment="0" applyProtection="0"/>
    <xf numFmtId="182" fontId="13" fillId="0" borderId="0" applyFont="0" applyFill="0" applyBorder="0" applyAlignment="0" applyProtection="0"/>
    <xf numFmtId="0" fontId="16" fillId="0" borderId="0">
      <alignment horizontal="left"/>
    </xf>
    <xf numFmtId="38" fontId="17" fillId="2" borderId="0" applyNumberFormat="0" applyBorder="0" applyAlignment="0" applyProtection="0"/>
    <xf numFmtId="0" fontId="18" fillId="0" borderId="1" applyNumberFormat="0" applyAlignment="0" applyProtection="0">
      <alignment horizontal="left" vertical="center"/>
    </xf>
    <xf numFmtId="0" fontId="18" fillId="0" borderId="2">
      <alignment horizontal="left" vertical="center"/>
    </xf>
    <xf numFmtId="10" fontId="17" fillId="3" borderId="3" applyNumberFormat="0" applyBorder="0" applyAlignment="0" applyProtection="0"/>
    <xf numFmtId="180" fontId="6" fillId="0" borderId="0"/>
    <xf numFmtId="0" fontId="15" fillId="0" borderId="0"/>
    <xf numFmtId="10" fontId="15" fillId="0" borderId="0" applyFont="0" applyFill="0" applyBorder="0" applyAlignment="0" applyProtection="0"/>
    <xf numFmtId="4" fontId="16" fillId="0" borderId="0">
      <alignment horizontal="right"/>
    </xf>
    <xf numFmtId="4" fontId="19" fillId="0" borderId="0">
      <alignment horizontal="right"/>
    </xf>
    <xf numFmtId="0" fontId="20" fillId="0" borderId="0">
      <alignment horizontal="left"/>
    </xf>
    <xf numFmtId="0" fontId="21" fillId="0" borderId="0"/>
    <xf numFmtId="0" fontId="22" fillId="0" borderId="0">
      <alignment horizontal="center"/>
    </xf>
    <xf numFmtId="0" fontId="23" fillId="0" borderId="0">
      <alignment vertical="center"/>
    </xf>
    <xf numFmtId="38" fontId="1" fillId="0" borderId="0" applyFont="0" applyFill="0" applyBorder="0" applyAlignment="0" applyProtection="0"/>
    <xf numFmtId="0" fontId="13" fillId="0" borderId="0">
      <alignment vertical="center"/>
    </xf>
    <xf numFmtId="0" fontId="5" fillId="0" borderId="0"/>
  </cellStyleXfs>
  <cellXfs count="258">
    <xf numFmtId="0" fontId="0" fillId="0" borderId="0" xfId="0"/>
    <xf numFmtId="0" fontId="3" fillId="0" borderId="0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3" fillId="0" borderId="5" xfId="0" applyFont="1" applyFill="1" applyBorder="1" applyAlignment="1" applyProtection="1">
      <alignment horizontal="centerContinuous"/>
      <protection locked="0"/>
    </xf>
    <xf numFmtId="0" fontId="3" fillId="0" borderId="6" xfId="0" applyFont="1" applyFill="1" applyBorder="1" applyAlignment="1" applyProtection="1">
      <alignment horizontal="centerContinuous"/>
      <protection locked="0"/>
    </xf>
    <xf numFmtId="0" fontId="3" fillId="0" borderId="7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/>
    <xf numFmtId="0" fontId="3" fillId="0" borderId="9" xfId="0" applyFont="1" applyFill="1" applyBorder="1" applyAlignment="1" applyProtection="1">
      <alignment horizontal="center"/>
      <protection locked="0"/>
    </xf>
    <xf numFmtId="0" fontId="3" fillId="0" borderId="9" xfId="0" applyFont="1" applyFill="1" applyBorder="1"/>
    <xf numFmtId="0" fontId="3" fillId="0" borderId="10" xfId="0" applyFont="1" applyFill="1" applyBorder="1" applyAlignment="1" applyProtection="1">
      <alignment horizontal="center"/>
      <protection locked="0"/>
    </xf>
    <xf numFmtId="0" fontId="3" fillId="0" borderId="11" xfId="0" applyFont="1" applyFill="1" applyBorder="1" applyProtection="1">
      <protection locked="0"/>
    </xf>
    <xf numFmtId="0" fontId="3" fillId="0" borderId="12" xfId="0" applyFont="1" applyFill="1" applyBorder="1" applyProtection="1">
      <protection locked="0"/>
    </xf>
    <xf numFmtId="0" fontId="3" fillId="0" borderId="0" xfId="0" applyFont="1" applyFill="1" applyBorder="1" applyAlignment="1">
      <alignment horizontal="center"/>
    </xf>
    <xf numFmtId="0" fontId="3" fillId="0" borderId="13" xfId="0" applyFont="1" applyFill="1" applyBorder="1" applyAlignment="1" applyProtection="1">
      <alignment horizontal="center"/>
      <protection locked="0"/>
    </xf>
    <xf numFmtId="0" fontId="3" fillId="0" borderId="13" xfId="0" applyFont="1" applyFill="1" applyBorder="1" applyAlignment="1" applyProtection="1">
      <alignment horizontal="centerContinuous"/>
      <protection locked="0"/>
    </xf>
    <xf numFmtId="0" fontId="3" fillId="0" borderId="14" xfId="0" applyFont="1" applyFill="1" applyBorder="1" applyAlignment="1" applyProtection="1">
      <alignment horizontal="centerContinuous"/>
      <protection locked="0"/>
    </xf>
    <xf numFmtId="0" fontId="3" fillId="0" borderId="9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6" xfId="0" applyFont="1" applyFill="1" applyBorder="1" applyAlignment="1" applyProtection="1">
      <alignment horizontal="center"/>
      <protection locked="0"/>
    </xf>
    <xf numFmtId="0" fontId="3" fillId="0" borderId="16" xfId="0" applyFont="1" applyFill="1" applyBorder="1" applyAlignment="1">
      <alignment horizontal="center"/>
    </xf>
    <xf numFmtId="0" fontId="3" fillId="0" borderId="17" xfId="0" applyFont="1" applyFill="1" applyBorder="1" applyAlignment="1" applyProtection="1">
      <alignment horizontal="center"/>
      <protection locked="0"/>
    </xf>
    <xf numFmtId="3" fontId="4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Border="1"/>
    <xf numFmtId="3" fontId="3" fillId="0" borderId="0" xfId="0" applyNumberFormat="1" applyFont="1" applyFill="1" applyBorder="1"/>
    <xf numFmtId="0" fontId="6" fillId="0" borderId="0" xfId="0" applyFont="1" applyFill="1"/>
    <xf numFmtId="0" fontId="3" fillId="0" borderId="0" xfId="0" quotePrefix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18" xfId="0" applyFont="1" applyFill="1" applyBorder="1"/>
    <xf numFmtId="176" fontId="3" fillId="0" borderId="0" xfId="0" applyNumberFormat="1" applyFont="1" applyFill="1" applyBorder="1"/>
    <xf numFmtId="0" fontId="3" fillId="0" borderId="19" xfId="0" applyFont="1" applyFill="1" applyBorder="1"/>
    <xf numFmtId="3" fontId="3" fillId="0" borderId="0" xfId="0" applyNumberFormat="1" applyFont="1" applyFill="1" applyAlignment="1">
      <alignment horizontal="right"/>
    </xf>
    <xf numFmtId="0" fontId="7" fillId="0" borderId="0" xfId="0" applyFont="1" applyFill="1"/>
    <xf numFmtId="0" fontId="3" fillId="0" borderId="0" xfId="0" quotePrefix="1" applyFont="1" applyFill="1"/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3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left"/>
    </xf>
    <xf numFmtId="0" fontId="3" fillId="0" borderId="20" xfId="0" applyFont="1" applyFill="1" applyBorder="1"/>
    <xf numFmtId="0" fontId="3" fillId="0" borderId="21" xfId="0" applyFont="1" applyFill="1" applyBorder="1" applyAlignment="1">
      <alignment horizontal="centerContinuous"/>
    </xf>
    <xf numFmtId="0" fontId="3" fillId="0" borderId="22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Continuous"/>
    </xf>
    <xf numFmtId="0" fontId="3" fillId="0" borderId="25" xfId="0" applyFont="1" applyFill="1" applyBorder="1" applyAlignment="1">
      <alignment horizontal="centerContinuous"/>
    </xf>
    <xf numFmtId="0" fontId="3" fillId="0" borderId="26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3" fillId="0" borderId="30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3" fillId="0" borderId="17" xfId="0" applyFont="1" applyFill="1" applyBorder="1" applyAlignment="1">
      <alignment horizontal="center"/>
    </xf>
    <xf numFmtId="0" fontId="3" fillId="0" borderId="32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Continuous"/>
    </xf>
    <xf numFmtId="0" fontId="3" fillId="0" borderId="22" xfId="0" applyFont="1" applyFill="1" applyBorder="1" applyAlignment="1">
      <alignment horizontal="center" wrapText="1"/>
    </xf>
    <xf numFmtId="0" fontId="3" fillId="0" borderId="28" xfId="0" applyFont="1" applyFill="1" applyBorder="1"/>
    <xf numFmtId="3" fontId="3" fillId="0" borderId="25" xfId="0" applyNumberFormat="1" applyFont="1" applyFill="1" applyBorder="1" applyAlignment="1">
      <alignment horizontal="centerContinuous"/>
    </xf>
    <xf numFmtId="3" fontId="3" fillId="0" borderId="0" xfId="0" applyNumberFormat="1" applyFont="1" applyFill="1"/>
    <xf numFmtId="3" fontId="3" fillId="0" borderId="26" xfId="0" applyNumberFormat="1" applyFont="1" applyFill="1" applyBorder="1"/>
    <xf numFmtId="3" fontId="3" fillId="0" borderId="27" xfId="0" applyNumberFormat="1" applyFont="1" applyFill="1" applyBorder="1" applyAlignment="1">
      <alignment horizontal="center"/>
    </xf>
    <xf numFmtId="3" fontId="3" fillId="0" borderId="15" xfId="0" applyNumberFormat="1" applyFont="1" applyFill="1" applyBorder="1"/>
    <xf numFmtId="3" fontId="3" fillId="0" borderId="28" xfId="0" applyNumberFormat="1" applyFont="1" applyFill="1" applyBorder="1"/>
    <xf numFmtId="0" fontId="3" fillId="0" borderId="34" xfId="0" applyFont="1" applyFill="1" applyBorder="1" applyAlignment="1">
      <alignment horizontal="center"/>
    </xf>
    <xf numFmtId="3" fontId="3" fillId="0" borderId="4" xfId="0" applyNumberFormat="1" applyFont="1" applyFill="1" applyBorder="1" applyAlignment="1">
      <alignment horizontal="centerContinuous"/>
    </xf>
    <xf numFmtId="3" fontId="3" fillId="0" borderId="5" xfId="0" applyNumberFormat="1" applyFont="1" applyFill="1" applyBorder="1" applyAlignment="1">
      <alignment horizontal="centerContinuous"/>
    </xf>
    <xf numFmtId="3" fontId="3" fillId="0" borderId="6" xfId="0" applyNumberFormat="1" applyFont="1" applyFill="1" applyBorder="1" applyAlignment="1">
      <alignment horizontal="centerContinuous"/>
    </xf>
    <xf numFmtId="3" fontId="3" fillId="0" borderId="7" xfId="0" applyNumberFormat="1" applyFont="1" applyFill="1" applyBorder="1" applyAlignment="1">
      <alignment horizontal="center"/>
    </xf>
    <xf numFmtId="0" fontId="3" fillId="0" borderId="31" xfId="0" applyFont="1" applyFill="1" applyBorder="1"/>
    <xf numFmtId="3" fontId="3" fillId="0" borderId="16" xfId="0" applyNumberFormat="1" applyFont="1" applyFill="1" applyBorder="1"/>
    <xf numFmtId="3" fontId="3" fillId="0" borderId="16" xfId="0" applyNumberFormat="1" applyFont="1" applyFill="1" applyBorder="1" applyAlignment="1">
      <alignment horizontal="center"/>
    </xf>
    <xf numFmtId="3" fontId="4" fillId="0" borderId="0" xfId="22" applyNumberFormat="1" applyFont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0" fontId="3" fillId="0" borderId="35" xfId="0" applyFont="1" applyFill="1" applyBorder="1" applyAlignment="1">
      <alignment horizontal="center"/>
    </xf>
    <xf numFmtId="0" fontId="3" fillId="0" borderId="18" xfId="0" applyFont="1" applyFill="1" applyBorder="1" applyAlignment="1">
      <alignment vertical="center"/>
    </xf>
    <xf numFmtId="3" fontId="3" fillId="0" borderId="15" xfId="0" applyNumberFormat="1" applyFont="1" applyFill="1" applyBorder="1" applyAlignment="1">
      <alignment horizontal="center"/>
    </xf>
    <xf numFmtId="0" fontId="3" fillId="0" borderId="12" xfId="0" applyFont="1" applyFill="1" applyBorder="1" applyAlignment="1" applyProtection="1">
      <alignment horizontal="center"/>
      <protection locked="0"/>
    </xf>
    <xf numFmtId="0" fontId="3" fillId="0" borderId="23" xfId="0" applyFont="1" applyFill="1" applyBorder="1" applyAlignment="1">
      <alignment horizontal="center" wrapText="1"/>
    </xf>
    <xf numFmtId="0" fontId="3" fillId="0" borderId="36" xfId="0" applyFont="1" applyFill="1" applyBorder="1" applyAlignment="1">
      <alignment horizontal="center"/>
    </xf>
    <xf numFmtId="0" fontId="10" fillId="0" borderId="0" xfId="0" applyFont="1" applyFill="1" applyBorder="1"/>
    <xf numFmtId="176" fontId="10" fillId="0" borderId="0" xfId="0" applyNumberFormat="1" applyFont="1" applyFill="1" applyBorder="1"/>
    <xf numFmtId="0" fontId="3" fillId="0" borderId="15" xfId="0" applyFont="1" applyFill="1" applyBorder="1" applyAlignment="1">
      <alignment horizontal="right"/>
    </xf>
    <xf numFmtId="0" fontId="3" fillId="0" borderId="15" xfId="0" applyFont="1" applyFill="1" applyBorder="1" applyAlignment="1" applyProtection="1">
      <alignment horizontal="center"/>
      <protection locked="0"/>
    </xf>
    <xf numFmtId="0" fontId="3" fillId="0" borderId="28" xfId="0" applyFont="1" applyFill="1" applyBorder="1" applyAlignment="1">
      <alignment horizontal="right"/>
    </xf>
    <xf numFmtId="0" fontId="3" fillId="0" borderId="15" xfId="0" applyFont="1" applyFill="1" applyBorder="1"/>
    <xf numFmtId="3" fontId="3" fillId="0" borderId="36" xfId="0" applyNumberFormat="1" applyFont="1" applyFill="1" applyBorder="1" applyAlignment="1">
      <alignment horizontal="centerContinuous"/>
    </xf>
    <xf numFmtId="3" fontId="3" fillId="0" borderId="37" xfId="0" applyNumberFormat="1" applyFont="1" applyFill="1" applyBorder="1" applyAlignment="1">
      <alignment horizontal="center"/>
    </xf>
    <xf numFmtId="3" fontId="3" fillId="0" borderId="38" xfId="0" applyNumberFormat="1" applyFont="1" applyFill="1" applyBorder="1" applyAlignment="1">
      <alignment horizontal="center"/>
    </xf>
    <xf numFmtId="0" fontId="3" fillId="0" borderId="39" xfId="0" applyFont="1" applyFill="1" applyBorder="1" applyProtection="1">
      <protection locked="0"/>
    </xf>
    <xf numFmtId="0" fontId="3" fillId="0" borderId="40" xfId="0" applyFont="1" applyFill="1" applyBorder="1" applyProtection="1">
      <protection locked="0"/>
    </xf>
    <xf numFmtId="0" fontId="3" fillId="0" borderId="41" xfId="0" applyFont="1" applyFill="1" applyBorder="1" applyProtection="1">
      <protection locked="0"/>
    </xf>
    <xf numFmtId="0" fontId="3" fillId="0" borderId="40" xfId="0" applyFont="1" applyFill="1" applyBorder="1" applyAlignment="1" applyProtection="1">
      <alignment horizontal="center"/>
      <protection locked="0"/>
    </xf>
    <xf numFmtId="0" fontId="3" fillId="0" borderId="39" xfId="0" applyFont="1" applyFill="1" applyBorder="1" applyAlignment="1" applyProtection="1">
      <alignment horizontal="center"/>
      <protection locked="0"/>
    </xf>
    <xf numFmtId="0" fontId="3" fillId="0" borderId="41" xfId="0" applyFont="1" applyFill="1" applyBorder="1" applyAlignment="1" applyProtection="1">
      <alignment horizontal="center"/>
      <protection locked="0"/>
    </xf>
    <xf numFmtId="0" fontId="3" fillId="0" borderId="42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centerContinuous"/>
      <protection locked="0"/>
    </xf>
    <xf numFmtId="0" fontId="3" fillId="0" borderId="43" xfId="0" applyFont="1" applyFill="1" applyBorder="1" applyAlignment="1">
      <alignment horizontal="center"/>
    </xf>
    <xf numFmtId="0" fontId="3" fillId="0" borderId="11" xfId="0" applyFont="1" applyFill="1" applyBorder="1" applyAlignment="1" applyProtection="1">
      <alignment horizontal="center"/>
      <protection locked="0"/>
    </xf>
    <xf numFmtId="0" fontId="3" fillId="0" borderId="43" xfId="0" applyFont="1" applyFill="1" applyBorder="1" applyAlignment="1" applyProtection="1">
      <alignment horizontal="center"/>
      <protection locked="0"/>
    </xf>
    <xf numFmtId="0" fontId="3" fillId="0" borderId="11" xfId="0" applyFont="1" applyFill="1" applyBorder="1" applyAlignment="1" applyProtection="1">
      <alignment horizontal="centerContinuous"/>
      <protection locked="0"/>
    </xf>
    <xf numFmtId="0" fontId="3" fillId="0" borderId="43" xfId="0" applyFont="1" applyFill="1" applyBorder="1" applyAlignment="1" applyProtection="1">
      <alignment horizontal="centerContinuous"/>
      <protection locked="0"/>
    </xf>
    <xf numFmtId="0" fontId="3" fillId="0" borderId="12" xfId="0" applyFont="1" applyFill="1" applyBorder="1" applyAlignment="1" applyProtection="1">
      <alignment horizontal="centerContinuous"/>
      <protection locked="0"/>
    </xf>
    <xf numFmtId="0" fontId="3" fillId="0" borderId="44" xfId="0" applyFont="1" applyFill="1" applyBorder="1" applyAlignment="1" applyProtection="1">
      <alignment horizontal="center"/>
      <protection locked="0"/>
    </xf>
    <xf numFmtId="0" fontId="3" fillId="0" borderId="27" xfId="0" applyFont="1" applyFill="1" applyBorder="1" applyAlignment="1" applyProtection="1">
      <alignment horizontal="center"/>
      <protection locked="0"/>
    </xf>
    <xf numFmtId="0" fontId="3" fillId="0" borderId="45" xfId="0" applyFont="1" applyFill="1" applyBorder="1" applyAlignment="1" applyProtection="1">
      <alignment horizontal="center"/>
      <protection locked="0"/>
    </xf>
    <xf numFmtId="0" fontId="3" fillId="0" borderId="37" xfId="0" applyFont="1" applyFill="1" applyBorder="1" applyAlignment="1" applyProtection="1">
      <alignment horizontal="center"/>
      <protection locked="0"/>
    </xf>
    <xf numFmtId="3" fontId="3" fillId="0" borderId="18" xfId="0" applyNumberFormat="1" applyFont="1" applyFill="1" applyBorder="1"/>
    <xf numFmtId="3" fontId="10" fillId="0" borderId="18" xfId="0" applyNumberFormat="1" applyFont="1" applyFill="1" applyBorder="1"/>
    <xf numFmtId="3" fontId="10" fillId="0" borderId="0" xfId="0" applyNumberFormat="1" applyFont="1" applyFill="1" applyBorder="1"/>
    <xf numFmtId="3" fontId="3" fillId="0" borderId="46" xfId="0" applyNumberFormat="1" applyFont="1" applyFill="1" applyBorder="1"/>
    <xf numFmtId="0" fontId="3" fillId="0" borderId="47" xfId="0" applyFont="1" applyFill="1" applyBorder="1" applyProtection="1">
      <protection locked="0"/>
    </xf>
    <xf numFmtId="0" fontId="3" fillId="0" borderId="48" xfId="0" applyFont="1" applyFill="1" applyBorder="1" applyProtection="1">
      <protection locked="0"/>
    </xf>
    <xf numFmtId="0" fontId="3" fillId="0" borderId="47" xfId="0" applyFont="1" applyFill="1" applyBorder="1" applyAlignment="1" applyProtection="1">
      <alignment horizontal="centerContinuous"/>
      <protection locked="0"/>
    </xf>
    <xf numFmtId="0" fontId="3" fillId="0" borderId="49" xfId="0" applyFont="1" applyFill="1" applyBorder="1" applyAlignment="1" applyProtection="1">
      <alignment horizontal="centerContinuous"/>
      <protection locked="0"/>
    </xf>
    <xf numFmtId="0" fontId="3" fillId="0" borderId="35" xfId="0" applyFont="1" applyFill="1" applyBorder="1" applyAlignment="1"/>
    <xf numFmtId="0" fontId="3" fillId="0" borderId="38" xfId="0" applyFont="1" applyFill="1" applyBorder="1"/>
    <xf numFmtId="0" fontId="3" fillId="0" borderId="48" xfId="0" applyFont="1" applyFill="1" applyBorder="1" applyAlignment="1" applyProtection="1">
      <alignment horizontal="centerContinuous"/>
      <protection locked="0"/>
    </xf>
    <xf numFmtId="0" fontId="3" fillId="0" borderId="10" xfId="0" applyFont="1" applyFill="1" applyBorder="1" applyAlignment="1">
      <alignment horizontal="center"/>
    </xf>
    <xf numFmtId="0" fontId="3" fillId="0" borderId="43" xfId="0" applyFont="1" applyFill="1" applyBorder="1" applyProtection="1">
      <protection locked="0"/>
    </xf>
    <xf numFmtId="0" fontId="3" fillId="0" borderId="38" xfId="0" applyFont="1" applyFill="1" applyBorder="1" applyAlignment="1" applyProtection="1">
      <alignment horizontal="center"/>
      <protection locked="0"/>
    </xf>
    <xf numFmtId="176" fontId="3" fillId="0" borderId="15" xfId="0" applyNumberFormat="1" applyFont="1" applyFill="1" applyBorder="1"/>
    <xf numFmtId="0" fontId="3" fillId="0" borderId="46" xfId="0" applyFont="1" applyFill="1" applyBorder="1"/>
    <xf numFmtId="0" fontId="3" fillId="0" borderId="0" xfId="0" applyNumberFormat="1" applyFont="1" applyFill="1" applyBorder="1" applyAlignment="1">
      <alignment horizontal="right"/>
    </xf>
    <xf numFmtId="0" fontId="8" fillId="0" borderId="0" xfId="0" applyFont="1" applyFill="1" applyAlignment="1">
      <alignment horizontal="left"/>
    </xf>
    <xf numFmtId="3" fontId="3" fillId="0" borderId="7" xfId="0" applyNumberFormat="1" applyFont="1" applyFill="1" applyBorder="1" applyAlignment="1">
      <alignment horizontal="centerContinuous" wrapText="1"/>
    </xf>
    <xf numFmtId="3" fontId="3" fillId="0" borderId="16" xfId="0" applyNumberFormat="1" applyFont="1" applyFill="1" applyBorder="1" applyAlignment="1">
      <alignment horizontal="center" wrapText="1"/>
    </xf>
    <xf numFmtId="3" fontId="3" fillId="0" borderId="50" xfId="0" applyNumberFormat="1" applyFont="1" applyFill="1" applyBorder="1" applyAlignment="1">
      <alignment horizontal="centerContinuous"/>
    </xf>
    <xf numFmtId="3" fontId="3" fillId="0" borderId="27" xfId="0" applyNumberFormat="1" applyFont="1" applyFill="1" applyBorder="1" applyAlignment="1">
      <alignment horizontal="centerContinuous"/>
    </xf>
    <xf numFmtId="3" fontId="3" fillId="0" borderId="32" xfId="0" applyNumberFormat="1" applyFont="1" applyFill="1" applyBorder="1" applyAlignment="1">
      <alignment horizontal="centerContinuous"/>
    </xf>
    <xf numFmtId="3" fontId="3" fillId="0" borderId="33" xfId="0" applyNumberFormat="1" applyFont="1" applyFill="1" applyBorder="1" applyAlignment="1">
      <alignment horizontal="centerContinuous"/>
    </xf>
    <xf numFmtId="3" fontId="3" fillId="0" borderId="25" xfId="0" applyNumberFormat="1" applyFont="1" applyFill="1" applyBorder="1" applyAlignment="1">
      <alignment horizontal="center"/>
    </xf>
    <xf numFmtId="0" fontId="3" fillId="0" borderId="26" xfId="0" applyFont="1" applyFill="1" applyBorder="1"/>
    <xf numFmtId="3" fontId="3" fillId="0" borderId="37" xfId="0" applyNumberFormat="1" applyFont="1" applyFill="1" applyBorder="1" applyAlignment="1">
      <alignment horizontal="center" shrinkToFit="1"/>
    </xf>
    <xf numFmtId="177" fontId="4" fillId="0" borderId="0" xfId="0" applyNumberFormat="1" applyFont="1" applyBorder="1" applyAlignment="1">
      <alignment horizontal="right"/>
    </xf>
    <xf numFmtId="177" fontId="4" fillId="0" borderId="44" xfId="0" applyNumberFormat="1" applyFont="1" applyBorder="1" applyAlignment="1">
      <alignment horizontal="right"/>
    </xf>
    <xf numFmtId="177" fontId="4" fillId="0" borderId="52" xfId="0" applyNumberFormat="1" applyFont="1" applyBorder="1" applyAlignment="1">
      <alignment horizontal="right"/>
    </xf>
    <xf numFmtId="177" fontId="4" fillId="0" borderId="20" xfId="0" applyNumberFormat="1" applyFont="1" applyBorder="1" applyAlignment="1">
      <alignment horizontal="right"/>
    </xf>
    <xf numFmtId="177" fontId="4" fillId="0" borderId="53" xfId="0" applyNumberFormat="1" applyFont="1" applyBorder="1" applyAlignment="1">
      <alignment horizontal="right"/>
    </xf>
    <xf numFmtId="177" fontId="4" fillId="0" borderId="13" xfId="0" applyNumberFormat="1" applyFont="1" applyBorder="1" applyAlignment="1">
      <alignment horizontal="right"/>
    </xf>
    <xf numFmtId="177" fontId="4" fillId="0" borderId="54" xfId="0" applyNumberFormat="1" applyFont="1" applyBorder="1" applyAlignment="1">
      <alignment horizontal="right"/>
    </xf>
    <xf numFmtId="177" fontId="4" fillId="0" borderId="13" xfId="20" applyNumberFormat="1" applyFont="1" applyBorder="1" applyAlignment="1">
      <alignment horizontal="right"/>
    </xf>
    <xf numFmtId="177" fontId="4" fillId="0" borderId="0" xfId="20" applyNumberFormat="1" applyFont="1" applyBorder="1" applyAlignment="1">
      <alignment horizontal="right"/>
    </xf>
    <xf numFmtId="177" fontId="4" fillId="0" borderId="44" xfId="20" applyNumberFormat="1" applyFont="1" applyBorder="1" applyAlignment="1">
      <alignment horizontal="right"/>
    </xf>
    <xf numFmtId="177" fontId="12" fillId="0" borderId="44" xfId="20" applyNumberFormat="1" applyFont="1" applyBorder="1" applyAlignment="1">
      <alignment horizontal="right"/>
    </xf>
    <xf numFmtId="177" fontId="4" fillId="0" borderId="20" xfId="20" applyNumberFormat="1" applyFont="1" applyBorder="1" applyAlignment="1">
      <alignment horizontal="right"/>
    </xf>
    <xf numFmtId="177" fontId="4" fillId="0" borderId="53" xfId="20" applyNumberFormat="1" applyFont="1" applyBorder="1" applyAlignment="1">
      <alignment horizontal="right"/>
    </xf>
    <xf numFmtId="177" fontId="4" fillId="0" borderId="13" xfId="22" applyNumberFormat="1" applyFont="1" applyBorder="1" applyAlignment="1">
      <alignment horizontal="right"/>
    </xf>
    <xf numFmtId="177" fontId="4" fillId="0" borderId="0" xfId="22" applyNumberFormat="1" applyFont="1" applyBorder="1" applyAlignment="1">
      <alignment horizontal="right"/>
    </xf>
    <xf numFmtId="177" fontId="4" fillId="0" borderId="44" xfId="22" applyNumberFormat="1" applyFont="1" applyBorder="1" applyAlignment="1">
      <alignment horizontal="right"/>
    </xf>
    <xf numFmtId="177" fontId="12" fillId="0" borderId="44" xfId="22" applyNumberFormat="1" applyFont="1" applyBorder="1" applyAlignment="1">
      <alignment horizontal="right"/>
    </xf>
    <xf numFmtId="177" fontId="4" fillId="0" borderId="20" xfId="22" applyNumberFormat="1" applyFont="1" applyBorder="1" applyAlignment="1">
      <alignment horizontal="right"/>
    </xf>
    <xf numFmtId="177" fontId="4" fillId="0" borderId="53" xfId="22" applyNumberFormat="1" applyFont="1" applyBorder="1" applyAlignment="1">
      <alignment horizontal="right"/>
    </xf>
    <xf numFmtId="177" fontId="4" fillId="0" borderId="13" xfId="0" applyNumberFormat="1" applyFont="1" applyFill="1" applyBorder="1" applyAlignment="1">
      <alignment horizontal="right"/>
    </xf>
    <xf numFmtId="177" fontId="4" fillId="0" borderId="0" xfId="0" applyNumberFormat="1" applyFont="1" applyFill="1" applyBorder="1" applyAlignment="1">
      <alignment horizontal="right"/>
    </xf>
    <xf numFmtId="177" fontId="4" fillId="0" borderId="44" xfId="0" applyNumberFormat="1" applyFont="1" applyFill="1" applyBorder="1" applyAlignment="1">
      <alignment horizontal="right"/>
    </xf>
    <xf numFmtId="177" fontId="9" fillId="0" borderId="0" xfId="0" applyNumberFormat="1" applyFont="1" applyFill="1" applyBorder="1" applyAlignment="1">
      <alignment horizontal="right"/>
    </xf>
    <xf numFmtId="177" fontId="4" fillId="0" borderId="0" xfId="22" applyNumberFormat="1" applyFont="1" applyFill="1" applyBorder="1" applyAlignment="1">
      <alignment horizontal="right"/>
    </xf>
    <xf numFmtId="177" fontId="4" fillId="0" borderId="49" xfId="20" applyNumberFormat="1" applyFont="1" applyBorder="1" applyAlignment="1">
      <alignment horizontal="right"/>
    </xf>
    <xf numFmtId="177" fontId="11" fillId="0" borderId="13" xfId="0" applyNumberFormat="1" applyFont="1" applyFill="1" applyBorder="1" applyAlignment="1">
      <alignment horizontal="right"/>
    </xf>
    <xf numFmtId="177" fontId="11" fillId="0" borderId="0" xfId="0" applyNumberFormat="1" applyFont="1" applyFill="1" applyBorder="1" applyAlignment="1">
      <alignment horizontal="right"/>
    </xf>
    <xf numFmtId="177" fontId="11" fillId="0" borderId="44" xfId="0" applyNumberFormat="1" applyFont="1" applyFill="1" applyBorder="1" applyAlignment="1">
      <alignment horizontal="right"/>
    </xf>
    <xf numFmtId="177" fontId="11" fillId="0" borderId="13" xfId="20" applyNumberFormat="1" applyFont="1" applyBorder="1" applyAlignment="1">
      <alignment horizontal="right"/>
    </xf>
    <xf numFmtId="177" fontId="11" fillId="0" borderId="0" xfId="20" applyNumberFormat="1" applyFont="1" applyBorder="1" applyAlignment="1">
      <alignment horizontal="right"/>
    </xf>
    <xf numFmtId="177" fontId="11" fillId="0" borderId="0" xfId="0" applyNumberFormat="1" applyFont="1" applyBorder="1" applyAlignment="1">
      <alignment horizontal="right"/>
    </xf>
    <xf numFmtId="177" fontId="11" fillId="0" borderId="44" xfId="0" applyNumberFormat="1" applyFont="1" applyBorder="1" applyAlignment="1">
      <alignment horizontal="right"/>
    </xf>
    <xf numFmtId="177" fontId="4" fillId="0" borderId="0" xfId="20" applyNumberFormat="1" applyFont="1" applyFill="1" applyBorder="1" applyAlignment="1">
      <alignment horizontal="right"/>
    </xf>
    <xf numFmtId="177" fontId="11" fillId="0" borderId="0" xfId="20" applyNumberFormat="1" applyFont="1" applyFill="1" applyBorder="1" applyAlignment="1">
      <alignment horizontal="right"/>
    </xf>
    <xf numFmtId="177" fontId="4" fillId="0" borderId="20" xfId="20" applyNumberFormat="1" applyFont="1" applyFill="1" applyBorder="1" applyAlignment="1">
      <alignment horizontal="right"/>
    </xf>
    <xf numFmtId="0" fontId="4" fillId="0" borderId="0" xfId="0" applyFont="1" applyAlignment="1">
      <alignment vertical="center" shrinkToFit="1"/>
    </xf>
    <xf numFmtId="0" fontId="4" fillId="0" borderId="44" xfId="0" applyFont="1" applyBorder="1" applyAlignment="1">
      <alignment vertical="center" shrinkToFit="1"/>
    </xf>
    <xf numFmtId="0" fontId="3" fillId="0" borderId="26" xfId="0" applyFont="1" applyFill="1" applyBorder="1" applyAlignment="1">
      <alignment horizontal="left"/>
    </xf>
    <xf numFmtId="0" fontId="3" fillId="0" borderId="15" xfId="0" applyFont="1" applyFill="1" applyBorder="1" applyAlignment="1">
      <alignment horizontal="left"/>
    </xf>
    <xf numFmtId="0" fontId="4" fillId="0" borderId="55" xfId="0" applyFont="1" applyBorder="1" applyAlignment="1">
      <alignment vertical="center" shrinkToFit="1"/>
    </xf>
    <xf numFmtId="177" fontId="4" fillId="0" borderId="47" xfId="22" applyNumberFormat="1" applyFont="1" applyBorder="1" applyAlignment="1">
      <alignment horizontal="right"/>
    </xf>
    <xf numFmtId="177" fontId="4" fillId="0" borderId="49" xfId="22" applyNumberFormat="1" applyFont="1" applyBorder="1" applyAlignment="1">
      <alignment horizontal="right"/>
    </xf>
    <xf numFmtId="177" fontId="4" fillId="0" borderId="55" xfId="22" applyNumberFormat="1" applyFont="1" applyBorder="1" applyAlignment="1">
      <alignment horizontal="right"/>
    </xf>
    <xf numFmtId="0" fontId="3" fillId="0" borderId="46" xfId="0" applyFont="1" applyFill="1" applyBorder="1" applyAlignment="1">
      <alignment horizontal="left"/>
    </xf>
    <xf numFmtId="177" fontId="4" fillId="0" borderId="0" xfId="0" applyNumberFormat="1" applyFont="1" applyAlignment="1">
      <alignment horizontal="right" shrinkToFit="1"/>
    </xf>
    <xf numFmtId="177" fontId="4" fillId="0" borderId="0" xfId="0" applyNumberFormat="1" applyFont="1" applyBorder="1" applyAlignment="1">
      <alignment horizontal="right" shrinkToFit="1"/>
    </xf>
    <xf numFmtId="177" fontId="4" fillId="0" borderId="44" xfId="0" applyNumberFormat="1" applyFont="1" applyBorder="1" applyAlignment="1">
      <alignment horizontal="right" shrinkToFit="1"/>
    </xf>
    <xf numFmtId="177" fontId="4" fillId="0" borderId="20" xfId="0" applyNumberFormat="1" applyFont="1" applyBorder="1" applyAlignment="1">
      <alignment horizontal="right" shrinkToFit="1"/>
    </xf>
    <xf numFmtId="177" fontId="4" fillId="0" borderId="53" xfId="0" applyNumberFormat="1" applyFont="1" applyBorder="1" applyAlignment="1">
      <alignment horizontal="right" shrinkToFit="1"/>
    </xf>
    <xf numFmtId="0" fontId="4" fillId="0" borderId="0" xfId="0" applyFont="1" applyAlignment="1">
      <alignment horizontal="right" shrinkToFit="1"/>
    </xf>
    <xf numFmtId="0" fontId="4" fillId="0" borderId="20" xfId="0" applyFont="1" applyBorder="1" applyAlignment="1">
      <alignment horizontal="right" shrinkToFit="1"/>
    </xf>
    <xf numFmtId="0" fontId="4" fillId="0" borderId="0" xfId="0" applyFont="1" applyBorder="1" applyAlignment="1">
      <alignment horizontal="right" shrinkToFit="1"/>
    </xf>
    <xf numFmtId="177" fontId="4" fillId="0" borderId="49" xfId="0" applyNumberFormat="1" applyFont="1" applyBorder="1" applyAlignment="1">
      <alignment horizontal="right" shrinkToFit="1"/>
    </xf>
    <xf numFmtId="177" fontId="4" fillId="0" borderId="55" xfId="0" applyNumberFormat="1" applyFont="1" applyBorder="1" applyAlignment="1">
      <alignment horizontal="right" shrinkToFit="1"/>
    </xf>
    <xf numFmtId="177" fontId="4" fillId="0" borderId="0" xfId="0" applyNumberFormat="1" applyFont="1" applyAlignment="1">
      <alignment horizontal="right"/>
    </xf>
    <xf numFmtId="0" fontId="4" fillId="0" borderId="0" xfId="0" applyFont="1" applyAlignment="1">
      <alignment shrinkToFit="1"/>
    </xf>
    <xf numFmtId="0" fontId="4" fillId="0" borderId="44" xfId="0" applyFont="1" applyBorder="1" applyAlignment="1">
      <alignment shrinkToFit="1"/>
    </xf>
    <xf numFmtId="177" fontId="4" fillId="0" borderId="0" xfId="0" applyNumberFormat="1" applyFont="1" applyBorder="1" applyAlignment="1"/>
    <xf numFmtId="177" fontId="4" fillId="0" borderId="44" xfId="0" applyNumberFormat="1" applyFont="1" applyBorder="1" applyAlignment="1"/>
    <xf numFmtId="178" fontId="4" fillId="0" borderId="0" xfId="0" applyNumberFormat="1" applyFont="1" applyAlignment="1">
      <alignment horizontal="right" shrinkToFit="1"/>
    </xf>
    <xf numFmtId="0" fontId="4" fillId="0" borderId="0" xfId="0" applyFont="1" applyAlignment="1">
      <alignment horizontal="right" vertical="center" shrinkToFit="1"/>
    </xf>
    <xf numFmtId="0" fontId="4" fillId="0" borderId="20" xfId="0" applyFont="1" applyBorder="1" applyAlignment="1">
      <alignment shrinkToFit="1"/>
    </xf>
    <xf numFmtId="177" fontId="24" fillId="0" borderId="0" xfId="0" applyNumberFormat="1" applyFont="1" applyFill="1" applyBorder="1" applyAlignment="1">
      <alignment horizontal="right"/>
    </xf>
    <xf numFmtId="177" fontId="24" fillId="0" borderId="0" xfId="0" applyNumberFormat="1" applyFont="1" applyBorder="1" applyAlignment="1">
      <alignment horizontal="right"/>
    </xf>
    <xf numFmtId="177" fontId="24" fillId="0" borderId="0" xfId="20" applyNumberFormat="1" applyFont="1" applyBorder="1" applyAlignment="1">
      <alignment horizontal="right"/>
    </xf>
    <xf numFmtId="177" fontId="24" fillId="0" borderId="44" xfId="20" applyNumberFormat="1" applyFont="1" applyBorder="1" applyAlignment="1">
      <alignment horizontal="right"/>
    </xf>
    <xf numFmtId="177" fontId="24" fillId="0" borderId="51" xfId="20" applyNumberFormat="1" applyFont="1" applyBorder="1" applyAlignment="1">
      <alignment horizontal="right"/>
    </xf>
    <xf numFmtId="177" fontId="24" fillId="0" borderId="54" xfId="20" applyNumberFormat="1" applyFont="1" applyBorder="1" applyAlignment="1">
      <alignment horizontal="right"/>
    </xf>
    <xf numFmtId="177" fontId="24" fillId="0" borderId="13" xfId="20" applyNumberFormat="1" applyFont="1" applyBorder="1" applyAlignment="1">
      <alignment horizontal="right"/>
    </xf>
    <xf numFmtId="177" fontId="24" fillId="0" borderId="13" xfId="22" applyNumberFormat="1" applyFont="1" applyBorder="1" applyAlignment="1">
      <alignment horizontal="right"/>
    </xf>
    <xf numFmtId="177" fontId="24" fillId="0" borderId="0" xfId="22" applyNumberFormat="1" applyFont="1" applyBorder="1" applyAlignment="1">
      <alignment horizontal="right"/>
    </xf>
    <xf numFmtId="177" fontId="24" fillId="0" borderId="44" xfId="22" applyNumberFormat="1" applyFont="1" applyBorder="1" applyAlignment="1">
      <alignment horizontal="right"/>
    </xf>
    <xf numFmtId="177" fontId="24" fillId="0" borderId="54" xfId="22" applyNumberFormat="1" applyFont="1" applyBorder="1" applyAlignment="1">
      <alignment horizontal="right"/>
    </xf>
    <xf numFmtId="177" fontId="24" fillId="0" borderId="20" xfId="22" applyNumberFormat="1" applyFont="1" applyBorder="1" applyAlignment="1">
      <alignment horizontal="right"/>
    </xf>
    <xf numFmtId="0" fontId="24" fillId="0" borderId="0" xfId="0" applyFont="1" applyAlignment="1">
      <alignment vertical="center" shrinkToFit="1"/>
    </xf>
    <xf numFmtId="177" fontId="24" fillId="0" borderId="53" xfId="22" applyNumberFormat="1" applyFont="1" applyBorder="1" applyAlignment="1">
      <alignment horizontal="right"/>
    </xf>
    <xf numFmtId="177" fontId="24" fillId="0" borderId="0" xfId="0" applyNumberFormat="1" applyFont="1" applyBorder="1" applyAlignment="1">
      <alignment horizontal="right" shrinkToFit="1"/>
    </xf>
    <xf numFmtId="177" fontId="24" fillId="0" borderId="44" xfId="0" applyNumberFormat="1" applyFont="1" applyBorder="1" applyAlignment="1">
      <alignment horizontal="right" shrinkToFit="1"/>
    </xf>
    <xf numFmtId="177" fontId="24" fillId="0" borderId="20" xfId="0" applyNumberFormat="1" applyFont="1" applyBorder="1" applyAlignment="1">
      <alignment horizontal="right" shrinkToFit="1"/>
    </xf>
    <xf numFmtId="177" fontId="24" fillId="0" borderId="53" xfId="0" applyNumberFormat="1" applyFont="1" applyBorder="1" applyAlignment="1">
      <alignment horizontal="right" shrinkToFit="1"/>
    </xf>
    <xf numFmtId="177" fontId="24" fillId="0" borderId="49" xfId="22" applyNumberFormat="1" applyFont="1" applyBorder="1" applyAlignment="1">
      <alignment horizontal="right"/>
    </xf>
    <xf numFmtId="177" fontId="24" fillId="0" borderId="47" xfId="22" applyNumberFormat="1" applyFont="1" applyBorder="1" applyAlignment="1">
      <alignment horizontal="right"/>
    </xf>
    <xf numFmtId="177" fontId="24" fillId="0" borderId="0" xfId="20" applyNumberFormat="1" applyFont="1" applyFill="1" applyBorder="1" applyAlignment="1">
      <alignment horizontal="right"/>
    </xf>
    <xf numFmtId="177" fontId="24" fillId="0" borderId="44" xfId="0" applyNumberFormat="1" applyFont="1" applyBorder="1" applyAlignment="1">
      <alignment horizontal="right"/>
    </xf>
    <xf numFmtId="177" fontId="24" fillId="0" borderId="20" xfId="20" applyNumberFormat="1" applyFont="1" applyBorder="1" applyAlignment="1">
      <alignment horizontal="right"/>
    </xf>
    <xf numFmtId="177" fontId="24" fillId="0" borderId="0" xfId="0" applyNumberFormat="1" applyFont="1" applyAlignment="1">
      <alignment horizontal="right" shrinkToFit="1"/>
    </xf>
    <xf numFmtId="0" fontId="24" fillId="0" borderId="0" xfId="0" applyFont="1" applyAlignment="1">
      <alignment horizontal="right" shrinkToFit="1"/>
    </xf>
    <xf numFmtId="177" fontId="24" fillId="0" borderId="0" xfId="0" applyNumberFormat="1" applyFont="1" applyAlignment="1">
      <alignment horizontal="right"/>
    </xf>
    <xf numFmtId="177" fontId="24" fillId="0" borderId="20" xfId="20" applyNumberFormat="1" applyFont="1" applyFill="1" applyBorder="1" applyAlignment="1">
      <alignment horizontal="right"/>
    </xf>
    <xf numFmtId="177" fontId="24" fillId="0" borderId="20" xfId="0" applyNumberFormat="1" applyFont="1" applyFill="1" applyBorder="1" applyAlignment="1">
      <alignment horizontal="right"/>
    </xf>
    <xf numFmtId="177" fontId="24" fillId="0" borderId="20" xfId="0" applyNumberFormat="1" applyFont="1" applyBorder="1" applyAlignment="1">
      <alignment horizontal="right"/>
    </xf>
    <xf numFmtId="177" fontId="24" fillId="0" borderId="53" xfId="0" applyNumberFormat="1" applyFont="1" applyBorder="1" applyAlignment="1">
      <alignment horizontal="right"/>
    </xf>
    <xf numFmtId="177" fontId="24" fillId="0" borderId="44" xfId="0" applyNumberFormat="1" applyFont="1" applyFill="1" applyBorder="1" applyAlignment="1">
      <alignment horizontal="right"/>
    </xf>
    <xf numFmtId="0" fontId="25" fillId="0" borderId="38" xfId="0" applyFont="1" applyFill="1" applyBorder="1" applyAlignment="1" applyProtection="1">
      <alignment horizontal="center"/>
      <protection locked="0"/>
    </xf>
    <xf numFmtId="0" fontId="25" fillId="0" borderId="9" xfId="0" applyFont="1" applyFill="1" applyBorder="1" applyAlignment="1" applyProtection="1">
      <alignment horizontal="center"/>
      <protection locked="0"/>
    </xf>
    <xf numFmtId="0" fontId="24" fillId="0" borderId="44" xfId="0" applyFont="1" applyBorder="1" applyAlignment="1">
      <alignment horizontal="right" shrinkToFit="1"/>
    </xf>
    <xf numFmtId="0" fontId="24" fillId="0" borderId="20" xfId="0" applyFont="1" applyBorder="1" applyAlignment="1">
      <alignment horizontal="right" shrinkToFit="1"/>
    </xf>
    <xf numFmtId="0" fontId="24" fillId="0" borderId="53" xfId="0" applyFont="1" applyBorder="1" applyAlignment="1">
      <alignment horizontal="right" shrinkToFit="1"/>
    </xf>
    <xf numFmtId="3" fontId="3" fillId="0" borderId="5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3" fontId="3" fillId="0" borderId="8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3" fillId="0" borderId="27" xfId="0" applyFont="1" applyFill="1" applyBorder="1" applyAlignment="1" applyProtection="1">
      <alignment horizontal="center"/>
      <protection locked="0"/>
    </xf>
    <xf numFmtId="0" fontId="0" fillId="0" borderId="27" xfId="0" applyBorder="1" applyAlignment="1">
      <alignment horizontal="center"/>
    </xf>
    <xf numFmtId="0" fontId="3" fillId="0" borderId="13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3" fillId="0" borderId="3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" fillId="0" borderId="13" xfId="0" applyFont="1" applyFill="1" applyBorder="1" applyAlignment="1">
      <alignment horizontal="center"/>
    </xf>
    <xf numFmtId="0" fontId="3" fillId="0" borderId="13" xfId="0" applyFont="1" applyFill="1" applyBorder="1" applyAlignment="1" applyProtection="1">
      <alignment horizontal="center" wrapText="1"/>
      <protection locked="0"/>
    </xf>
    <xf numFmtId="0" fontId="0" fillId="0" borderId="0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44" xfId="0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3" fillId="0" borderId="0" xfId="0" applyFont="1" applyFill="1" applyBorder="1" applyAlignment="1" applyProtection="1">
      <alignment horizontal="center"/>
      <protection locked="0"/>
    </xf>
    <xf numFmtId="0" fontId="0" fillId="0" borderId="45" xfId="0" applyFill="1" applyBorder="1" applyAlignment="1">
      <alignment horizontal="center"/>
    </xf>
    <xf numFmtId="0" fontId="0" fillId="0" borderId="37" xfId="0" applyBorder="1" applyAlignment="1">
      <alignment horizontal="center"/>
    </xf>
  </cellXfs>
  <cellStyles count="23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桁区切り" xfId="20" builtinId="6"/>
    <cellStyle name="標準" xfId="0" builtinId="0"/>
    <cellStyle name="標準 2" xfId="21"/>
    <cellStyle name="標準_第３表" xfId="2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showGridLines="0" zoomScaleNormal="100" workbookViewId="0">
      <selection activeCell="F2" sqref="F2:G2"/>
    </sheetView>
  </sheetViews>
  <sheetFormatPr defaultColWidth="11" defaultRowHeight="11.25"/>
  <cols>
    <col min="1" max="1" width="5.140625" style="39" customWidth="1"/>
    <col min="2" max="2" width="11" style="39" customWidth="1"/>
    <col min="3" max="11" width="8.85546875" style="39" customWidth="1"/>
    <col min="12" max="12" width="9.85546875" style="39" customWidth="1"/>
    <col min="13" max="21" width="8.85546875" style="39" customWidth="1"/>
    <col min="22" max="16384" width="11" style="39"/>
  </cols>
  <sheetData>
    <row r="1" spans="1:21" ht="18" customHeight="1">
      <c r="A1" s="38" t="s">
        <v>0</v>
      </c>
      <c r="U1" s="40" t="s">
        <v>0</v>
      </c>
    </row>
    <row r="2" spans="1:21" ht="18" customHeight="1">
      <c r="A2" s="38"/>
    </row>
    <row r="3" spans="1:21" ht="18" customHeight="1">
      <c r="A3" s="128" t="s">
        <v>192</v>
      </c>
      <c r="B3" s="41"/>
      <c r="C3" s="41"/>
      <c r="D3" s="41"/>
      <c r="E3" s="41"/>
      <c r="F3" s="41"/>
      <c r="G3" s="41"/>
      <c r="H3" s="41"/>
      <c r="I3" s="41"/>
      <c r="J3" s="41"/>
      <c r="K3" s="42"/>
      <c r="L3" s="41"/>
      <c r="M3" s="41"/>
    </row>
    <row r="4" spans="1:21" ht="18" customHeight="1"/>
    <row r="5" spans="1:21" ht="18" customHeight="1">
      <c r="A5" s="43" t="s">
        <v>184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</row>
    <row r="6" spans="1:21" ht="18" customHeight="1">
      <c r="A6" s="44" t="s">
        <v>1</v>
      </c>
      <c r="B6" s="4"/>
      <c r="C6" s="45" t="s">
        <v>2</v>
      </c>
      <c r="D6" s="45" t="s">
        <v>3</v>
      </c>
      <c r="E6" s="45">
        <v>1</v>
      </c>
      <c r="F6" s="45">
        <v>2</v>
      </c>
      <c r="G6" s="45">
        <v>3</v>
      </c>
      <c r="H6" s="45">
        <v>4</v>
      </c>
      <c r="I6" s="45">
        <v>5</v>
      </c>
      <c r="J6" s="45">
        <v>6</v>
      </c>
      <c r="K6" s="45">
        <v>7</v>
      </c>
      <c r="L6" s="45">
        <v>8</v>
      </c>
      <c r="M6" s="45">
        <v>9</v>
      </c>
      <c r="N6" s="45">
        <v>10</v>
      </c>
      <c r="O6" s="45">
        <v>11</v>
      </c>
      <c r="P6" s="45">
        <v>12</v>
      </c>
      <c r="Q6" s="45">
        <v>13</v>
      </c>
      <c r="R6" s="45">
        <v>14</v>
      </c>
      <c r="S6" s="45">
        <v>15</v>
      </c>
      <c r="T6" s="45">
        <v>16</v>
      </c>
      <c r="U6" s="46">
        <v>17</v>
      </c>
    </row>
    <row r="7" spans="1:21" ht="18" customHeight="1">
      <c r="A7" s="47" t="s">
        <v>197</v>
      </c>
      <c r="B7" s="48"/>
      <c r="C7" s="138">
        <v>241</v>
      </c>
      <c r="D7" s="138">
        <v>3</v>
      </c>
      <c r="E7" s="138">
        <v>5</v>
      </c>
      <c r="F7" s="138">
        <v>6</v>
      </c>
      <c r="G7" s="138">
        <v>39</v>
      </c>
      <c r="H7" s="138">
        <v>19</v>
      </c>
      <c r="I7" s="138">
        <v>6</v>
      </c>
      <c r="J7" s="138">
        <v>21</v>
      </c>
      <c r="K7" s="138">
        <v>18</v>
      </c>
      <c r="L7" s="138">
        <v>9</v>
      </c>
      <c r="M7" s="138">
        <v>7</v>
      </c>
      <c r="N7" s="138">
        <v>9</v>
      </c>
      <c r="O7" s="138">
        <v>14</v>
      </c>
      <c r="P7" s="138">
        <v>11</v>
      </c>
      <c r="Q7" s="138">
        <v>13</v>
      </c>
      <c r="R7" s="138">
        <v>6</v>
      </c>
      <c r="S7" s="138">
        <v>8</v>
      </c>
      <c r="T7" s="138">
        <v>5</v>
      </c>
      <c r="U7" s="139">
        <v>9</v>
      </c>
    </row>
    <row r="8" spans="1:21" ht="18" customHeight="1">
      <c r="A8" s="47" t="s">
        <v>200</v>
      </c>
      <c r="B8" s="48"/>
      <c r="C8" s="202">
        <f>IF(SUM(D8:U8,C15:L15)=0,"-",SUM(D8:U8,C15:L15))</f>
        <v>238</v>
      </c>
      <c r="D8" s="202">
        <f t="shared" ref="D8:U8" si="0">IF(SUM(D9:D12)=0,"-",SUM(D9:D12))</f>
        <v>3</v>
      </c>
      <c r="E8" s="202">
        <f t="shared" si="0"/>
        <v>3</v>
      </c>
      <c r="F8" s="202">
        <f t="shared" si="0"/>
        <v>4</v>
      </c>
      <c r="G8" s="202">
        <f t="shared" si="0"/>
        <v>41</v>
      </c>
      <c r="H8" s="202">
        <f t="shared" si="0"/>
        <v>19</v>
      </c>
      <c r="I8" s="202">
        <f t="shared" si="0"/>
        <v>12</v>
      </c>
      <c r="J8" s="202">
        <f t="shared" si="0"/>
        <v>17</v>
      </c>
      <c r="K8" s="202">
        <f t="shared" si="0"/>
        <v>19</v>
      </c>
      <c r="L8" s="202">
        <f t="shared" si="0"/>
        <v>8</v>
      </c>
      <c r="M8" s="202">
        <f t="shared" si="0"/>
        <v>8</v>
      </c>
      <c r="N8" s="202">
        <f t="shared" si="0"/>
        <v>7</v>
      </c>
      <c r="O8" s="202">
        <f t="shared" si="0"/>
        <v>15</v>
      </c>
      <c r="P8" s="202">
        <f t="shared" si="0"/>
        <v>13</v>
      </c>
      <c r="Q8" s="202">
        <f t="shared" si="0"/>
        <v>9</v>
      </c>
      <c r="R8" s="202">
        <f t="shared" si="0"/>
        <v>7</v>
      </c>
      <c r="S8" s="202">
        <f t="shared" si="0"/>
        <v>6</v>
      </c>
      <c r="T8" s="202">
        <f t="shared" si="0"/>
        <v>5</v>
      </c>
      <c r="U8" s="203">
        <f t="shared" si="0"/>
        <v>8</v>
      </c>
    </row>
    <row r="9" spans="1:21" ht="18" customHeight="1">
      <c r="A9" s="49"/>
      <c r="B9" s="50" t="s">
        <v>5</v>
      </c>
      <c r="C9" s="202">
        <f>IF(SUM(D9:U9,C16:L16)=0,"-",SUM(D9:U9,C16:L16))</f>
        <v>1</v>
      </c>
      <c r="D9" s="138">
        <v>0</v>
      </c>
      <c r="E9" s="138">
        <v>0</v>
      </c>
      <c r="F9" s="138">
        <v>0</v>
      </c>
      <c r="G9" s="138">
        <v>0</v>
      </c>
      <c r="H9" s="138">
        <v>0</v>
      </c>
      <c r="I9" s="138">
        <v>0</v>
      </c>
      <c r="J9" s="138">
        <v>0</v>
      </c>
      <c r="K9" s="138">
        <v>0</v>
      </c>
      <c r="L9" s="138">
        <v>0</v>
      </c>
      <c r="M9" s="138">
        <v>0</v>
      </c>
      <c r="N9" s="138">
        <v>0</v>
      </c>
      <c r="O9" s="138">
        <v>0</v>
      </c>
      <c r="P9" s="138">
        <v>1</v>
      </c>
      <c r="Q9" s="138">
        <v>0</v>
      </c>
      <c r="R9" s="138">
        <v>0</v>
      </c>
      <c r="S9" s="138">
        <v>0</v>
      </c>
      <c r="T9" s="138">
        <v>0</v>
      </c>
      <c r="U9" s="139">
        <v>0</v>
      </c>
    </row>
    <row r="10" spans="1:21" ht="18" customHeight="1">
      <c r="A10" s="20" t="s">
        <v>6</v>
      </c>
      <c r="B10" s="50" t="s">
        <v>7</v>
      </c>
      <c r="C10" s="202">
        <f>IF(SUM(D10:U10,C17:L17)=0,"-",SUM(D10:U10,C17:L17))</f>
        <v>229</v>
      </c>
      <c r="D10" s="195">
        <v>3</v>
      </c>
      <c r="E10" s="193">
        <v>3</v>
      </c>
      <c r="F10" s="193">
        <v>4</v>
      </c>
      <c r="G10" s="193">
        <v>38</v>
      </c>
      <c r="H10" s="193">
        <v>18</v>
      </c>
      <c r="I10" s="193">
        <v>11</v>
      </c>
      <c r="J10" s="193">
        <v>14</v>
      </c>
      <c r="K10" s="193">
        <v>19</v>
      </c>
      <c r="L10" s="193">
        <v>8</v>
      </c>
      <c r="M10" s="193">
        <v>8</v>
      </c>
      <c r="N10" s="193">
        <v>7</v>
      </c>
      <c r="O10" s="193">
        <v>15</v>
      </c>
      <c r="P10" s="193">
        <v>12</v>
      </c>
      <c r="Q10" s="193">
        <v>9</v>
      </c>
      <c r="R10" s="193">
        <v>7</v>
      </c>
      <c r="S10" s="193">
        <v>6</v>
      </c>
      <c r="T10" s="193">
        <v>5</v>
      </c>
      <c r="U10" s="194">
        <v>8</v>
      </c>
    </row>
    <row r="11" spans="1:21" ht="18" customHeight="1">
      <c r="A11" s="51"/>
      <c r="B11" s="50" t="s">
        <v>8</v>
      </c>
      <c r="C11" s="202">
        <f>IF(SUM(D11:U11,C18:L18)=0,"-",SUM(D11:U11,C18:L18))</f>
        <v>8</v>
      </c>
      <c r="D11" s="138">
        <v>0</v>
      </c>
      <c r="E11" s="138">
        <v>0</v>
      </c>
      <c r="F11" s="138">
        <v>0</v>
      </c>
      <c r="G11" s="173">
        <v>3</v>
      </c>
      <c r="H11" s="173">
        <v>1</v>
      </c>
      <c r="I11" s="198">
        <v>1</v>
      </c>
      <c r="J11" s="173">
        <v>3</v>
      </c>
      <c r="K11" s="138">
        <v>0</v>
      </c>
      <c r="L11" s="138">
        <v>0</v>
      </c>
      <c r="M11" s="138">
        <v>0</v>
      </c>
      <c r="N11" s="138">
        <v>0</v>
      </c>
      <c r="O11" s="138">
        <v>0</v>
      </c>
      <c r="P11" s="138">
        <v>0</v>
      </c>
      <c r="Q11" s="138">
        <v>0</v>
      </c>
      <c r="R11" s="138">
        <v>0</v>
      </c>
      <c r="S11" s="138">
        <v>0</v>
      </c>
      <c r="T11" s="138">
        <v>0</v>
      </c>
      <c r="U11" s="139">
        <v>0</v>
      </c>
    </row>
    <row r="12" spans="1:21" ht="18" customHeight="1" thickBot="1">
      <c r="A12" s="52" t="s">
        <v>9</v>
      </c>
      <c r="B12" s="53" t="s">
        <v>7</v>
      </c>
      <c r="C12" s="204" t="str">
        <f>IF(SUM(D12:U12,C19:L19)=0,"-",SUM(D12:U12,C19:L19))</f>
        <v>-</v>
      </c>
      <c r="D12" s="140">
        <v>0</v>
      </c>
      <c r="E12" s="140">
        <v>0</v>
      </c>
      <c r="F12" s="140">
        <v>0</v>
      </c>
      <c r="G12" s="140">
        <v>0</v>
      </c>
      <c r="H12" s="140">
        <v>0</v>
      </c>
      <c r="I12" s="140">
        <v>0</v>
      </c>
      <c r="J12" s="140">
        <v>0</v>
      </c>
      <c r="K12" s="140">
        <v>0</v>
      </c>
      <c r="L12" s="140">
        <v>0</v>
      </c>
      <c r="M12" s="141">
        <v>0</v>
      </c>
      <c r="N12" s="141">
        <v>0</v>
      </c>
      <c r="O12" s="141">
        <v>0</v>
      </c>
      <c r="P12" s="141">
        <v>0</v>
      </c>
      <c r="Q12" s="141">
        <v>0</v>
      </c>
      <c r="R12" s="141">
        <v>0</v>
      </c>
      <c r="S12" s="141">
        <v>0</v>
      </c>
      <c r="T12" s="141">
        <v>0</v>
      </c>
      <c r="U12" s="142">
        <v>0</v>
      </c>
    </row>
    <row r="13" spans="1:21" ht="18" customHeight="1" thickTop="1">
      <c r="A13" s="54" t="s">
        <v>1</v>
      </c>
      <c r="B13" s="55"/>
      <c r="C13" s="23">
        <v>18</v>
      </c>
      <c r="D13" s="23">
        <v>19</v>
      </c>
      <c r="E13" s="23">
        <v>20</v>
      </c>
      <c r="F13" s="23">
        <v>21</v>
      </c>
      <c r="G13" s="23">
        <v>22</v>
      </c>
      <c r="H13" s="23">
        <v>23</v>
      </c>
      <c r="I13" s="23">
        <v>24</v>
      </c>
      <c r="J13" s="23" t="s">
        <v>10</v>
      </c>
      <c r="K13" s="23" t="s">
        <v>11</v>
      </c>
      <c r="L13" s="56" t="s">
        <v>137</v>
      </c>
      <c r="M13" s="9"/>
      <c r="N13" s="9"/>
      <c r="O13" s="9"/>
      <c r="P13" s="9"/>
      <c r="Q13" s="9"/>
      <c r="R13" s="9"/>
      <c r="S13" s="9"/>
      <c r="T13" s="9"/>
      <c r="U13" s="9"/>
    </row>
    <row r="14" spans="1:21" ht="18" customHeight="1">
      <c r="A14" s="47" t="s">
        <v>199</v>
      </c>
      <c r="B14" s="48"/>
      <c r="C14" s="143">
        <v>7</v>
      </c>
      <c r="D14" s="138">
        <v>5</v>
      </c>
      <c r="E14" s="138">
        <v>3</v>
      </c>
      <c r="F14" s="138">
        <v>5</v>
      </c>
      <c r="G14" s="138">
        <v>2</v>
      </c>
      <c r="H14" s="138">
        <v>2</v>
      </c>
      <c r="I14" s="138">
        <v>4</v>
      </c>
      <c r="J14" s="138">
        <v>4</v>
      </c>
      <c r="K14" s="138">
        <v>1</v>
      </c>
      <c r="L14" s="139" t="s">
        <v>4</v>
      </c>
      <c r="M14" s="9"/>
    </row>
    <row r="15" spans="1:21" ht="18" customHeight="1">
      <c r="A15" s="47" t="s">
        <v>200</v>
      </c>
      <c r="B15" s="48"/>
      <c r="C15" s="202">
        <f t="shared" ref="C15:L15" si="1">IF(SUM(C16:C19)=0,"-",SUM(C16:C19))</f>
        <v>7</v>
      </c>
      <c r="D15" s="202">
        <f t="shared" si="1"/>
        <v>5</v>
      </c>
      <c r="E15" s="202">
        <f t="shared" si="1"/>
        <v>4</v>
      </c>
      <c r="F15" s="202">
        <f t="shared" si="1"/>
        <v>6</v>
      </c>
      <c r="G15" s="202">
        <f t="shared" si="1"/>
        <v>3</v>
      </c>
      <c r="H15" s="202" t="str">
        <f t="shared" si="1"/>
        <v>-</v>
      </c>
      <c r="I15" s="202">
        <f t="shared" si="1"/>
        <v>4</v>
      </c>
      <c r="J15" s="202">
        <f t="shared" si="1"/>
        <v>3</v>
      </c>
      <c r="K15" s="202">
        <f t="shared" si="1"/>
        <v>2</v>
      </c>
      <c r="L15" s="203" t="str">
        <f t="shared" si="1"/>
        <v>-</v>
      </c>
      <c r="M15" s="9"/>
    </row>
    <row r="16" spans="1:21" ht="18" customHeight="1">
      <c r="A16" s="49"/>
      <c r="B16" s="50" t="s">
        <v>5</v>
      </c>
      <c r="C16" s="143">
        <v>0</v>
      </c>
      <c r="D16" s="138">
        <v>0</v>
      </c>
      <c r="E16" s="138">
        <v>0</v>
      </c>
      <c r="F16" s="138">
        <v>0</v>
      </c>
      <c r="G16" s="138">
        <v>0</v>
      </c>
      <c r="H16" s="138">
        <v>0</v>
      </c>
      <c r="I16" s="138">
        <v>0</v>
      </c>
      <c r="J16" s="138">
        <v>0</v>
      </c>
      <c r="K16" s="138">
        <v>0</v>
      </c>
      <c r="L16" s="139">
        <v>0</v>
      </c>
      <c r="M16" s="9"/>
    </row>
    <row r="17" spans="1:19" ht="18" customHeight="1">
      <c r="A17" s="20" t="s">
        <v>6</v>
      </c>
      <c r="B17" s="50" t="s">
        <v>7</v>
      </c>
      <c r="C17" s="187">
        <v>7</v>
      </c>
      <c r="D17" s="187">
        <v>5</v>
      </c>
      <c r="E17" s="187">
        <v>4</v>
      </c>
      <c r="F17" s="187">
        <v>6</v>
      </c>
      <c r="G17" s="187">
        <v>3</v>
      </c>
      <c r="H17" s="138">
        <v>0</v>
      </c>
      <c r="I17" s="187">
        <v>4</v>
      </c>
      <c r="J17" s="187">
        <v>3</v>
      </c>
      <c r="K17" s="138">
        <v>2</v>
      </c>
      <c r="L17" s="139">
        <v>0</v>
      </c>
      <c r="M17" s="9"/>
    </row>
    <row r="18" spans="1:19" ht="18" customHeight="1">
      <c r="A18" s="51"/>
      <c r="B18" s="50" t="s">
        <v>8</v>
      </c>
      <c r="C18" s="143">
        <v>0</v>
      </c>
      <c r="D18" s="138">
        <v>0</v>
      </c>
      <c r="E18" s="138">
        <v>0</v>
      </c>
      <c r="F18" s="138">
        <v>0</v>
      </c>
      <c r="G18" s="138">
        <v>0</v>
      </c>
      <c r="H18" s="138">
        <v>0</v>
      </c>
      <c r="I18" s="138">
        <v>0</v>
      </c>
      <c r="J18" s="138">
        <v>0</v>
      </c>
      <c r="K18" s="138">
        <v>0</v>
      </c>
      <c r="L18" s="139">
        <v>0</v>
      </c>
      <c r="M18" s="9"/>
    </row>
    <row r="19" spans="1:19" ht="18" customHeight="1">
      <c r="A19" s="57" t="s">
        <v>9</v>
      </c>
      <c r="B19" s="58" t="s">
        <v>7</v>
      </c>
      <c r="C19" s="144">
        <v>0</v>
      </c>
      <c r="D19" s="141">
        <v>0</v>
      </c>
      <c r="E19" s="141">
        <v>0</v>
      </c>
      <c r="F19" s="141">
        <v>0</v>
      </c>
      <c r="G19" s="141">
        <v>0</v>
      </c>
      <c r="H19" s="141">
        <v>0</v>
      </c>
      <c r="I19" s="141">
        <v>0</v>
      </c>
      <c r="J19" s="141">
        <v>0</v>
      </c>
      <c r="K19" s="141">
        <v>0</v>
      </c>
      <c r="L19" s="142">
        <v>0</v>
      </c>
      <c r="M19" s="9"/>
    </row>
    <row r="20" spans="1:19" ht="18" customHeight="1"/>
    <row r="21" spans="1:19" ht="18" customHeight="1">
      <c r="A21" s="39" t="s">
        <v>185</v>
      </c>
    </row>
    <row r="22" spans="1:19" ht="23.25" customHeight="1">
      <c r="A22" s="44" t="s">
        <v>1</v>
      </c>
      <c r="B22" s="59"/>
      <c r="C22" s="45" t="s">
        <v>2</v>
      </c>
      <c r="D22" s="45" t="s">
        <v>12</v>
      </c>
      <c r="E22" s="45" t="s">
        <v>13</v>
      </c>
      <c r="F22" s="45" t="s">
        <v>14</v>
      </c>
      <c r="G22" s="45" t="s">
        <v>15</v>
      </c>
      <c r="H22" s="45" t="s">
        <v>16</v>
      </c>
      <c r="I22" s="45" t="s">
        <v>17</v>
      </c>
      <c r="J22" s="45" t="s">
        <v>18</v>
      </c>
      <c r="K22" s="45" t="s">
        <v>19</v>
      </c>
      <c r="L22" s="45" t="s">
        <v>20</v>
      </c>
      <c r="M22" s="45" t="s">
        <v>21</v>
      </c>
      <c r="N22" s="45" t="s">
        <v>22</v>
      </c>
      <c r="O22" s="45" t="s">
        <v>23</v>
      </c>
      <c r="P22" s="45" t="s">
        <v>24</v>
      </c>
      <c r="Q22" s="45" t="s">
        <v>25</v>
      </c>
      <c r="R22" s="60" t="s">
        <v>136</v>
      </c>
      <c r="S22" s="82" t="s">
        <v>138</v>
      </c>
    </row>
    <row r="23" spans="1:19" ht="18" customHeight="1">
      <c r="A23" s="47" t="s">
        <v>199</v>
      </c>
      <c r="B23" s="48"/>
      <c r="C23" s="143">
        <v>241</v>
      </c>
      <c r="D23" s="138">
        <v>3</v>
      </c>
      <c r="E23" s="138">
        <v>40</v>
      </c>
      <c r="F23" s="138">
        <v>36</v>
      </c>
      <c r="G23" s="138">
        <v>23</v>
      </c>
      <c r="H23" s="138">
        <v>24</v>
      </c>
      <c r="I23" s="138">
        <v>17</v>
      </c>
      <c r="J23" s="138">
        <v>17</v>
      </c>
      <c r="K23" s="138">
        <v>27</v>
      </c>
      <c r="L23" s="138">
        <v>26</v>
      </c>
      <c r="M23" s="138">
        <v>14</v>
      </c>
      <c r="N23" s="138">
        <v>9</v>
      </c>
      <c r="O23" s="138">
        <v>2</v>
      </c>
      <c r="P23" s="138">
        <v>3</v>
      </c>
      <c r="Q23" s="138">
        <v>0</v>
      </c>
      <c r="R23" s="138" t="s">
        <v>4</v>
      </c>
      <c r="S23" s="139" t="s">
        <v>4</v>
      </c>
    </row>
    <row r="24" spans="1:19" ht="18" customHeight="1">
      <c r="A24" s="47" t="s">
        <v>200</v>
      </c>
      <c r="B24" s="48"/>
      <c r="C24" s="202">
        <f>IF(SUM(C25:C28)=0,"-",SUM(C25:C28))</f>
        <v>238</v>
      </c>
      <c r="D24" s="138">
        <f>SUM(D25:D28)</f>
        <v>3</v>
      </c>
      <c r="E24" s="138">
        <f t="shared" ref="E24:Q24" si="2">SUM(E25:E28)</f>
        <v>39</v>
      </c>
      <c r="F24" s="138">
        <f t="shared" si="2"/>
        <v>30</v>
      </c>
      <c r="G24" s="138">
        <f t="shared" si="2"/>
        <v>32</v>
      </c>
      <c r="H24" s="138">
        <f t="shared" si="2"/>
        <v>22</v>
      </c>
      <c r="I24" s="138">
        <f t="shared" si="2"/>
        <v>17</v>
      </c>
      <c r="J24" s="138">
        <f t="shared" si="2"/>
        <v>17</v>
      </c>
      <c r="K24" s="138">
        <f t="shared" si="2"/>
        <v>29</v>
      </c>
      <c r="L24" s="138">
        <f t="shared" si="2"/>
        <v>22</v>
      </c>
      <c r="M24" s="138">
        <f t="shared" si="2"/>
        <v>15</v>
      </c>
      <c r="N24" s="138">
        <f t="shared" si="2"/>
        <v>7</v>
      </c>
      <c r="O24" s="138">
        <f t="shared" si="2"/>
        <v>2</v>
      </c>
      <c r="P24" s="138">
        <f t="shared" si="2"/>
        <v>2</v>
      </c>
      <c r="Q24" s="138">
        <f t="shared" si="2"/>
        <v>1</v>
      </c>
      <c r="R24" s="138" t="str">
        <f>IF(SUM(R25:R28)=0,"-",SUM(R25:R28))</f>
        <v>-</v>
      </c>
      <c r="S24" s="139" t="str">
        <f>IF(SUM(S25:S28)=0,"-",SUM(S25:S28))</f>
        <v>-</v>
      </c>
    </row>
    <row r="25" spans="1:19" ht="18" customHeight="1">
      <c r="A25" s="49"/>
      <c r="B25" s="50" t="s">
        <v>5</v>
      </c>
      <c r="C25" s="202">
        <f>IF(SUM(D25:S25)=0,"-",SUM(D25:S25))</f>
        <v>1</v>
      </c>
      <c r="D25" s="138">
        <v>0</v>
      </c>
      <c r="E25" s="138">
        <v>0</v>
      </c>
      <c r="F25" s="138">
        <v>0</v>
      </c>
      <c r="G25" s="138">
        <v>0</v>
      </c>
      <c r="H25" s="138">
        <v>0</v>
      </c>
      <c r="I25" s="138">
        <v>0</v>
      </c>
      <c r="J25" s="138">
        <v>0</v>
      </c>
      <c r="K25" s="138">
        <v>0</v>
      </c>
      <c r="L25" s="138">
        <v>1</v>
      </c>
      <c r="M25" s="138">
        <v>0</v>
      </c>
      <c r="N25" s="138">
        <v>0</v>
      </c>
      <c r="O25" s="138">
        <v>0</v>
      </c>
      <c r="P25" s="138">
        <v>0</v>
      </c>
      <c r="Q25" s="138">
        <v>0</v>
      </c>
      <c r="R25" s="138">
        <v>0</v>
      </c>
      <c r="S25" s="139">
        <v>0</v>
      </c>
    </row>
    <row r="26" spans="1:19" ht="18" customHeight="1">
      <c r="A26" s="20" t="s">
        <v>6</v>
      </c>
      <c r="B26" s="50" t="s">
        <v>7</v>
      </c>
      <c r="C26" s="202">
        <f>IF(SUM(D26:S26)=0,"-",SUM(D26:S26))</f>
        <v>229</v>
      </c>
      <c r="D26" s="138">
        <v>3</v>
      </c>
      <c r="E26" s="138">
        <v>37</v>
      </c>
      <c r="F26" s="138">
        <v>29</v>
      </c>
      <c r="G26" s="138">
        <v>28</v>
      </c>
      <c r="H26" s="138">
        <v>21</v>
      </c>
      <c r="I26" s="138">
        <v>17</v>
      </c>
      <c r="J26" s="138">
        <v>17</v>
      </c>
      <c r="K26" s="138">
        <v>29</v>
      </c>
      <c r="L26" s="138">
        <v>21</v>
      </c>
      <c r="M26" s="138">
        <v>15</v>
      </c>
      <c r="N26" s="138">
        <v>7</v>
      </c>
      <c r="O26" s="138">
        <v>2</v>
      </c>
      <c r="P26" s="138">
        <v>2</v>
      </c>
      <c r="Q26" s="138">
        <v>1</v>
      </c>
      <c r="R26" s="195">
        <v>0</v>
      </c>
      <c r="S26" s="196">
        <v>0</v>
      </c>
    </row>
    <row r="27" spans="1:19" ht="18" customHeight="1">
      <c r="A27" s="51"/>
      <c r="B27" s="50" t="s">
        <v>8</v>
      </c>
      <c r="C27" s="202">
        <f>IF(SUM(D27:S27)=0,"-",SUM(D27:S27))</f>
        <v>8</v>
      </c>
      <c r="D27" s="138">
        <v>0</v>
      </c>
      <c r="E27" s="187">
        <v>2</v>
      </c>
      <c r="F27" s="193">
        <v>1</v>
      </c>
      <c r="G27" s="193">
        <v>4</v>
      </c>
      <c r="H27" s="193">
        <v>1</v>
      </c>
      <c r="I27" s="138">
        <v>0</v>
      </c>
      <c r="J27" s="138">
        <v>0</v>
      </c>
      <c r="K27" s="138">
        <v>0</v>
      </c>
      <c r="L27" s="138">
        <v>0</v>
      </c>
      <c r="M27" s="138">
        <v>0</v>
      </c>
      <c r="N27" s="138">
        <v>0</v>
      </c>
      <c r="O27" s="138">
        <v>0</v>
      </c>
      <c r="P27" s="138">
        <v>0</v>
      </c>
      <c r="Q27" s="138">
        <v>0</v>
      </c>
      <c r="R27" s="138">
        <v>0</v>
      </c>
      <c r="S27" s="139">
        <v>0</v>
      </c>
    </row>
    <row r="28" spans="1:19" ht="18" customHeight="1">
      <c r="A28" s="57" t="s">
        <v>9</v>
      </c>
      <c r="B28" s="58" t="s">
        <v>7</v>
      </c>
      <c r="C28" s="205" t="str">
        <f>IF(SUM(D28:S28)=0,"-",SUM(D28:S28))</f>
        <v>-</v>
      </c>
      <c r="D28" s="141">
        <v>0</v>
      </c>
      <c r="E28" s="141">
        <v>0</v>
      </c>
      <c r="F28" s="141">
        <v>0</v>
      </c>
      <c r="G28" s="141">
        <v>0</v>
      </c>
      <c r="H28" s="141">
        <v>0</v>
      </c>
      <c r="I28" s="141">
        <v>0</v>
      </c>
      <c r="J28" s="141">
        <v>0</v>
      </c>
      <c r="K28" s="141">
        <v>0</v>
      </c>
      <c r="L28" s="141">
        <v>0</v>
      </c>
      <c r="M28" s="141">
        <v>0</v>
      </c>
      <c r="N28" s="141">
        <v>0</v>
      </c>
      <c r="O28" s="141">
        <v>0</v>
      </c>
      <c r="P28" s="141">
        <v>0</v>
      </c>
      <c r="Q28" s="141">
        <v>0</v>
      </c>
      <c r="R28" s="141">
        <v>0</v>
      </c>
      <c r="S28" s="142">
        <v>0</v>
      </c>
    </row>
    <row r="29" spans="1:19" ht="18" customHeight="1"/>
    <row r="30" spans="1:19" ht="18" customHeight="1">
      <c r="A30" s="39" t="s">
        <v>186</v>
      </c>
    </row>
    <row r="31" spans="1:19" ht="18" customHeight="1">
      <c r="A31" s="44" t="s">
        <v>1</v>
      </c>
      <c r="B31" s="59"/>
      <c r="C31" s="45" t="s">
        <v>2</v>
      </c>
      <c r="D31" s="45" t="s">
        <v>26</v>
      </c>
      <c r="E31" s="45" t="s">
        <v>27</v>
      </c>
      <c r="F31" s="45" t="s">
        <v>28</v>
      </c>
      <c r="G31" s="45" t="s">
        <v>29</v>
      </c>
      <c r="H31" s="45" t="s">
        <v>30</v>
      </c>
      <c r="I31" s="45" t="s">
        <v>31</v>
      </c>
      <c r="J31" s="45" t="s">
        <v>32</v>
      </c>
      <c r="K31" s="45" t="s">
        <v>33</v>
      </c>
      <c r="L31" s="83" t="s">
        <v>139</v>
      </c>
    </row>
    <row r="32" spans="1:19" s="63" customFormat="1" ht="18" customHeight="1">
      <c r="A32" s="47" t="s">
        <v>199</v>
      </c>
      <c r="B32" s="62"/>
      <c r="C32" s="145">
        <v>2321</v>
      </c>
      <c r="D32" s="146">
        <v>250</v>
      </c>
      <c r="E32" s="146">
        <v>42</v>
      </c>
      <c r="F32" s="146">
        <v>155</v>
      </c>
      <c r="G32" s="146">
        <v>353</v>
      </c>
      <c r="H32" s="146">
        <v>965</v>
      </c>
      <c r="I32" s="146">
        <v>529</v>
      </c>
      <c r="J32" s="146">
        <v>27</v>
      </c>
      <c r="K32" s="146">
        <v>0</v>
      </c>
      <c r="L32" s="147" t="s">
        <v>4</v>
      </c>
    </row>
    <row r="33" spans="1:12" s="63" customFormat="1" ht="18" customHeight="1">
      <c r="A33" s="47" t="s">
        <v>200</v>
      </c>
      <c r="B33" s="62"/>
      <c r="C33" s="206">
        <f>IF(SUM(C34,C35,C39)=0,"-",SUM(C34,C35,C39))</f>
        <v>2286</v>
      </c>
      <c r="D33" s="202">
        <f t="shared" ref="D33:L33" si="3">IF(SUM(D34,D35,D39)=0,"-",SUM(D34,D35,D39))</f>
        <v>271</v>
      </c>
      <c r="E33" s="202">
        <f t="shared" si="3"/>
        <v>43</v>
      </c>
      <c r="F33" s="202">
        <f t="shared" si="3"/>
        <v>136</v>
      </c>
      <c r="G33" s="202">
        <f t="shared" si="3"/>
        <v>305</v>
      </c>
      <c r="H33" s="202">
        <f t="shared" si="3"/>
        <v>998</v>
      </c>
      <c r="I33" s="202">
        <f t="shared" si="3"/>
        <v>528</v>
      </c>
      <c r="J33" s="202">
        <f t="shared" si="3"/>
        <v>5</v>
      </c>
      <c r="K33" s="202" t="str">
        <f t="shared" si="3"/>
        <v>-</v>
      </c>
      <c r="L33" s="203" t="str">
        <f t="shared" si="3"/>
        <v>-</v>
      </c>
    </row>
    <row r="34" spans="1:12" s="63" customFormat="1" ht="18" customHeight="1">
      <c r="A34" s="131" t="s">
        <v>172</v>
      </c>
      <c r="B34" s="132" t="s">
        <v>174</v>
      </c>
      <c r="C34" s="206">
        <f>SUM(D34:L34)</f>
        <v>12</v>
      </c>
      <c r="D34" s="146">
        <v>0</v>
      </c>
      <c r="E34" s="146">
        <v>0</v>
      </c>
      <c r="F34" s="146">
        <v>0</v>
      </c>
      <c r="G34" s="146">
        <v>0</v>
      </c>
      <c r="H34" s="146">
        <v>0</v>
      </c>
      <c r="I34" s="146">
        <v>12</v>
      </c>
      <c r="J34" s="187" t="s">
        <v>165</v>
      </c>
      <c r="K34" s="187" t="s">
        <v>198</v>
      </c>
      <c r="L34" s="148" t="str">
        <f t="shared" ref="D34:L35" si="4">IF(SUM(L35:L37)=0,"-",SUM(L35:L37))</f>
        <v>-</v>
      </c>
    </row>
    <row r="35" spans="1:12" s="63" customFormat="1" ht="18" customHeight="1">
      <c r="A35" s="64"/>
      <c r="B35" s="65" t="s">
        <v>2</v>
      </c>
      <c r="C35" s="206">
        <f>IF(SUM(C36:C38)=0,"-",SUM(C36:C38))</f>
        <v>2238</v>
      </c>
      <c r="D35" s="202">
        <f t="shared" si="4"/>
        <v>270</v>
      </c>
      <c r="E35" s="202">
        <f t="shared" si="4"/>
        <v>40</v>
      </c>
      <c r="F35" s="202">
        <f t="shared" si="4"/>
        <v>128</v>
      </c>
      <c r="G35" s="202">
        <f t="shared" si="4"/>
        <v>292</v>
      </c>
      <c r="H35" s="202">
        <f t="shared" si="4"/>
        <v>991</v>
      </c>
      <c r="I35" s="202">
        <f t="shared" si="4"/>
        <v>514</v>
      </c>
      <c r="J35" s="202">
        <f t="shared" si="4"/>
        <v>3</v>
      </c>
      <c r="K35" s="202" t="str">
        <f t="shared" si="4"/>
        <v>-</v>
      </c>
      <c r="L35" s="203" t="str">
        <f t="shared" si="4"/>
        <v>-</v>
      </c>
    </row>
    <row r="36" spans="1:12" s="63" customFormat="1" ht="18" customHeight="1">
      <c r="A36" s="80" t="s">
        <v>7</v>
      </c>
      <c r="B36" s="65" t="s">
        <v>34</v>
      </c>
      <c r="C36" s="206">
        <f>SUM(D36:L36)</f>
        <v>1997</v>
      </c>
      <c r="D36" s="187">
        <v>33</v>
      </c>
      <c r="E36" s="187">
        <v>36</v>
      </c>
      <c r="F36" s="187">
        <v>128</v>
      </c>
      <c r="G36" s="187">
        <v>292</v>
      </c>
      <c r="H36" s="197">
        <v>991</v>
      </c>
      <c r="I36" s="187">
        <v>514</v>
      </c>
      <c r="J36" s="187">
        <v>3</v>
      </c>
      <c r="K36" s="146">
        <v>0</v>
      </c>
      <c r="L36" s="147">
        <v>0</v>
      </c>
    </row>
    <row r="37" spans="1:12" s="63" customFormat="1" ht="18" customHeight="1">
      <c r="A37" s="66"/>
      <c r="B37" s="65" t="s">
        <v>35</v>
      </c>
      <c r="C37" s="206">
        <f>SUM(D37:L37)</f>
        <v>8</v>
      </c>
      <c r="D37" s="187">
        <v>7</v>
      </c>
      <c r="E37" s="187">
        <v>1</v>
      </c>
      <c r="F37" s="146">
        <v>0</v>
      </c>
      <c r="G37" s="146">
        <v>0</v>
      </c>
      <c r="H37" s="146">
        <v>0</v>
      </c>
      <c r="I37" s="146">
        <v>0</v>
      </c>
      <c r="J37" s="146">
        <v>0</v>
      </c>
      <c r="K37" s="146">
        <v>0</v>
      </c>
      <c r="L37" s="147">
        <v>0</v>
      </c>
    </row>
    <row r="38" spans="1:12" s="63" customFormat="1" ht="18" customHeight="1">
      <c r="A38" s="67"/>
      <c r="B38" s="65" t="s">
        <v>178</v>
      </c>
      <c r="C38" s="206">
        <f>SUM(D38:L38)</f>
        <v>233</v>
      </c>
      <c r="D38" s="189">
        <v>230</v>
      </c>
      <c r="E38" s="189">
        <v>3</v>
      </c>
      <c r="F38" s="146">
        <v>0</v>
      </c>
      <c r="G38" s="146">
        <v>0</v>
      </c>
      <c r="H38" s="146">
        <v>0</v>
      </c>
      <c r="I38" s="146">
        <v>0</v>
      </c>
      <c r="J38" s="146">
        <v>0</v>
      </c>
      <c r="K38" s="146">
        <v>0</v>
      </c>
      <c r="L38" s="147">
        <v>0</v>
      </c>
    </row>
    <row r="39" spans="1:12" s="63" customFormat="1" ht="18" customHeight="1">
      <c r="A39" s="133" t="s">
        <v>173</v>
      </c>
      <c r="B39" s="134" t="s">
        <v>34</v>
      </c>
      <c r="C39" s="205">
        <f>SUM(D39:L39)</f>
        <v>36</v>
      </c>
      <c r="D39" s="188">
        <v>1</v>
      </c>
      <c r="E39" s="188">
        <v>3</v>
      </c>
      <c r="F39" s="188">
        <v>8</v>
      </c>
      <c r="G39" s="188">
        <v>13</v>
      </c>
      <c r="H39" s="188">
        <v>7</v>
      </c>
      <c r="I39" s="188">
        <v>2</v>
      </c>
      <c r="J39" s="149">
        <v>2</v>
      </c>
      <c r="K39" s="149">
        <v>0</v>
      </c>
      <c r="L39" s="150">
        <v>0</v>
      </c>
    </row>
    <row r="41" spans="1:12">
      <c r="C41" s="63"/>
      <c r="D41" s="63"/>
      <c r="E41" s="63"/>
      <c r="F41" s="63"/>
      <c r="G41" s="63"/>
      <c r="H41" s="63"/>
      <c r="I41" s="63"/>
      <c r="J41" s="63"/>
      <c r="K41" s="63"/>
    </row>
    <row r="43" spans="1:12">
      <c r="C43" s="63"/>
      <c r="D43" s="63"/>
      <c r="E43" s="63"/>
      <c r="F43" s="63"/>
      <c r="G43" s="63"/>
      <c r="H43" s="63"/>
      <c r="I43" s="63"/>
      <c r="J43" s="63"/>
      <c r="K43" s="63"/>
    </row>
  </sheetData>
  <phoneticPr fontId="2"/>
  <printOptions gridLinesSet="0"/>
  <pageMargins left="0.92" right="0.51" top="0.98425196850393704" bottom="0.98425196850393704" header="0.51181102362204722" footer="0.51181102362204722"/>
  <pageSetup paperSize="9" scale="96" firstPageNumber="44" orientation="portrait" useFirstPageNumber="1" verticalDpi="4294967292" r:id="rId1"/>
  <headerFooter alignWithMargins="0">
    <oddFooter>&amp;C&amp;"ＭＳ ゴシック,標準"&amp;11- &amp;P -</oddFooter>
  </headerFooter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3"/>
  <sheetViews>
    <sheetView showGridLines="0" zoomScaleNormal="100" workbookViewId="0">
      <selection activeCell="J24" sqref="J24"/>
    </sheetView>
  </sheetViews>
  <sheetFormatPr defaultColWidth="11" defaultRowHeight="11.1" customHeight="1"/>
  <cols>
    <col min="1" max="1" width="11.7109375" style="39" customWidth="1"/>
    <col min="2" max="4" width="10" style="63" customWidth="1"/>
    <col min="5" max="5" width="10" style="63" hidden="1" customWidth="1"/>
    <col min="6" max="10" width="10" style="63" customWidth="1"/>
    <col min="11" max="11" width="11.7109375" style="39" customWidth="1"/>
    <col min="12" max="14" width="10" style="39" customWidth="1"/>
    <col min="15" max="15" width="10" style="39" hidden="1" customWidth="1"/>
    <col min="16" max="20" width="10" style="39" customWidth="1"/>
    <col min="21" max="16384" width="11" style="39"/>
  </cols>
  <sheetData>
    <row r="1" spans="1:20" ht="13.5" customHeight="1">
      <c r="A1" s="38" t="s">
        <v>0</v>
      </c>
      <c r="T1" s="40" t="s">
        <v>0</v>
      </c>
    </row>
    <row r="2" spans="1:20" ht="13.5" customHeight="1">
      <c r="A2" s="38"/>
    </row>
    <row r="3" spans="1:20" ht="13.5" customHeight="1">
      <c r="A3" s="39" t="s">
        <v>187</v>
      </c>
    </row>
    <row r="4" spans="1:20" ht="13.5" customHeight="1">
      <c r="A4" s="68" t="s">
        <v>1</v>
      </c>
      <c r="B4" s="69" t="s">
        <v>141</v>
      </c>
      <c r="C4" s="70"/>
      <c r="D4" s="71"/>
      <c r="E4" s="72" t="s">
        <v>36</v>
      </c>
      <c r="F4" s="72" t="s">
        <v>37</v>
      </c>
      <c r="G4" s="69"/>
      <c r="H4" s="236" t="s">
        <v>142</v>
      </c>
      <c r="I4" s="237"/>
      <c r="J4" s="90"/>
      <c r="K4" s="68" t="s">
        <v>1</v>
      </c>
      <c r="L4" s="69" t="s">
        <v>141</v>
      </c>
      <c r="M4" s="70"/>
      <c r="N4" s="71"/>
      <c r="O4" s="72" t="s">
        <v>36</v>
      </c>
      <c r="P4" s="72" t="s">
        <v>37</v>
      </c>
      <c r="Q4" s="69"/>
      <c r="R4" s="236" t="s">
        <v>142</v>
      </c>
      <c r="S4" s="237"/>
      <c r="T4" s="90"/>
    </row>
    <row r="5" spans="1:20" ht="13.5" customHeight="1">
      <c r="A5" s="73"/>
      <c r="B5" s="65" t="s">
        <v>2</v>
      </c>
      <c r="C5" s="65" t="s">
        <v>6</v>
      </c>
      <c r="D5" s="65" t="s">
        <v>9</v>
      </c>
      <c r="E5" s="74" t="s">
        <v>39</v>
      </c>
      <c r="F5" s="75" t="s">
        <v>40</v>
      </c>
      <c r="G5" s="65" t="s">
        <v>2</v>
      </c>
      <c r="H5" s="65" t="s">
        <v>41</v>
      </c>
      <c r="I5" s="65" t="s">
        <v>42</v>
      </c>
      <c r="J5" s="137" t="s">
        <v>178</v>
      </c>
      <c r="K5" s="73"/>
      <c r="L5" s="65" t="s">
        <v>2</v>
      </c>
      <c r="M5" s="65" t="s">
        <v>6</v>
      </c>
      <c r="N5" s="65" t="s">
        <v>9</v>
      </c>
      <c r="O5" s="74" t="s">
        <v>39</v>
      </c>
      <c r="P5" s="75" t="s">
        <v>40</v>
      </c>
      <c r="Q5" s="65" t="s">
        <v>2</v>
      </c>
      <c r="R5" s="65" t="s">
        <v>41</v>
      </c>
      <c r="S5" s="65" t="s">
        <v>42</v>
      </c>
      <c r="T5" s="137" t="s">
        <v>178</v>
      </c>
    </row>
    <row r="6" spans="1:20" ht="13.5" customHeight="1">
      <c r="A6" s="175" t="s">
        <v>197</v>
      </c>
      <c r="B6" s="207">
        <v>241</v>
      </c>
      <c r="C6" s="208">
        <v>241</v>
      </c>
      <c r="D6" s="208">
        <v>0</v>
      </c>
      <c r="E6" s="208" t="s">
        <v>4</v>
      </c>
      <c r="F6" s="208">
        <v>39</v>
      </c>
      <c r="G6" s="208">
        <v>2321</v>
      </c>
      <c r="H6" s="208">
        <v>2095</v>
      </c>
      <c r="I6" s="208">
        <v>8</v>
      </c>
      <c r="J6" s="209">
        <v>218</v>
      </c>
      <c r="K6" s="33" t="s">
        <v>79</v>
      </c>
      <c r="L6" s="207">
        <f t="shared" ref="L6:L26" si="0">IF(SUM(M6:N6)=0,"-",SUM(M6:N6))</f>
        <v>1</v>
      </c>
      <c r="M6" s="187">
        <v>1</v>
      </c>
      <c r="N6" s="152">
        <v>0</v>
      </c>
      <c r="O6" s="152" t="s">
        <v>4</v>
      </c>
      <c r="P6" s="182">
        <v>0</v>
      </c>
      <c r="Q6" s="208">
        <f t="shared" ref="Q6:Q26" si="1">SUM(R6:T6)</f>
        <v>20</v>
      </c>
      <c r="R6" s="173">
        <v>17</v>
      </c>
      <c r="S6" s="152">
        <v>0</v>
      </c>
      <c r="T6" s="177">
        <v>3</v>
      </c>
    </row>
    <row r="7" spans="1:20" ht="13.5" customHeight="1">
      <c r="A7" s="176" t="s">
        <v>200</v>
      </c>
      <c r="B7" s="207">
        <f t="shared" ref="B7:J7" si="2">IF(SUM(B13:B50,L6:L26)=0,"-",SUM(B13:B50,L6:L26))</f>
        <v>238</v>
      </c>
      <c r="C7" s="208">
        <f t="shared" si="2"/>
        <v>238</v>
      </c>
      <c r="D7" s="208" t="str">
        <f t="shared" si="2"/>
        <v>-</v>
      </c>
      <c r="E7" s="208" t="str">
        <f>IF(SUM(E13:E50,O6:O26)=0,"-",SUM(E13:E50,O6:O26))</f>
        <v>-</v>
      </c>
      <c r="F7" s="208">
        <f>IF(SUM(F13:F50,P6:P26)=0,"-",SUM(F13:F50,P6:P26))</f>
        <v>37</v>
      </c>
      <c r="G7" s="208">
        <f t="shared" si="2"/>
        <v>2286</v>
      </c>
      <c r="H7" s="208">
        <f t="shared" si="2"/>
        <v>2045</v>
      </c>
      <c r="I7" s="208">
        <f t="shared" si="2"/>
        <v>8</v>
      </c>
      <c r="J7" s="209">
        <f t="shared" si="2"/>
        <v>233</v>
      </c>
      <c r="K7" s="89" t="s">
        <v>80</v>
      </c>
      <c r="L7" s="207">
        <f t="shared" si="0"/>
        <v>1</v>
      </c>
      <c r="M7" s="187">
        <v>1</v>
      </c>
      <c r="N7" s="152">
        <v>0</v>
      </c>
      <c r="O7" s="152" t="s">
        <v>4</v>
      </c>
      <c r="P7" s="182">
        <v>0</v>
      </c>
      <c r="Q7" s="208">
        <f t="shared" si="1"/>
        <v>7</v>
      </c>
      <c r="R7" s="173">
        <v>6</v>
      </c>
      <c r="S7" s="152">
        <v>0</v>
      </c>
      <c r="T7" s="174">
        <v>1</v>
      </c>
    </row>
    <row r="8" spans="1:20" ht="13.5" customHeight="1">
      <c r="A8" s="33"/>
      <c r="B8" s="151"/>
      <c r="C8" s="152"/>
      <c r="D8" s="152"/>
      <c r="E8" s="152"/>
      <c r="F8" s="152"/>
      <c r="G8" s="152"/>
      <c r="H8" s="152"/>
      <c r="I8" s="152"/>
      <c r="J8" s="153"/>
      <c r="K8" s="89" t="s">
        <v>163</v>
      </c>
      <c r="L8" s="207">
        <f t="shared" si="0"/>
        <v>1</v>
      </c>
      <c r="M8" s="187">
        <v>1</v>
      </c>
      <c r="N8" s="152">
        <v>0</v>
      </c>
      <c r="O8" s="152" t="s">
        <v>4</v>
      </c>
      <c r="P8" s="182">
        <v>0</v>
      </c>
      <c r="Q8" s="208">
        <f t="shared" si="1"/>
        <v>11</v>
      </c>
      <c r="R8" s="173">
        <v>9</v>
      </c>
      <c r="S8" s="152">
        <v>0</v>
      </c>
      <c r="T8" s="174">
        <v>2</v>
      </c>
    </row>
    <row r="9" spans="1:20" ht="13.5" customHeight="1">
      <c r="A9" s="33" t="s">
        <v>5</v>
      </c>
      <c r="B9" s="207">
        <f t="shared" ref="B9:J9" si="3">L29</f>
        <v>1</v>
      </c>
      <c r="C9" s="208">
        <f t="shared" si="3"/>
        <v>1</v>
      </c>
      <c r="D9" s="208" t="str">
        <f t="shared" si="3"/>
        <v>-</v>
      </c>
      <c r="E9" s="208">
        <f t="shared" si="3"/>
        <v>0</v>
      </c>
      <c r="F9" s="208" t="str">
        <f t="shared" si="3"/>
        <v>-</v>
      </c>
      <c r="G9" s="208">
        <f t="shared" si="3"/>
        <v>12</v>
      </c>
      <c r="H9" s="208">
        <f t="shared" si="3"/>
        <v>12</v>
      </c>
      <c r="I9" s="208">
        <f t="shared" si="3"/>
        <v>0</v>
      </c>
      <c r="J9" s="209">
        <f t="shared" si="3"/>
        <v>0</v>
      </c>
      <c r="K9" s="89" t="s">
        <v>81</v>
      </c>
      <c r="L9" s="207">
        <f t="shared" si="0"/>
        <v>1</v>
      </c>
      <c r="M9" s="187">
        <v>1</v>
      </c>
      <c r="N9" s="152">
        <v>0</v>
      </c>
      <c r="O9" s="152" t="s">
        <v>4</v>
      </c>
      <c r="P9" s="182">
        <v>1</v>
      </c>
      <c r="Q9" s="208">
        <f t="shared" si="1"/>
        <v>5</v>
      </c>
      <c r="R9" s="173">
        <v>5</v>
      </c>
      <c r="S9" s="152">
        <v>0</v>
      </c>
      <c r="T9" s="184">
        <v>0</v>
      </c>
    </row>
    <row r="10" spans="1:20" ht="13.5" customHeight="1">
      <c r="A10" s="33" t="s">
        <v>7</v>
      </c>
      <c r="B10" s="207">
        <f>IF(SUM(B7)-SUM(B9,B11)=0,"-",SUM(B7)-SUM(B9,B11))</f>
        <v>229</v>
      </c>
      <c r="C10" s="208">
        <f t="shared" ref="C10:J10" si="4">IF(SUM(C7)-SUM(C9,C11)=0,"-",SUM(C7)-SUM(C9,C11))</f>
        <v>229</v>
      </c>
      <c r="D10" s="208" t="str">
        <f t="shared" si="4"/>
        <v>-</v>
      </c>
      <c r="E10" s="208" t="str">
        <f t="shared" si="4"/>
        <v>-</v>
      </c>
      <c r="F10" s="208">
        <f t="shared" si="4"/>
        <v>37</v>
      </c>
      <c r="G10" s="208">
        <f t="shared" si="4"/>
        <v>2238</v>
      </c>
      <c r="H10" s="208">
        <f t="shared" si="4"/>
        <v>1997</v>
      </c>
      <c r="I10" s="208">
        <f t="shared" si="4"/>
        <v>8</v>
      </c>
      <c r="J10" s="209">
        <f t="shared" si="4"/>
        <v>233</v>
      </c>
      <c r="K10" s="89" t="s">
        <v>82</v>
      </c>
      <c r="L10" s="207">
        <f t="shared" si="0"/>
        <v>3</v>
      </c>
      <c r="M10" s="187">
        <v>3</v>
      </c>
      <c r="N10" s="152">
        <v>0</v>
      </c>
      <c r="O10" s="152" t="s">
        <v>4</v>
      </c>
      <c r="P10" s="182">
        <v>0</v>
      </c>
      <c r="Q10" s="208">
        <f t="shared" si="1"/>
        <v>20</v>
      </c>
      <c r="R10" s="173">
        <v>18</v>
      </c>
      <c r="S10" s="152">
        <v>0</v>
      </c>
      <c r="T10" s="174">
        <v>2</v>
      </c>
    </row>
    <row r="11" spans="1:20" ht="13.5" customHeight="1">
      <c r="A11" s="33" t="s">
        <v>8</v>
      </c>
      <c r="B11" s="207">
        <f t="shared" ref="B11:J11" si="5">L32</f>
        <v>8</v>
      </c>
      <c r="C11" s="208">
        <f t="shared" si="5"/>
        <v>8</v>
      </c>
      <c r="D11" s="208" t="str">
        <f t="shared" si="5"/>
        <v>-</v>
      </c>
      <c r="E11" s="208" t="str">
        <f t="shared" si="5"/>
        <v>-</v>
      </c>
      <c r="F11" s="208" t="str">
        <f t="shared" si="5"/>
        <v>-</v>
      </c>
      <c r="G11" s="208">
        <f t="shared" si="5"/>
        <v>36</v>
      </c>
      <c r="H11" s="208">
        <f t="shared" si="5"/>
        <v>36</v>
      </c>
      <c r="I11" s="208" t="str">
        <f t="shared" si="5"/>
        <v>-</v>
      </c>
      <c r="J11" s="209" t="str">
        <f t="shared" si="5"/>
        <v>-</v>
      </c>
      <c r="K11" s="89" t="s">
        <v>83</v>
      </c>
      <c r="L11" s="207">
        <f t="shared" si="0"/>
        <v>2</v>
      </c>
      <c r="M11" s="187">
        <v>2</v>
      </c>
      <c r="N11" s="152">
        <v>0</v>
      </c>
      <c r="O11" s="152" t="s">
        <v>4</v>
      </c>
      <c r="P11" s="182">
        <v>0</v>
      </c>
      <c r="Q11" s="208">
        <f t="shared" si="1"/>
        <v>9</v>
      </c>
      <c r="R11" s="173">
        <v>9</v>
      </c>
      <c r="S11" s="152">
        <v>0</v>
      </c>
      <c r="T11" s="184">
        <v>0</v>
      </c>
    </row>
    <row r="12" spans="1:20" ht="13.5" customHeight="1">
      <c r="A12" s="33"/>
      <c r="B12" s="151"/>
      <c r="C12" s="152"/>
      <c r="D12" s="152"/>
      <c r="E12" s="152"/>
      <c r="F12" s="152"/>
      <c r="G12" s="152"/>
      <c r="H12" s="152"/>
      <c r="I12" s="152"/>
      <c r="J12" s="153"/>
      <c r="K12" s="89" t="s">
        <v>84</v>
      </c>
      <c r="L12" s="207">
        <f t="shared" si="0"/>
        <v>2</v>
      </c>
      <c r="M12" s="187">
        <v>2</v>
      </c>
      <c r="N12" s="152">
        <v>0</v>
      </c>
      <c r="O12" s="152" t="s">
        <v>4</v>
      </c>
      <c r="P12" s="182">
        <v>2</v>
      </c>
      <c r="Q12" s="208">
        <f t="shared" si="1"/>
        <v>8</v>
      </c>
      <c r="R12" s="173">
        <v>7</v>
      </c>
      <c r="S12" s="152">
        <v>0</v>
      </c>
      <c r="T12" s="174">
        <v>1</v>
      </c>
    </row>
    <row r="13" spans="1:20" ht="13.5" customHeight="1">
      <c r="A13" s="33" t="s">
        <v>158</v>
      </c>
      <c r="B13" s="207">
        <f>IF(SUM(C13:D13)=0,"-",SUM(C13:D13))</f>
        <v>24</v>
      </c>
      <c r="C13" s="193">
        <v>24</v>
      </c>
      <c r="D13" s="152">
        <v>0</v>
      </c>
      <c r="E13" s="152" t="s">
        <v>4</v>
      </c>
      <c r="F13" s="183">
        <v>1</v>
      </c>
      <c r="G13" s="208">
        <f>SUM(H13:J13)</f>
        <v>323</v>
      </c>
      <c r="H13" s="189">
        <v>288</v>
      </c>
      <c r="I13" s="183">
        <v>0</v>
      </c>
      <c r="J13" s="184">
        <v>35</v>
      </c>
      <c r="K13" s="89" t="s">
        <v>85</v>
      </c>
      <c r="L13" s="207">
        <f t="shared" si="0"/>
        <v>1</v>
      </c>
      <c r="M13" s="187">
        <v>1</v>
      </c>
      <c r="N13" s="152">
        <v>0</v>
      </c>
      <c r="O13" s="152" t="s">
        <v>4</v>
      </c>
      <c r="P13" s="182">
        <v>0</v>
      </c>
      <c r="Q13" s="208">
        <f t="shared" si="1"/>
        <v>9</v>
      </c>
      <c r="R13" s="173">
        <v>8</v>
      </c>
      <c r="S13" s="152">
        <v>0</v>
      </c>
      <c r="T13" s="174">
        <v>1</v>
      </c>
    </row>
    <row r="14" spans="1:20" ht="13.5" customHeight="1">
      <c r="A14" s="33" t="s">
        <v>48</v>
      </c>
      <c r="B14" s="207">
        <f t="shared" ref="B14:B50" si="6">IF(SUM(C14:D14)=0,"-",SUM(C14:D14))</f>
        <v>13</v>
      </c>
      <c r="C14" s="193">
        <v>13</v>
      </c>
      <c r="D14" s="152">
        <v>0</v>
      </c>
      <c r="E14" s="152" t="s">
        <v>4</v>
      </c>
      <c r="F14" s="183">
        <v>1</v>
      </c>
      <c r="G14" s="208">
        <f t="shared" ref="G14:G50" si="7">SUM(H14:J14)</f>
        <v>152</v>
      </c>
      <c r="H14" s="189">
        <v>141</v>
      </c>
      <c r="I14" s="183">
        <v>0</v>
      </c>
      <c r="J14" s="184">
        <v>11</v>
      </c>
      <c r="K14" s="89" t="s">
        <v>86</v>
      </c>
      <c r="L14" s="207">
        <f t="shared" si="0"/>
        <v>1</v>
      </c>
      <c r="M14" s="187">
        <v>1</v>
      </c>
      <c r="N14" s="152">
        <v>0</v>
      </c>
      <c r="O14" s="152" t="s">
        <v>4</v>
      </c>
      <c r="P14" s="182">
        <v>1</v>
      </c>
      <c r="Q14" s="208">
        <f t="shared" si="1"/>
        <v>8</v>
      </c>
      <c r="R14" s="173">
        <v>6</v>
      </c>
      <c r="S14" s="152">
        <v>0</v>
      </c>
      <c r="T14" s="174">
        <v>2</v>
      </c>
    </row>
    <row r="15" spans="1:20" ht="13.5" customHeight="1">
      <c r="A15" s="33" t="s">
        <v>49</v>
      </c>
      <c r="B15" s="207">
        <f t="shared" si="6"/>
        <v>29</v>
      </c>
      <c r="C15" s="193">
        <v>29</v>
      </c>
      <c r="D15" s="152">
        <v>0</v>
      </c>
      <c r="E15" s="152" t="s">
        <v>4</v>
      </c>
      <c r="F15" s="183">
        <v>2</v>
      </c>
      <c r="G15" s="208">
        <f t="shared" si="7"/>
        <v>371</v>
      </c>
      <c r="H15" s="189">
        <v>340</v>
      </c>
      <c r="I15" s="183">
        <v>0</v>
      </c>
      <c r="J15" s="184">
        <v>31</v>
      </c>
      <c r="K15" s="89" t="s">
        <v>87</v>
      </c>
      <c r="L15" s="207">
        <f t="shared" si="0"/>
        <v>2</v>
      </c>
      <c r="M15" s="187">
        <v>2</v>
      </c>
      <c r="N15" s="152">
        <v>0</v>
      </c>
      <c r="O15" s="152" t="s">
        <v>4</v>
      </c>
      <c r="P15" s="182">
        <v>0</v>
      </c>
      <c r="Q15" s="208">
        <f t="shared" si="1"/>
        <v>21</v>
      </c>
      <c r="R15" s="173">
        <v>18</v>
      </c>
      <c r="S15" s="152">
        <v>0</v>
      </c>
      <c r="T15" s="174">
        <v>3</v>
      </c>
    </row>
    <row r="16" spans="1:20" ht="13.5" customHeight="1">
      <c r="A16" s="33" t="s">
        <v>50</v>
      </c>
      <c r="B16" s="207">
        <f t="shared" si="6"/>
        <v>45</v>
      </c>
      <c r="C16" s="193">
        <v>45</v>
      </c>
      <c r="D16" s="152">
        <v>0</v>
      </c>
      <c r="E16" s="152" t="s">
        <v>4</v>
      </c>
      <c r="F16" s="183">
        <v>8</v>
      </c>
      <c r="G16" s="208">
        <f t="shared" si="7"/>
        <v>406</v>
      </c>
      <c r="H16" s="189">
        <v>370</v>
      </c>
      <c r="I16" s="183">
        <v>3</v>
      </c>
      <c r="J16" s="184">
        <v>33</v>
      </c>
      <c r="K16" s="89" t="s">
        <v>88</v>
      </c>
      <c r="L16" s="207">
        <f t="shared" si="0"/>
        <v>1</v>
      </c>
      <c r="M16" s="187">
        <v>1</v>
      </c>
      <c r="N16" s="152">
        <v>0</v>
      </c>
      <c r="O16" s="152" t="s">
        <v>4</v>
      </c>
      <c r="P16" s="182">
        <v>0</v>
      </c>
      <c r="Q16" s="208">
        <f t="shared" si="1"/>
        <v>12</v>
      </c>
      <c r="R16" s="173">
        <v>10</v>
      </c>
      <c r="S16" s="152">
        <v>0</v>
      </c>
      <c r="T16" s="174">
        <v>2</v>
      </c>
    </row>
    <row r="17" spans="1:20" ht="13.5" customHeight="1">
      <c r="A17" s="33" t="s">
        <v>51</v>
      </c>
      <c r="B17" s="207">
        <f t="shared" si="6"/>
        <v>8</v>
      </c>
      <c r="C17" s="193">
        <v>8</v>
      </c>
      <c r="D17" s="152">
        <v>0</v>
      </c>
      <c r="E17" s="152" t="s">
        <v>4</v>
      </c>
      <c r="F17" s="183">
        <v>0</v>
      </c>
      <c r="G17" s="208">
        <f t="shared" si="7"/>
        <v>81</v>
      </c>
      <c r="H17" s="189">
        <v>73</v>
      </c>
      <c r="I17" s="183">
        <v>0</v>
      </c>
      <c r="J17" s="184">
        <v>8</v>
      </c>
      <c r="K17" s="89" t="s">
        <v>89</v>
      </c>
      <c r="L17" s="207">
        <f t="shared" si="0"/>
        <v>1</v>
      </c>
      <c r="M17" s="187">
        <v>1</v>
      </c>
      <c r="N17" s="152">
        <v>0</v>
      </c>
      <c r="O17" s="152" t="s">
        <v>4</v>
      </c>
      <c r="P17" s="182">
        <v>0</v>
      </c>
      <c r="Q17" s="208">
        <f t="shared" si="1"/>
        <v>4</v>
      </c>
      <c r="R17" s="152">
        <v>3</v>
      </c>
      <c r="S17" s="152">
        <v>0</v>
      </c>
      <c r="T17" s="184">
        <v>1</v>
      </c>
    </row>
    <row r="18" spans="1:20" ht="13.5" customHeight="1">
      <c r="A18" s="33" t="s">
        <v>52</v>
      </c>
      <c r="B18" s="207">
        <f t="shared" si="6"/>
        <v>10</v>
      </c>
      <c r="C18" s="193">
        <v>10</v>
      </c>
      <c r="D18" s="152">
        <v>0</v>
      </c>
      <c r="E18" s="152" t="s">
        <v>4</v>
      </c>
      <c r="F18" s="183">
        <v>0</v>
      </c>
      <c r="G18" s="208">
        <f t="shared" si="7"/>
        <v>103</v>
      </c>
      <c r="H18" s="189">
        <v>91</v>
      </c>
      <c r="I18" s="183">
        <v>0</v>
      </c>
      <c r="J18" s="184">
        <v>12</v>
      </c>
      <c r="K18" s="89" t="s">
        <v>90</v>
      </c>
      <c r="L18" s="207">
        <f t="shared" si="0"/>
        <v>1</v>
      </c>
      <c r="M18" s="187">
        <v>1</v>
      </c>
      <c r="N18" s="152">
        <v>0</v>
      </c>
      <c r="O18" s="152" t="s">
        <v>4</v>
      </c>
      <c r="P18" s="182">
        <v>0</v>
      </c>
      <c r="Q18" s="208">
        <f t="shared" si="1"/>
        <v>4</v>
      </c>
      <c r="R18" s="152">
        <v>3</v>
      </c>
      <c r="S18" s="152">
        <v>0</v>
      </c>
      <c r="T18" s="184">
        <v>1</v>
      </c>
    </row>
    <row r="19" spans="1:20" ht="13.5" customHeight="1">
      <c r="A19" s="33" t="s">
        <v>53</v>
      </c>
      <c r="B19" s="207">
        <f t="shared" si="6"/>
        <v>7</v>
      </c>
      <c r="C19" s="193">
        <v>7</v>
      </c>
      <c r="D19" s="152">
        <v>0</v>
      </c>
      <c r="E19" s="152" t="s">
        <v>4</v>
      </c>
      <c r="F19" s="183">
        <v>0</v>
      </c>
      <c r="G19" s="208">
        <f t="shared" si="7"/>
        <v>61</v>
      </c>
      <c r="H19" s="189">
        <v>55</v>
      </c>
      <c r="I19" s="183">
        <v>0</v>
      </c>
      <c r="J19" s="184">
        <v>6</v>
      </c>
      <c r="K19" s="89" t="s">
        <v>91</v>
      </c>
      <c r="L19" s="207">
        <f t="shared" si="0"/>
        <v>2</v>
      </c>
      <c r="M19" s="187">
        <v>2</v>
      </c>
      <c r="N19" s="152">
        <v>0</v>
      </c>
      <c r="O19" s="152" t="s">
        <v>4</v>
      </c>
      <c r="P19" s="182">
        <v>0</v>
      </c>
      <c r="Q19" s="208">
        <f t="shared" si="1"/>
        <v>5</v>
      </c>
      <c r="R19" s="152">
        <v>4</v>
      </c>
      <c r="S19" s="152">
        <v>1</v>
      </c>
      <c r="T19" s="184">
        <v>0</v>
      </c>
    </row>
    <row r="20" spans="1:20" ht="13.5" customHeight="1">
      <c r="A20" s="33" t="s">
        <v>54</v>
      </c>
      <c r="B20" s="207">
        <f t="shared" si="6"/>
        <v>5</v>
      </c>
      <c r="C20" s="193">
        <v>5</v>
      </c>
      <c r="D20" s="152">
        <v>0</v>
      </c>
      <c r="E20" s="152" t="s">
        <v>4</v>
      </c>
      <c r="F20" s="183">
        <v>1</v>
      </c>
      <c r="G20" s="208">
        <f t="shared" si="7"/>
        <v>45</v>
      </c>
      <c r="H20" s="189">
        <v>39</v>
      </c>
      <c r="I20" s="183">
        <v>1</v>
      </c>
      <c r="J20" s="184">
        <v>5</v>
      </c>
      <c r="K20" s="89" t="s">
        <v>92</v>
      </c>
      <c r="L20" s="207">
        <f t="shared" si="0"/>
        <v>1</v>
      </c>
      <c r="M20" s="187">
        <v>1</v>
      </c>
      <c r="N20" s="152">
        <v>0</v>
      </c>
      <c r="O20" s="152" t="s">
        <v>4</v>
      </c>
      <c r="P20" s="182">
        <v>1</v>
      </c>
      <c r="Q20" s="208">
        <f t="shared" si="1"/>
        <v>3</v>
      </c>
      <c r="R20" s="173">
        <v>3</v>
      </c>
      <c r="S20" s="152">
        <v>0</v>
      </c>
      <c r="T20" s="184">
        <v>0</v>
      </c>
    </row>
    <row r="21" spans="1:20" ht="13.5" customHeight="1">
      <c r="A21" s="33" t="s">
        <v>55</v>
      </c>
      <c r="B21" s="207">
        <f t="shared" si="6"/>
        <v>7</v>
      </c>
      <c r="C21" s="193">
        <v>7</v>
      </c>
      <c r="D21" s="152">
        <v>0</v>
      </c>
      <c r="E21" s="152" t="s">
        <v>4</v>
      </c>
      <c r="F21" s="183">
        <v>0</v>
      </c>
      <c r="G21" s="208">
        <f t="shared" si="7"/>
        <v>69</v>
      </c>
      <c r="H21" s="189">
        <v>61</v>
      </c>
      <c r="I21" s="183">
        <v>0</v>
      </c>
      <c r="J21" s="184">
        <v>8</v>
      </c>
      <c r="K21" s="89" t="s">
        <v>93</v>
      </c>
      <c r="L21" s="207">
        <f t="shared" si="0"/>
        <v>1</v>
      </c>
      <c r="M21" s="187">
        <v>1</v>
      </c>
      <c r="N21" s="152">
        <v>0</v>
      </c>
      <c r="O21" s="152" t="s">
        <v>4</v>
      </c>
      <c r="P21" s="182">
        <v>0</v>
      </c>
      <c r="Q21" s="208">
        <f t="shared" si="1"/>
        <v>4</v>
      </c>
      <c r="R21" s="173">
        <v>3</v>
      </c>
      <c r="S21" s="152">
        <v>0</v>
      </c>
      <c r="T21" s="174">
        <v>1</v>
      </c>
    </row>
    <row r="22" spans="1:20" ht="13.5" customHeight="1">
      <c r="A22" s="33" t="s">
        <v>140</v>
      </c>
      <c r="B22" s="207">
        <f t="shared" si="6"/>
        <v>7</v>
      </c>
      <c r="C22" s="193">
        <v>7</v>
      </c>
      <c r="D22" s="152">
        <v>0</v>
      </c>
      <c r="E22" s="152" t="s">
        <v>4</v>
      </c>
      <c r="F22" s="183">
        <v>3</v>
      </c>
      <c r="G22" s="208">
        <f t="shared" si="7"/>
        <v>54</v>
      </c>
      <c r="H22" s="189">
        <v>46</v>
      </c>
      <c r="I22" s="183">
        <v>0</v>
      </c>
      <c r="J22" s="184">
        <v>8</v>
      </c>
      <c r="K22" s="89" t="s">
        <v>94</v>
      </c>
      <c r="L22" s="207">
        <f t="shared" si="0"/>
        <v>1</v>
      </c>
      <c r="M22" s="187">
        <v>1</v>
      </c>
      <c r="N22" s="152">
        <v>0</v>
      </c>
      <c r="O22" s="152" t="s">
        <v>4</v>
      </c>
      <c r="P22" s="182">
        <v>0</v>
      </c>
      <c r="Q22" s="208">
        <f t="shared" si="1"/>
        <v>2</v>
      </c>
      <c r="R22" s="152">
        <v>1</v>
      </c>
      <c r="S22" s="152">
        <v>1</v>
      </c>
      <c r="T22" s="184">
        <v>0</v>
      </c>
    </row>
    <row r="23" spans="1:20" ht="13.5" customHeight="1">
      <c r="A23" s="33" t="s">
        <v>159</v>
      </c>
      <c r="B23" s="207">
        <f t="shared" si="6"/>
        <v>6</v>
      </c>
      <c r="C23" s="193">
        <v>6</v>
      </c>
      <c r="D23" s="152">
        <v>0</v>
      </c>
      <c r="E23" s="152" t="s">
        <v>4</v>
      </c>
      <c r="F23" s="183">
        <v>0</v>
      </c>
      <c r="G23" s="208">
        <f t="shared" si="7"/>
        <v>58</v>
      </c>
      <c r="H23" s="189">
        <v>50</v>
      </c>
      <c r="I23" s="183">
        <v>0</v>
      </c>
      <c r="J23" s="184">
        <v>8</v>
      </c>
      <c r="K23" s="89" t="s">
        <v>95</v>
      </c>
      <c r="L23" s="207">
        <f t="shared" si="0"/>
        <v>3</v>
      </c>
      <c r="M23" s="187">
        <v>3</v>
      </c>
      <c r="N23" s="152">
        <v>0</v>
      </c>
      <c r="O23" s="152" t="s">
        <v>4</v>
      </c>
      <c r="P23" s="182">
        <v>1</v>
      </c>
      <c r="Q23" s="208">
        <f t="shared" si="1"/>
        <v>4</v>
      </c>
      <c r="R23" s="152">
        <v>3</v>
      </c>
      <c r="S23" s="152">
        <v>0</v>
      </c>
      <c r="T23" s="184">
        <v>1</v>
      </c>
    </row>
    <row r="24" spans="1:20" ht="13.5" customHeight="1">
      <c r="A24" s="33" t="s">
        <v>160</v>
      </c>
      <c r="B24" s="207">
        <f t="shared" si="6"/>
        <v>6</v>
      </c>
      <c r="C24" s="193">
        <v>6</v>
      </c>
      <c r="D24" s="152">
        <v>0</v>
      </c>
      <c r="E24" s="152" t="s">
        <v>4</v>
      </c>
      <c r="F24" s="183">
        <v>0</v>
      </c>
      <c r="G24" s="208">
        <f t="shared" si="7"/>
        <v>74</v>
      </c>
      <c r="H24" s="189">
        <v>63</v>
      </c>
      <c r="I24" s="183">
        <v>0</v>
      </c>
      <c r="J24" s="184">
        <v>11</v>
      </c>
      <c r="K24" s="89" t="s">
        <v>96</v>
      </c>
      <c r="L24" s="207">
        <f t="shared" si="0"/>
        <v>1</v>
      </c>
      <c r="M24" s="187">
        <v>1</v>
      </c>
      <c r="N24" s="152">
        <v>0</v>
      </c>
      <c r="O24" s="152" t="s">
        <v>4</v>
      </c>
      <c r="P24" s="182">
        <v>1</v>
      </c>
      <c r="Q24" s="208">
        <f t="shared" si="1"/>
        <v>3</v>
      </c>
      <c r="R24" s="152">
        <v>1</v>
      </c>
      <c r="S24" s="152">
        <v>1</v>
      </c>
      <c r="T24" s="184">
        <v>1</v>
      </c>
    </row>
    <row r="25" spans="1:20" ht="13.5" customHeight="1">
      <c r="A25" s="33" t="s">
        <v>175</v>
      </c>
      <c r="B25" s="207">
        <f>IF(SUM(C25:D25)=0,"-",SUM(C25:D25))</f>
        <v>3</v>
      </c>
      <c r="C25" s="193">
        <v>3</v>
      </c>
      <c r="D25" s="152">
        <v>0</v>
      </c>
      <c r="E25" s="152" t="s">
        <v>4</v>
      </c>
      <c r="F25" s="183">
        <v>0</v>
      </c>
      <c r="G25" s="208">
        <f>SUM(H25:J25)</f>
        <v>38</v>
      </c>
      <c r="H25" s="189">
        <v>33</v>
      </c>
      <c r="I25" s="183">
        <v>0</v>
      </c>
      <c r="J25" s="184">
        <v>5</v>
      </c>
      <c r="K25" s="89" t="s">
        <v>97</v>
      </c>
      <c r="L25" s="207">
        <f t="shared" si="0"/>
        <v>1</v>
      </c>
      <c r="M25" s="187">
        <v>1</v>
      </c>
      <c r="N25" s="152">
        <v>0</v>
      </c>
      <c r="O25" s="152" t="s">
        <v>4</v>
      </c>
      <c r="P25" s="182">
        <v>0</v>
      </c>
      <c r="Q25" s="208">
        <f t="shared" si="1"/>
        <v>11</v>
      </c>
      <c r="R25" s="173">
        <v>9</v>
      </c>
      <c r="S25" s="152">
        <v>0</v>
      </c>
      <c r="T25" s="174">
        <v>2</v>
      </c>
    </row>
    <row r="26" spans="1:20" ht="13.5" customHeight="1">
      <c r="A26" s="33" t="s">
        <v>56</v>
      </c>
      <c r="B26" s="207">
        <f t="shared" si="6"/>
        <v>1</v>
      </c>
      <c r="C26" s="193">
        <v>1</v>
      </c>
      <c r="D26" s="152">
        <v>0</v>
      </c>
      <c r="E26" s="152" t="s">
        <v>4</v>
      </c>
      <c r="F26" s="183">
        <v>0</v>
      </c>
      <c r="G26" s="208">
        <f t="shared" si="7"/>
        <v>13</v>
      </c>
      <c r="H26" s="189">
        <v>11</v>
      </c>
      <c r="I26" s="183">
        <v>0</v>
      </c>
      <c r="J26" s="184">
        <v>2</v>
      </c>
      <c r="K26" s="89" t="s">
        <v>98</v>
      </c>
      <c r="L26" s="207">
        <f t="shared" si="0"/>
        <v>1</v>
      </c>
      <c r="M26" s="187">
        <v>1</v>
      </c>
      <c r="N26" s="152">
        <v>0</v>
      </c>
      <c r="O26" s="152" t="s">
        <v>4</v>
      </c>
      <c r="P26" s="182">
        <v>1</v>
      </c>
      <c r="Q26" s="208">
        <f t="shared" si="1"/>
        <v>7</v>
      </c>
      <c r="R26" s="173">
        <v>6</v>
      </c>
      <c r="S26" s="152">
        <v>0</v>
      </c>
      <c r="T26" s="174">
        <v>1</v>
      </c>
    </row>
    <row r="27" spans="1:20" ht="13.5" customHeight="1">
      <c r="A27" s="33" t="s">
        <v>57</v>
      </c>
      <c r="B27" s="207">
        <f t="shared" si="6"/>
        <v>1</v>
      </c>
      <c r="C27" s="193">
        <v>1</v>
      </c>
      <c r="D27" s="152">
        <v>0</v>
      </c>
      <c r="E27" s="152" t="s">
        <v>4</v>
      </c>
      <c r="F27" s="183">
        <v>0</v>
      </c>
      <c r="G27" s="208">
        <f t="shared" si="7"/>
        <v>10</v>
      </c>
      <c r="H27" s="189">
        <v>9</v>
      </c>
      <c r="I27" s="183">
        <v>0</v>
      </c>
      <c r="J27" s="184">
        <v>1</v>
      </c>
      <c r="K27" s="89"/>
      <c r="L27" s="151"/>
      <c r="M27" s="152"/>
      <c r="N27" s="152"/>
      <c r="O27" s="152"/>
      <c r="P27" s="152"/>
      <c r="Q27" s="152"/>
      <c r="R27" s="152"/>
      <c r="S27" s="152"/>
      <c r="T27" s="153"/>
    </row>
    <row r="28" spans="1:20" ht="13.5" customHeight="1">
      <c r="A28" s="33" t="s">
        <v>58</v>
      </c>
      <c r="B28" s="207">
        <f t="shared" si="6"/>
        <v>2</v>
      </c>
      <c r="C28" s="193">
        <v>2</v>
      </c>
      <c r="D28" s="152">
        <v>0</v>
      </c>
      <c r="E28" s="152" t="s">
        <v>4</v>
      </c>
      <c r="F28" s="183">
        <v>1</v>
      </c>
      <c r="G28" s="208">
        <f t="shared" si="7"/>
        <v>17</v>
      </c>
      <c r="H28" s="189">
        <v>15</v>
      </c>
      <c r="I28" s="183">
        <v>0</v>
      </c>
      <c r="J28" s="184">
        <v>2</v>
      </c>
      <c r="K28" s="89" t="s">
        <v>99</v>
      </c>
      <c r="L28" s="157"/>
      <c r="M28" s="158"/>
      <c r="N28" s="158"/>
      <c r="O28" s="158"/>
      <c r="P28" s="158"/>
      <c r="Q28" s="158"/>
      <c r="R28" s="158"/>
      <c r="S28" s="158"/>
      <c r="T28" s="159"/>
    </row>
    <row r="29" spans="1:20" ht="13.5" customHeight="1">
      <c r="A29" s="33" t="s">
        <v>59</v>
      </c>
      <c r="B29" s="207">
        <f t="shared" si="6"/>
        <v>1</v>
      </c>
      <c r="C29" s="193">
        <v>1</v>
      </c>
      <c r="D29" s="152">
        <v>0</v>
      </c>
      <c r="E29" s="152" t="s">
        <v>4</v>
      </c>
      <c r="F29" s="183">
        <v>0</v>
      </c>
      <c r="G29" s="208">
        <f t="shared" si="7"/>
        <v>11</v>
      </c>
      <c r="H29" s="189">
        <v>9</v>
      </c>
      <c r="I29" s="183">
        <v>0</v>
      </c>
      <c r="J29" s="184">
        <v>2</v>
      </c>
      <c r="K29" s="89" t="s">
        <v>5</v>
      </c>
      <c r="L29" s="207">
        <f>L30</f>
        <v>1</v>
      </c>
      <c r="M29" s="208">
        <f t="shared" ref="M29:T29" si="8">M30</f>
        <v>1</v>
      </c>
      <c r="N29" s="208" t="str">
        <f t="shared" si="8"/>
        <v>-</v>
      </c>
      <c r="O29" s="208">
        <f t="shared" si="8"/>
        <v>0</v>
      </c>
      <c r="P29" s="208" t="str">
        <f t="shared" si="8"/>
        <v>-</v>
      </c>
      <c r="Q29" s="208">
        <f t="shared" si="8"/>
        <v>12</v>
      </c>
      <c r="R29" s="208">
        <f t="shared" si="8"/>
        <v>12</v>
      </c>
      <c r="S29" s="208">
        <f t="shared" si="8"/>
        <v>0</v>
      </c>
      <c r="T29" s="209">
        <f t="shared" si="8"/>
        <v>0</v>
      </c>
    </row>
    <row r="30" spans="1:20" ht="13.5" customHeight="1">
      <c r="A30" s="33" t="s">
        <v>60</v>
      </c>
      <c r="B30" s="207">
        <f t="shared" si="6"/>
        <v>1</v>
      </c>
      <c r="C30" s="193">
        <v>1</v>
      </c>
      <c r="D30" s="152">
        <v>0</v>
      </c>
      <c r="E30" s="152" t="s">
        <v>4</v>
      </c>
      <c r="F30" s="183">
        <v>0</v>
      </c>
      <c r="G30" s="208">
        <f t="shared" si="7"/>
        <v>17</v>
      </c>
      <c r="H30" s="189">
        <v>15</v>
      </c>
      <c r="I30" s="183">
        <v>0</v>
      </c>
      <c r="J30" s="184">
        <v>2</v>
      </c>
      <c r="K30" s="89" t="s">
        <v>100</v>
      </c>
      <c r="L30" s="207">
        <f>IF(SUM(M30:N30)=0,"-",SUM(M30:N30))</f>
        <v>1</v>
      </c>
      <c r="M30" s="208">
        <v>1</v>
      </c>
      <c r="N30" s="208" t="s">
        <v>165</v>
      </c>
      <c r="O30" s="208"/>
      <c r="P30" s="208" t="s">
        <v>165</v>
      </c>
      <c r="Q30" s="208">
        <f>SUM(R30:T30)</f>
        <v>12</v>
      </c>
      <c r="R30" s="208">
        <v>12</v>
      </c>
      <c r="S30" s="208">
        <v>0</v>
      </c>
      <c r="T30" s="209">
        <v>0</v>
      </c>
    </row>
    <row r="31" spans="1:20" ht="13.5" customHeight="1">
      <c r="A31" s="33" t="s">
        <v>61</v>
      </c>
      <c r="B31" s="207">
        <f t="shared" si="6"/>
        <v>2</v>
      </c>
      <c r="C31" s="193">
        <v>2</v>
      </c>
      <c r="D31" s="152">
        <v>0</v>
      </c>
      <c r="E31" s="152" t="s">
        <v>4</v>
      </c>
      <c r="F31" s="183">
        <v>1</v>
      </c>
      <c r="G31" s="208">
        <f t="shared" si="7"/>
        <v>8</v>
      </c>
      <c r="H31" s="189">
        <v>7</v>
      </c>
      <c r="I31" s="183">
        <v>1</v>
      </c>
      <c r="J31" s="184">
        <v>0</v>
      </c>
      <c r="K31" s="89"/>
      <c r="L31" s="157"/>
      <c r="M31" s="158"/>
      <c r="N31" s="158"/>
      <c r="O31" s="158"/>
      <c r="P31" s="158"/>
      <c r="Q31" s="158"/>
      <c r="R31" s="158"/>
      <c r="S31" s="158"/>
      <c r="T31" s="159"/>
    </row>
    <row r="32" spans="1:20" ht="13.5" customHeight="1">
      <c r="A32" s="33" t="s">
        <v>164</v>
      </c>
      <c r="B32" s="207">
        <f t="shared" si="6"/>
        <v>1</v>
      </c>
      <c r="C32" s="193">
        <v>1</v>
      </c>
      <c r="D32" s="152">
        <v>0</v>
      </c>
      <c r="E32" s="152" t="s">
        <v>4</v>
      </c>
      <c r="F32" s="183">
        <v>0</v>
      </c>
      <c r="G32" s="208">
        <f t="shared" si="7"/>
        <v>7</v>
      </c>
      <c r="H32" s="189">
        <v>6</v>
      </c>
      <c r="I32" s="183">
        <v>0</v>
      </c>
      <c r="J32" s="184">
        <v>1</v>
      </c>
      <c r="K32" s="89" t="s">
        <v>8</v>
      </c>
      <c r="L32" s="207">
        <f>IF(SUM(L33:L37)=0,"-",SUM(L33:L37))</f>
        <v>8</v>
      </c>
      <c r="M32" s="208">
        <f t="shared" ref="M32:T32" si="9">IF(SUM(M33:M37)=0,"-",SUM(M33:M37))</f>
        <v>8</v>
      </c>
      <c r="N32" s="208" t="str">
        <f t="shared" si="9"/>
        <v>-</v>
      </c>
      <c r="O32" s="208" t="str">
        <f t="shared" si="9"/>
        <v>-</v>
      </c>
      <c r="P32" s="208" t="str">
        <f t="shared" si="9"/>
        <v>-</v>
      </c>
      <c r="Q32" s="208">
        <f t="shared" si="9"/>
        <v>36</v>
      </c>
      <c r="R32" s="208">
        <f t="shared" si="9"/>
        <v>36</v>
      </c>
      <c r="S32" s="208" t="str">
        <f t="shared" si="9"/>
        <v>-</v>
      </c>
      <c r="T32" s="209" t="str">
        <f t="shared" si="9"/>
        <v>-</v>
      </c>
    </row>
    <row r="33" spans="1:20" ht="13.5" customHeight="1">
      <c r="A33" s="33" t="s">
        <v>63</v>
      </c>
      <c r="B33" s="207">
        <f t="shared" si="6"/>
        <v>1</v>
      </c>
      <c r="C33" s="193">
        <v>1</v>
      </c>
      <c r="D33" s="152">
        <v>0</v>
      </c>
      <c r="E33" s="152" t="s">
        <v>4</v>
      </c>
      <c r="F33" s="183">
        <v>1</v>
      </c>
      <c r="G33" s="208">
        <f t="shared" si="7"/>
        <v>3</v>
      </c>
      <c r="H33" s="189">
        <v>3</v>
      </c>
      <c r="I33" s="183">
        <v>0</v>
      </c>
      <c r="J33" s="184">
        <v>0</v>
      </c>
      <c r="K33" s="89" t="s">
        <v>100</v>
      </c>
      <c r="L33" s="207">
        <f>IF(SUM(M33:N33)=0,"-",SUM(M33:N33))</f>
        <v>2</v>
      </c>
      <c r="M33" s="208">
        <v>2</v>
      </c>
      <c r="N33" s="208" t="s">
        <v>4</v>
      </c>
      <c r="O33" s="208" t="s">
        <v>4</v>
      </c>
      <c r="P33" s="208" t="s">
        <v>4</v>
      </c>
      <c r="Q33" s="208">
        <f>SUM(R33:T33)</f>
        <v>11</v>
      </c>
      <c r="R33" s="212">
        <v>11</v>
      </c>
      <c r="S33" s="208">
        <v>0</v>
      </c>
      <c r="T33" s="209">
        <v>0</v>
      </c>
    </row>
    <row r="34" spans="1:20" ht="13.5" customHeight="1">
      <c r="A34" s="33" t="s">
        <v>64</v>
      </c>
      <c r="B34" s="207">
        <f t="shared" si="6"/>
        <v>1</v>
      </c>
      <c r="C34" s="193">
        <v>1</v>
      </c>
      <c r="D34" s="152">
        <v>0</v>
      </c>
      <c r="E34" s="152" t="s">
        <v>4</v>
      </c>
      <c r="F34" s="183">
        <v>1</v>
      </c>
      <c r="G34" s="208">
        <f t="shared" si="7"/>
        <v>7</v>
      </c>
      <c r="H34" s="189">
        <v>6</v>
      </c>
      <c r="I34" s="183">
        <v>0</v>
      </c>
      <c r="J34" s="184">
        <v>1</v>
      </c>
      <c r="K34" s="89" t="s">
        <v>101</v>
      </c>
      <c r="L34" s="207">
        <f>IF(SUM(M34:N34)=0,"-",SUM(M34:N34))</f>
        <v>1</v>
      </c>
      <c r="M34" s="208">
        <v>1</v>
      </c>
      <c r="N34" s="208" t="s">
        <v>4</v>
      </c>
      <c r="O34" s="208" t="s">
        <v>4</v>
      </c>
      <c r="P34" s="208" t="s">
        <v>4</v>
      </c>
      <c r="Q34" s="208">
        <f>SUM(R34:T34)</f>
        <v>6</v>
      </c>
      <c r="R34" s="212">
        <v>6</v>
      </c>
      <c r="S34" s="208">
        <v>0</v>
      </c>
      <c r="T34" s="209">
        <v>0</v>
      </c>
    </row>
    <row r="35" spans="1:20" ht="13.5" customHeight="1">
      <c r="A35" s="33" t="s">
        <v>161</v>
      </c>
      <c r="B35" s="207">
        <f t="shared" si="6"/>
        <v>5</v>
      </c>
      <c r="C35" s="193">
        <v>5</v>
      </c>
      <c r="D35" s="152">
        <v>0</v>
      </c>
      <c r="E35" s="152" t="s">
        <v>4</v>
      </c>
      <c r="F35" s="183">
        <v>3</v>
      </c>
      <c r="G35" s="208">
        <f t="shared" si="7"/>
        <v>24</v>
      </c>
      <c r="H35" s="189">
        <v>21</v>
      </c>
      <c r="I35" s="183">
        <v>0</v>
      </c>
      <c r="J35" s="184">
        <v>3</v>
      </c>
      <c r="K35" s="89" t="s">
        <v>102</v>
      </c>
      <c r="L35" s="207">
        <f>IF(SUM(M35:N35)=0,"-",SUM(M35:N35))</f>
        <v>1</v>
      </c>
      <c r="M35" s="208">
        <v>1</v>
      </c>
      <c r="N35" s="208" t="s">
        <v>4</v>
      </c>
      <c r="O35" s="208" t="s">
        <v>4</v>
      </c>
      <c r="P35" s="208" t="s">
        <v>4</v>
      </c>
      <c r="Q35" s="208">
        <f>SUM(R35:T35)</f>
        <v>6</v>
      </c>
      <c r="R35" s="212">
        <v>6</v>
      </c>
      <c r="S35" s="208">
        <v>0</v>
      </c>
      <c r="T35" s="209">
        <v>0</v>
      </c>
    </row>
    <row r="36" spans="1:20" ht="13.5" customHeight="1">
      <c r="A36" s="33" t="s">
        <v>65</v>
      </c>
      <c r="B36" s="207">
        <f t="shared" si="6"/>
        <v>2</v>
      </c>
      <c r="C36" s="193">
        <v>2</v>
      </c>
      <c r="D36" s="152">
        <v>0</v>
      </c>
      <c r="E36" s="152" t="s">
        <v>4</v>
      </c>
      <c r="F36" s="183">
        <v>1</v>
      </c>
      <c r="G36" s="208">
        <f t="shared" si="7"/>
        <v>6</v>
      </c>
      <c r="H36" s="189">
        <v>6</v>
      </c>
      <c r="I36" s="183">
        <v>0</v>
      </c>
      <c r="J36" s="184">
        <v>0</v>
      </c>
      <c r="K36" s="89" t="s">
        <v>103</v>
      </c>
      <c r="L36" s="207">
        <f>IF(SUM(M36:N36)=0,"-",SUM(M36:N36))</f>
        <v>3</v>
      </c>
      <c r="M36" s="208">
        <v>3</v>
      </c>
      <c r="N36" s="208" t="s">
        <v>4</v>
      </c>
      <c r="O36" s="208" t="s">
        <v>4</v>
      </c>
      <c r="P36" s="208" t="s">
        <v>4</v>
      </c>
      <c r="Q36" s="208">
        <f>SUM(R36:T36)</f>
        <v>10</v>
      </c>
      <c r="R36" s="212">
        <v>10</v>
      </c>
      <c r="S36" s="208">
        <v>0</v>
      </c>
      <c r="T36" s="209">
        <v>0</v>
      </c>
    </row>
    <row r="37" spans="1:20" ht="13.5" customHeight="1">
      <c r="A37" s="33" t="s">
        <v>66</v>
      </c>
      <c r="B37" s="207">
        <f t="shared" si="6"/>
        <v>1</v>
      </c>
      <c r="C37" s="193">
        <v>1</v>
      </c>
      <c r="D37" s="152">
        <v>0</v>
      </c>
      <c r="E37" s="152" t="s">
        <v>4</v>
      </c>
      <c r="F37" s="183">
        <v>0</v>
      </c>
      <c r="G37" s="208">
        <f t="shared" si="7"/>
        <v>7</v>
      </c>
      <c r="H37" s="189">
        <v>6</v>
      </c>
      <c r="I37" s="183">
        <v>0</v>
      </c>
      <c r="J37" s="184">
        <v>1</v>
      </c>
      <c r="K37" s="181" t="s">
        <v>179</v>
      </c>
      <c r="L37" s="210">
        <f>IF(SUM(M37:N37)=0,"-",SUM(M37:N37))</f>
        <v>1</v>
      </c>
      <c r="M37" s="211">
        <v>1</v>
      </c>
      <c r="N37" s="211" t="s">
        <v>165</v>
      </c>
      <c r="O37" s="211"/>
      <c r="P37" s="211" t="s">
        <v>4</v>
      </c>
      <c r="Q37" s="211">
        <f>SUM(R37:T37)</f>
        <v>3</v>
      </c>
      <c r="R37" s="211">
        <v>3</v>
      </c>
      <c r="S37" s="211">
        <v>0</v>
      </c>
      <c r="T37" s="213">
        <v>0</v>
      </c>
    </row>
    <row r="38" spans="1:20" ht="13.5" customHeight="1">
      <c r="A38" s="33" t="s">
        <v>67</v>
      </c>
      <c r="B38" s="207">
        <f t="shared" si="6"/>
        <v>1</v>
      </c>
      <c r="C38" s="193">
        <v>1</v>
      </c>
      <c r="D38" s="152">
        <v>0</v>
      </c>
      <c r="E38" s="152" t="s">
        <v>4</v>
      </c>
      <c r="F38" s="183">
        <v>0</v>
      </c>
      <c r="G38" s="208">
        <f t="shared" si="7"/>
        <v>5</v>
      </c>
      <c r="H38" s="189">
        <v>5</v>
      </c>
      <c r="I38" s="183">
        <v>0</v>
      </c>
      <c r="J38" s="184">
        <v>0</v>
      </c>
      <c r="K38" s="9"/>
      <c r="L38" s="76"/>
      <c r="M38" s="76"/>
      <c r="N38" s="76"/>
      <c r="O38" s="76"/>
      <c r="P38" s="76"/>
      <c r="Q38" s="76"/>
      <c r="R38" s="76"/>
      <c r="S38" s="76"/>
      <c r="T38" s="76"/>
    </row>
    <row r="39" spans="1:20" ht="13.5" customHeight="1">
      <c r="A39" s="33" t="s">
        <v>68</v>
      </c>
      <c r="B39" s="207">
        <f t="shared" si="6"/>
        <v>3</v>
      </c>
      <c r="C39" s="193">
        <v>3</v>
      </c>
      <c r="D39" s="152">
        <v>0</v>
      </c>
      <c r="E39" s="152" t="s">
        <v>4</v>
      </c>
      <c r="F39" s="183">
        <v>0</v>
      </c>
      <c r="G39" s="208">
        <f t="shared" si="7"/>
        <v>18</v>
      </c>
      <c r="H39" s="189">
        <v>17</v>
      </c>
      <c r="I39" s="183">
        <v>0</v>
      </c>
      <c r="J39" s="184">
        <v>1</v>
      </c>
      <c r="K39" s="9"/>
      <c r="L39" s="76"/>
      <c r="M39" s="76"/>
      <c r="N39" s="76"/>
      <c r="O39" s="76"/>
      <c r="P39" s="76"/>
      <c r="Q39" s="76"/>
      <c r="R39" s="76"/>
      <c r="S39" s="76"/>
      <c r="T39" s="76"/>
    </row>
    <row r="40" spans="1:20" ht="13.5" customHeight="1">
      <c r="A40" s="33" t="s">
        <v>69</v>
      </c>
      <c r="B40" s="207">
        <f t="shared" si="6"/>
        <v>1</v>
      </c>
      <c r="C40" s="193">
        <v>1</v>
      </c>
      <c r="D40" s="152">
        <v>0</v>
      </c>
      <c r="E40" s="152" t="s">
        <v>4</v>
      </c>
      <c r="F40" s="183">
        <v>0</v>
      </c>
      <c r="G40" s="208">
        <f t="shared" si="7"/>
        <v>18</v>
      </c>
      <c r="H40" s="189">
        <v>16</v>
      </c>
      <c r="I40" s="183">
        <v>0</v>
      </c>
      <c r="J40" s="184">
        <v>2</v>
      </c>
      <c r="K40" s="9"/>
      <c r="L40" s="76"/>
      <c r="M40" s="76"/>
      <c r="N40" s="76"/>
      <c r="O40" s="76"/>
      <c r="P40" s="76"/>
      <c r="Q40" s="76"/>
      <c r="R40" s="76"/>
      <c r="S40" s="76"/>
      <c r="T40" s="76"/>
    </row>
    <row r="41" spans="1:20" ht="13.5" customHeight="1">
      <c r="A41" s="33" t="s">
        <v>70</v>
      </c>
      <c r="B41" s="207">
        <f t="shared" si="6"/>
        <v>1</v>
      </c>
      <c r="C41" s="193">
        <v>1</v>
      </c>
      <c r="D41" s="152">
        <v>0</v>
      </c>
      <c r="E41" s="152" t="s">
        <v>4</v>
      </c>
      <c r="F41" s="183">
        <v>0</v>
      </c>
      <c r="G41" s="208">
        <f t="shared" si="7"/>
        <v>6</v>
      </c>
      <c r="H41" s="189">
        <v>5</v>
      </c>
      <c r="I41" s="183">
        <v>0</v>
      </c>
      <c r="J41" s="184">
        <v>1</v>
      </c>
      <c r="K41" s="9"/>
      <c r="L41" s="76"/>
      <c r="M41" s="76"/>
      <c r="N41" s="76"/>
      <c r="O41" s="76"/>
      <c r="P41" s="76"/>
      <c r="Q41" s="76"/>
      <c r="R41" s="76"/>
      <c r="S41" s="76"/>
      <c r="T41" s="76"/>
    </row>
    <row r="42" spans="1:20" ht="13.5" customHeight="1">
      <c r="A42" s="33" t="s">
        <v>71</v>
      </c>
      <c r="B42" s="207">
        <f t="shared" si="6"/>
        <v>2</v>
      </c>
      <c r="C42" s="193">
        <v>2</v>
      </c>
      <c r="D42" s="152">
        <v>0</v>
      </c>
      <c r="E42" s="152" t="s">
        <v>4</v>
      </c>
      <c r="F42" s="183">
        <v>2</v>
      </c>
      <c r="G42" s="208">
        <f t="shared" si="7"/>
        <v>6</v>
      </c>
      <c r="H42" s="189">
        <v>6</v>
      </c>
      <c r="I42" s="183">
        <v>0</v>
      </c>
      <c r="J42" s="184">
        <v>0</v>
      </c>
      <c r="K42" s="9"/>
      <c r="L42" s="76"/>
      <c r="M42" s="76"/>
      <c r="N42" s="76"/>
      <c r="O42" s="76"/>
      <c r="P42" s="76"/>
      <c r="Q42" s="76"/>
      <c r="R42" s="76"/>
      <c r="S42" s="76"/>
      <c r="T42" s="76"/>
    </row>
    <row r="43" spans="1:20" ht="13.5" customHeight="1">
      <c r="A43" s="33" t="s">
        <v>72</v>
      </c>
      <c r="B43" s="207">
        <f t="shared" si="6"/>
        <v>1</v>
      </c>
      <c r="C43" s="193">
        <v>1</v>
      </c>
      <c r="D43" s="152">
        <v>0</v>
      </c>
      <c r="E43" s="152" t="s">
        <v>4</v>
      </c>
      <c r="F43" s="183">
        <v>1</v>
      </c>
      <c r="G43" s="208">
        <f t="shared" si="7"/>
        <v>4</v>
      </c>
      <c r="H43" s="189">
        <v>3</v>
      </c>
      <c r="I43" s="183">
        <v>0</v>
      </c>
      <c r="J43" s="184">
        <v>1</v>
      </c>
      <c r="K43" s="9"/>
      <c r="L43" s="76"/>
      <c r="M43" s="76"/>
      <c r="N43" s="76"/>
      <c r="O43" s="76"/>
      <c r="P43" s="76"/>
      <c r="Q43" s="76"/>
      <c r="R43" s="76"/>
      <c r="S43" s="76"/>
      <c r="T43" s="76"/>
    </row>
    <row r="44" spans="1:20" ht="13.5" customHeight="1">
      <c r="A44" s="33" t="s">
        <v>73</v>
      </c>
      <c r="B44" s="207">
        <f t="shared" si="6"/>
        <v>1</v>
      </c>
      <c r="C44" s="193">
        <v>1</v>
      </c>
      <c r="D44" s="152">
        <v>0</v>
      </c>
      <c r="E44" s="152" t="s">
        <v>4</v>
      </c>
      <c r="F44" s="183">
        <v>1</v>
      </c>
      <c r="G44" s="208">
        <f t="shared" si="7"/>
        <v>3</v>
      </c>
      <c r="H44" s="189">
        <v>3</v>
      </c>
      <c r="I44" s="183">
        <v>0</v>
      </c>
      <c r="J44" s="184">
        <v>0</v>
      </c>
      <c r="K44" s="9"/>
      <c r="L44" s="76"/>
      <c r="M44" s="76"/>
      <c r="N44" s="76"/>
      <c r="O44" s="76"/>
      <c r="P44" s="76"/>
      <c r="Q44" s="76"/>
      <c r="R44" s="76"/>
      <c r="S44" s="76"/>
      <c r="T44" s="76"/>
    </row>
    <row r="45" spans="1:20" ht="13.5" customHeight="1">
      <c r="A45" s="33" t="s">
        <v>74</v>
      </c>
      <c r="B45" s="207">
        <f t="shared" si="6"/>
        <v>1</v>
      </c>
      <c r="C45" s="193">
        <v>1</v>
      </c>
      <c r="D45" s="152">
        <v>0</v>
      </c>
      <c r="E45" s="152" t="s">
        <v>4</v>
      </c>
      <c r="F45" s="183">
        <v>1</v>
      </c>
      <c r="G45" s="208">
        <f t="shared" si="7"/>
        <v>3</v>
      </c>
      <c r="H45" s="189">
        <v>3</v>
      </c>
      <c r="I45" s="183">
        <v>0</v>
      </c>
      <c r="J45" s="184">
        <v>0</v>
      </c>
      <c r="K45" s="9"/>
      <c r="L45" s="25"/>
      <c r="M45" s="25"/>
      <c r="N45" s="25"/>
      <c r="O45" s="76"/>
      <c r="P45" s="25"/>
      <c r="Q45" s="77"/>
      <c r="R45" s="77"/>
      <c r="S45" s="77"/>
      <c r="T45" s="77"/>
    </row>
    <row r="46" spans="1:20" ht="13.5" customHeight="1">
      <c r="A46" s="33" t="s">
        <v>162</v>
      </c>
      <c r="B46" s="207">
        <f t="shared" si="6"/>
        <v>3</v>
      </c>
      <c r="C46" s="193">
        <v>3</v>
      </c>
      <c r="D46" s="152">
        <v>0</v>
      </c>
      <c r="E46" s="152" t="s">
        <v>4</v>
      </c>
      <c r="F46" s="183">
        <v>0</v>
      </c>
      <c r="G46" s="208">
        <f t="shared" si="7"/>
        <v>22</v>
      </c>
      <c r="H46" s="189">
        <v>20</v>
      </c>
      <c r="I46" s="183">
        <v>0</v>
      </c>
      <c r="J46" s="184">
        <v>2</v>
      </c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13.5" customHeight="1">
      <c r="A47" s="33" t="s">
        <v>75</v>
      </c>
      <c r="B47" s="207">
        <f t="shared" si="6"/>
        <v>3</v>
      </c>
      <c r="C47" s="193">
        <v>3</v>
      </c>
      <c r="D47" s="152">
        <v>0</v>
      </c>
      <c r="E47" s="152" t="s">
        <v>4</v>
      </c>
      <c r="F47" s="183">
        <v>0</v>
      </c>
      <c r="G47" s="208">
        <f t="shared" si="7"/>
        <v>27</v>
      </c>
      <c r="H47" s="189">
        <v>24</v>
      </c>
      <c r="I47" s="183">
        <v>0</v>
      </c>
      <c r="J47" s="184">
        <v>3</v>
      </c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ht="13.5" customHeight="1">
      <c r="A48" s="33" t="s">
        <v>76</v>
      </c>
      <c r="B48" s="207">
        <f t="shared" si="6"/>
        <v>1</v>
      </c>
      <c r="C48" s="193">
        <v>1</v>
      </c>
      <c r="D48" s="152">
        <v>0</v>
      </c>
      <c r="E48" s="152" t="s">
        <v>4</v>
      </c>
      <c r="F48" s="183">
        <v>0</v>
      </c>
      <c r="G48" s="208">
        <f t="shared" si="7"/>
        <v>9</v>
      </c>
      <c r="H48" s="189">
        <v>8</v>
      </c>
      <c r="I48" s="183">
        <v>0</v>
      </c>
      <c r="J48" s="184">
        <v>1</v>
      </c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ht="13.5" customHeight="1">
      <c r="A49" s="33" t="s">
        <v>77</v>
      </c>
      <c r="B49" s="207">
        <f t="shared" si="6"/>
        <v>1</v>
      </c>
      <c r="C49" s="193">
        <v>1</v>
      </c>
      <c r="D49" s="152">
        <v>0</v>
      </c>
      <c r="E49" s="152" t="s">
        <v>4</v>
      </c>
      <c r="F49" s="183">
        <v>0</v>
      </c>
      <c r="G49" s="208">
        <f t="shared" si="7"/>
        <v>6</v>
      </c>
      <c r="H49" s="189">
        <v>6</v>
      </c>
      <c r="I49" s="183">
        <v>0</v>
      </c>
      <c r="J49" s="184">
        <v>0</v>
      </c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ht="13.5" customHeight="1">
      <c r="A50" s="35" t="s">
        <v>78</v>
      </c>
      <c r="B50" s="210">
        <f t="shared" si="6"/>
        <v>1</v>
      </c>
      <c r="C50" s="199">
        <v>1</v>
      </c>
      <c r="D50" s="155">
        <v>0</v>
      </c>
      <c r="E50" s="155" t="s">
        <v>4</v>
      </c>
      <c r="F50" s="185">
        <v>0</v>
      </c>
      <c r="G50" s="211">
        <f t="shared" si="7"/>
        <v>17</v>
      </c>
      <c r="H50" s="188">
        <v>16</v>
      </c>
      <c r="I50" s="185">
        <v>0</v>
      </c>
      <c r="J50" s="186">
        <v>1</v>
      </c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ht="13.5" customHeight="1">
      <c r="A51" s="9"/>
      <c r="B51" s="9"/>
      <c r="D51" s="9"/>
      <c r="E51" s="9"/>
      <c r="G51" s="9"/>
      <c r="I51" s="173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s="9" customFormat="1" ht="13.5" customHeight="1">
      <c r="I52" s="173"/>
    </row>
    <row r="53" spans="1:20" s="9" customFormat="1" ht="13.5" customHeight="1">
      <c r="I53" s="173"/>
    </row>
    <row r="54" spans="1:20" s="9" customFormat="1" ht="13.5" customHeight="1">
      <c r="A54" s="39"/>
      <c r="B54" s="63"/>
      <c r="D54" s="63"/>
      <c r="E54" s="63"/>
      <c r="G54" s="63"/>
      <c r="I54" s="173"/>
    </row>
    <row r="55" spans="1:20" ht="13.5" customHeight="1">
      <c r="I55" s="173"/>
    </row>
    <row r="56" spans="1:20" ht="13.5" customHeight="1">
      <c r="I56" s="173"/>
    </row>
    <row r="57" spans="1:20" ht="13.5" customHeight="1">
      <c r="I57" s="173"/>
    </row>
    <row r="58" spans="1:20" ht="13.5" customHeight="1">
      <c r="I58" s="173"/>
    </row>
    <row r="59" spans="1:20" ht="13.5" customHeight="1">
      <c r="I59" s="173"/>
    </row>
    <row r="60" spans="1:20" ht="13.5" customHeight="1">
      <c r="I60" s="173"/>
    </row>
    <row r="61" spans="1:20" ht="13.5" customHeight="1">
      <c r="I61" s="173"/>
    </row>
    <row r="62" spans="1:20" ht="13.5" customHeight="1">
      <c r="I62" s="173"/>
    </row>
    <row r="63" spans="1:20" ht="13.5" customHeight="1">
      <c r="I63" s="173"/>
    </row>
    <row r="64" spans="1:20" ht="13.5" customHeight="1">
      <c r="I64" s="173"/>
    </row>
    <row r="65" spans="9:9" ht="13.5" customHeight="1">
      <c r="I65" s="173"/>
    </row>
    <row r="66" spans="9:9" ht="13.5" customHeight="1">
      <c r="I66" s="173"/>
    </row>
    <row r="67" spans="9:9" ht="13.5" customHeight="1">
      <c r="I67" s="173"/>
    </row>
    <row r="68" spans="9:9" ht="13.5" customHeight="1">
      <c r="I68" s="173"/>
    </row>
    <row r="69" spans="9:9" ht="13.5" customHeight="1">
      <c r="I69" s="173"/>
    </row>
    <row r="70" spans="9:9" ht="13.5" customHeight="1">
      <c r="I70" s="173"/>
    </row>
    <row r="71" spans="9:9" ht="13.5" customHeight="1">
      <c r="I71" s="173"/>
    </row>
    <row r="72" spans="9:9" ht="13.5" customHeight="1"/>
    <row r="73" spans="9:9" ht="13.5" customHeight="1"/>
    <row r="74" spans="9:9" ht="13.5" customHeight="1"/>
    <row r="75" spans="9:9" ht="13.5" customHeight="1"/>
    <row r="76" spans="9:9" ht="13.5" customHeight="1"/>
    <row r="77" spans="9:9" ht="13.5" customHeight="1"/>
    <row r="78" spans="9:9" ht="13.5" customHeight="1"/>
    <row r="79" spans="9:9" ht="13.5" customHeight="1"/>
    <row r="80" spans="9:9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spans="1:10" ht="13.5" customHeight="1"/>
    <row r="98" spans="1:10" ht="13.5" customHeight="1"/>
    <row r="99" spans="1:10" ht="13.5" customHeight="1"/>
    <row r="100" spans="1:10" ht="13.5" customHeight="1"/>
    <row r="101" spans="1:10" ht="13.5" customHeight="1">
      <c r="A101" s="9"/>
    </row>
    <row r="103" spans="1:10" ht="11.1" customHeight="1">
      <c r="E103" s="37"/>
      <c r="F103" s="37"/>
      <c r="G103" s="37"/>
    </row>
    <row r="104" spans="1:10" ht="11.1" customHeight="1">
      <c r="D104" s="37"/>
      <c r="E104" s="37"/>
      <c r="F104" s="37"/>
      <c r="G104" s="37"/>
      <c r="H104" s="37"/>
      <c r="I104" s="36"/>
      <c r="J104" s="36"/>
    </row>
    <row r="105" spans="1:10" ht="11.1" customHeight="1">
      <c r="D105" s="37"/>
      <c r="E105" s="37"/>
      <c r="F105" s="37"/>
      <c r="G105" s="37"/>
      <c r="H105" s="37"/>
      <c r="I105" s="36"/>
      <c r="J105" s="36"/>
    </row>
    <row r="106" spans="1:10" ht="11.1" customHeight="1">
      <c r="D106" s="37"/>
      <c r="E106" s="37"/>
      <c r="F106" s="37"/>
      <c r="G106" s="37"/>
      <c r="H106" s="37"/>
      <c r="I106" s="36"/>
      <c r="J106" s="36"/>
    </row>
    <row r="107" spans="1:10" ht="11.1" customHeight="1">
      <c r="D107" s="37"/>
      <c r="E107" s="37"/>
      <c r="F107" s="37"/>
      <c r="G107" s="37"/>
      <c r="H107" s="37"/>
      <c r="I107" s="36"/>
      <c r="J107" s="36"/>
    </row>
    <row r="108" spans="1:10" ht="11.1" customHeight="1">
      <c r="D108" s="37"/>
      <c r="E108" s="37"/>
      <c r="F108" s="37"/>
      <c r="G108" s="37"/>
      <c r="H108" s="37"/>
      <c r="I108" s="36"/>
      <c r="J108" s="36"/>
    </row>
    <row r="109" spans="1:10" ht="11.1" customHeight="1">
      <c r="D109" s="37"/>
      <c r="E109" s="37"/>
      <c r="F109" s="37"/>
      <c r="G109" s="37"/>
      <c r="H109" s="37"/>
      <c r="I109" s="36"/>
      <c r="J109" s="36"/>
    </row>
    <row r="110" spans="1:10" ht="11.1" customHeight="1">
      <c r="D110" s="37"/>
      <c r="E110" s="37"/>
      <c r="F110" s="37"/>
      <c r="G110" s="37"/>
      <c r="H110" s="37"/>
      <c r="I110" s="36"/>
      <c r="J110" s="36"/>
    </row>
    <row r="111" spans="1:10" ht="11.1" customHeight="1">
      <c r="D111" s="37"/>
      <c r="E111" s="37"/>
      <c r="F111" s="37"/>
      <c r="G111" s="37"/>
      <c r="H111" s="37"/>
      <c r="I111" s="36"/>
      <c r="J111" s="36"/>
    </row>
    <row r="112" spans="1:10" ht="11.1" customHeight="1">
      <c r="D112" s="37"/>
      <c r="E112" s="37"/>
      <c r="F112" s="37"/>
      <c r="G112" s="37"/>
      <c r="H112" s="37"/>
      <c r="I112" s="36"/>
      <c r="J112" s="36"/>
    </row>
    <row r="113" spans="4:10" ht="11.1" customHeight="1">
      <c r="D113" s="37"/>
      <c r="E113" s="37"/>
      <c r="F113" s="37"/>
      <c r="G113" s="37"/>
      <c r="H113" s="37"/>
      <c r="I113" s="36"/>
      <c r="J113" s="36"/>
    </row>
    <row r="114" spans="4:10" ht="11.1" customHeight="1">
      <c r="D114" s="37"/>
      <c r="E114" s="37"/>
      <c r="F114" s="37"/>
      <c r="G114" s="37"/>
      <c r="H114" s="37"/>
      <c r="I114" s="36"/>
      <c r="J114" s="36"/>
    </row>
    <row r="115" spans="4:10" ht="11.1" customHeight="1">
      <c r="D115" s="37"/>
      <c r="E115" s="37"/>
      <c r="F115" s="37"/>
      <c r="G115" s="37"/>
      <c r="H115" s="37"/>
      <c r="I115" s="36"/>
      <c r="J115" s="36"/>
    </row>
    <row r="116" spans="4:10" ht="11.1" customHeight="1">
      <c r="D116" s="37"/>
      <c r="E116" s="37"/>
      <c r="F116" s="37"/>
      <c r="G116" s="37"/>
      <c r="H116" s="37"/>
      <c r="I116" s="36"/>
      <c r="J116" s="36"/>
    </row>
    <row r="117" spans="4:10" ht="11.1" customHeight="1">
      <c r="D117" s="37"/>
      <c r="E117" s="37"/>
      <c r="F117" s="37"/>
      <c r="G117" s="37"/>
      <c r="H117" s="37"/>
      <c r="I117" s="36"/>
      <c r="J117" s="36"/>
    </row>
    <row r="118" spans="4:10" ht="11.1" customHeight="1">
      <c r="D118" s="37"/>
      <c r="E118" s="37"/>
      <c r="F118" s="37"/>
      <c r="G118" s="37"/>
      <c r="H118" s="37"/>
      <c r="I118" s="36"/>
      <c r="J118" s="36"/>
    </row>
    <row r="119" spans="4:10" ht="11.1" customHeight="1">
      <c r="D119" s="37"/>
      <c r="E119" s="37"/>
      <c r="F119" s="37"/>
      <c r="G119" s="37"/>
      <c r="H119" s="37"/>
      <c r="I119" s="36"/>
      <c r="J119" s="36"/>
    </row>
    <row r="120" spans="4:10" ht="11.1" customHeight="1">
      <c r="D120" s="37"/>
      <c r="E120" s="37"/>
      <c r="F120" s="37"/>
      <c r="G120" s="37"/>
      <c r="H120" s="37"/>
      <c r="I120" s="36"/>
      <c r="J120" s="36"/>
    </row>
    <row r="121" spans="4:10" ht="11.1" customHeight="1">
      <c r="D121" s="37"/>
      <c r="E121" s="37"/>
      <c r="F121" s="37"/>
      <c r="G121" s="37"/>
      <c r="H121" s="37"/>
      <c r="I121" s="36"/>
      <c r="J121" s="36"/>
    </row>
    <row r="122" spans="4:10" ht="11.1" customHeight="1">
      <c r="D122" s="37"/>
      <c r="E122" s="37"/>
      <c r="F122" s="37"/>
      <c r="G122" s="37"/>
      <c r="H122" s="37"/>
      <c r="I122" s="36"/>
      <c r="J122" s="36"/>
    </row>
    <row r="123" spans="4:10" ht="11.1" customHeight="1">
      <c r="D123" s="37"/>
      <c r="E123" s="37"/>
      <c r="F123" s="37"/>
      <c r="G123" s="37"/>
      <c r="H123" s="37"/>
      <c r="I123" s="36"/>
      <c r="J123" s="36"/>
    </row>
    <row r="124" spans="4:10" ht="11.1" customHeight="1">
      <c r="D124" s="37"/>
      <c r="E124" s="37"/>
      <c r="F124" s="37"/>
      <c r="G124" s="37"/>
      <c r="H124" s="37"/>
      <c r="I124" s="36"/>
      <c r="J124" s="36"/>
    </row>
    <row r="125" spans="4:10" ht="11.1" customHeight="1">
      <c r="D125" s="37"/>
      <c r="E125" s="37"/>
      <c r="F125" s="37"/>
      <c r="G125" s="37"/>
      <c r="H125" s="37"/>
      <c r="I125" s="36"/>
      <c r="J125" s="36"/>
    </row>
    <row r="126" spans="4:10" ht="11.1" customHeight="1">
      <c r="D126" s="37"/>
      <c r="E126" s="37"/>
      <c r="F126" s="37"/>
      <c r="G126" s="37"/>
      <c r="H126" s="37"/>
      <c r="I126" s="36"/>
      <c r="J126" s="36"/>
    </row>
    <row r="127" spans="4:10" ht="11.1" customHeight="1">
      <c r="D127" s="37"/>
      <c r="E127" s="37"/>
      <c r="F127" s="37"/>
      <c r="G127" s="37"/>
      <c r="H127" s="37"/>
      <c r="I127" s="36"/>
      <c r="J127" s="36"/>
    </row>
    <row r="128" spans="4:10" ht="11.1" customHeight="1">
      <c r="D128" s="37"/>
      <c r="E128" s="37"/>
      <c r="F128" s="37"/>
      <c r="G128" s="37"/>
      <c r="H128" s="37"/>
      <c r="I128" s="36"/>
      <c r="J128" s="36"/>
    </row>
    <row r="129" spans="4:10" ht="11.1" customHeight="1">
      <c r="D129" s="37"/>
      <c r="E129" s="37"/>
      <c r="F129" s="37"/>
      <c r="G129" s="37"/>
      <c r="H129" s="37"/>
      <c r="I129" s="36"/>
      <c r="J129" s="36"/>
    </row>
    <row r="130" spans="4:10" ht="11.1" customHeight="1">
      <c r="D130" s="37"/>
      <c r="E130" s="37"/>
      <c r="F130" s="37"/>
      <c r="G130" s="37"/>
      <c r="H130" s="37"/>
      <c r="I130" s="36"/>
      <c r="J130" s="36"/>
    </row>
    <row r="131" spans="4:10" ht="11.1" customHeight="1">
      <c r="D131" s="37"/>
      <c r="E131" s="37"/>
      <c r="F131" s="37"/>
      <c r="G131" s="37"/>
      <c r="H131" s="37"/>
      <c r="I131" s="36"/>
      <c r="J131" s="36"/>
    </row>
    <row r="132" spans="4:10" ht="11.1" customHeight="1">
      <c r="D132" s="37"/>
      <c r="E132" s="37"/>
      <c r="F132" s="37"/>
      <c r="G132" s="37"/>
      <c r="H132" s="37"/>
      <c r="I132" s="36"/>
      <c r="J132" s="36"/>
    </row>
    <row r="133" spans="4:10" ht="11.1" customHeight="1">
      <c r="D133" s="37"/>
      <c r="E133" s="37"/>
      <c r="F133" s="37"/>
      <c r="G133" s="37"/>
      <c r="H133" s="37"/>
      <c r="I133" s="36"/>
      <c r="J133" s="36"/>
    </row>
    <row r="134" spans="4:10" ht="11.1" customHeight="1">
      <c r="D134" s="37"/>
      <c r="E134" s="37"/>
      <c r="F134" s="37"/>
      <c r="G134" s="37"/>
      <c r="H134" s="37"/>
      <c r="I134" s="36"/>
      <c r="J134" s="36"/>
    </row>
    <row r="135" spans="4:10" ht="11.1" customHeight="1">
      <c r="D135" s="37"/>
      <c r="E135" s="37"/>
      <c r="F135" s="37"/>
      <c r="G135" s="37"/>
      <c r="H135" s="37"/>
      <c r="I135" s="36"/>
      <c r="J135" s="36"/>
    </row>
    <row r="136" spans="4:10" ht="11.1" customHeight="1">
      <c r="D136" s="37"/>
      <c r="E136" s="37"/>
      <c r="F136" s="37"/>
      <c r="G136" s="37"/>
      <c r="H136" s="37"/>
      <c r="I136" s="36"/>
      <c r="J136" s="36"/>
    </row>
    <row r="137" spans="4:10" ht="11.1" customHeight="1">
      <c r="D137" s="37"/>
      <c r="E137" s="37"/>
      <c r="F137" s="37"/>
      <c r="G137" s="37"/>
      <c r="H137" s="37"/>
      <c r="I137" s="36"/>
      <c r="J137" s="36"/>
    </row>
    <row r="138" spans="4:10" ht="11.1" customHeight="1">
      <c r="D138" s="37"/>
      <c r="E138" s="37"/>
      <c r="F138" s="37"/>
      <c r="G138" s="37"/>
      <c r="H138" s="37"/>
      <c r="I138" s="36"/>
      <c r="J138" s="36"/>
    </row>
    <row r="139" spans="4:10" ht="11.1" customHeight="1">
      <c r="D139" s="37"/>
      <c r="E139" s="37"/>
      <c r="F139" s="37"/>
      <c r="G139" s="37"/>
      <c r="H139" s="37"/>
      <c r="I139" s="36"/>
      <c r="J139" s="36"/>
    </row>
    <row r="140" spans="4:10" ht="11.1" customHeight="1">
      <c r="D140" s="37"/>
      <c r="E140" s="37"/>
      <c r="F140" s="37"/>
      <c r="G140" s="37"/>
      <c r="H140" s="37"/>
      <c r="I140" s="36"/>
      <c r="J140" s="36"/>
    </row>
    <row r="141" spans="4:10" ht="11.1" customHeight="1">
      <c r="D141" s="37"/>
      <c r="E141" s="37"/>
      <c r="F141" s="37"/>
      <c r="G141" s="37"/>
      <c r="H141" s="37"/>
      <c r="I141" s="36"/>
      <c r="J141" s="36"/>
    </row>
    <row r="142" spans="4:10" ht="11.1" customHeight="1">
      <c r="D142" s="37"/>
      <c r="E142" s="37"/>
      <c r="F142" s="37"/>
      <c r="G142" s="37"/>
      <c r="H142" s="37"/>
      <c r="I142" s="36"/>
      <c r="J142" s="36"/>
    </row>
    <row r="143" spans="4:10" ht="11.1" customHeight="1">
      <c r="D143" s="37"/>
      <c r="E143" s="37"/>
      <c r="F143" s="37"/>
      <c r="G143" s="37"/>
      <c r="H143" s="37"/>
      <c r="I143" s="36"/>
      <c r="J143" s="36"/>
    </row>
    <row r="144" spans="4:10" ht="11.1" customHeight="1">
      <c r="D144" s="37"/>
      <c r="E144" s="37"/>
      <c r="F144" s="37"/>
      <c r="G144" s="37"/>
      <c r="H144" s="37"/>
      <c r="I144" s="36"/>
      <c r="J144" s="36"/>
    </row>
    <row r="145" spans="4:10" ht="11.1" customHeight="1">
      <c r="D145" s="37"/>
      <c r="E145" s="37"/>
      <c r="F145" s="37"/>
      <c r="G145" s="37"/>
      <c r="H145" s="37"/>
      <c r="I145" s="36"/>
      <c r="J145" s="36"/>
    </row>
    <row r="146" spans="4:10" ht="11.1" customHeight="1">
      <c r="D146" s="37"/>
      <c r="E146" s="37"/>
      <c r="F146" s="37"/>
      <c r="G146" s="37"/>
      <c r="H146" s="37"/>
      <c r="I146" s="36"/>
      <c r="J146" s="36"/>
    </row>
    <row r="147" spans="4:10" ht="11.1" customHeight="1">
      <c r="D147" s="37"/>
      <c r="E147" s="37"/>
      <c r="F147" s="37"/>
      <c r="G147" s="37"/>
      <c r="H147" s="37"/>
      <c r="I147" s="36"/>
      <c r="J147" s="36"/>
    </row>
    <row r="148" spans="4:10" ht="11.1" customHeight="1">
      <c r="D148" s="37"/>
      <c r="E148" s="37"/>
      <c r="F148" s="37"/>
      <c r="G148" s="37"/>
      <c r="H148" s="37"/>
      <c r="I148" s="36"/>
      <c r="J148" s="36"/>
    </row>
    <row r="149" spans="4:10" ht="11.1" customHeight="1">
      <c r="D149" s="37"/>
      <c r="E149" s="37"/>
      <c r="F149" s="37"/>
      <c r="G149" s="37"/>
      <c r="H149" s="37"/>
      <c r="I149" s="36"/>
      <c r="J149" s="36"/>
    </row>
    <row r="150" spans="4:10" ht="11.1" customHeight="1">
      <c r="D150" s="37"/>
      <c r="E150" s="37"/>
      <c r="F150" s="37"/>
      <c r="G150" s="37"/>
      <c r="H150" s="37"/>
      <c r="I150" s="36"/>
      <c r="J150" s="36"/>
    </row>
    <row r="151" spans="4:10" ht="11.1" customHeight="1">
      <c r="D151" s="37"/>
      <c r="E151" s="37"/>
      <c r="F151" s="37"/>
      <c r="G151" s="37"/>
      <c r="H151" s="37"/>
      <c r="I151" s="36"/>
      <c r="J151" s="36"/>
    </row>
    <row r="152" spans="4:10" ht="11.1" customHeight="1">
      <c r="D152" s="37"/>
      <c r="E152" s="37"/>
      <c r="F152" s="37"/>
      <c r="G152" s="37"/>
      <c r="H152" s="37"/>
      <c r="I152" s="36"/>
      <c r="J152" s="36"/>
    </row>
    <row r="153" spans="4:10" ht="11.1" customHeight="1">
      <c r="D153" s="37"/>
      <c r="E153" s="37"/>
      <c r="F153" s="37"/>
      <c r="G153" s="37"/>
      <c r="H153" s="37"/>
      <c r="I153" s="36"/>
      <c r="J153" s="36"/>
    </row>
    <row r="154" spans="4:10" ht="11.1" customHeight="1">
      <c r="D154" s="37"/>
      <c r="E154" s="37"/>
      <c r="F154" s="37"/>
      <c r="G154" s="37"/>
      <c r="H154" s="37"/>
      <c r="I154" s="36"/>
      <c r="J154" s="36"/>
    </row>
    <row r="155" spans="4:10" ht="11.1" customHeight="1">
      <c r="D155" s="37"/>
      <c r="E155" s="37"/>
      <c r="F155" s="37"/>
      <c r="G155" s="37"/>
      <c r="H155" s="37"/>
      <c r="I155" s="36"/>
      <c r="J155" s="36"/>
    </row>
    <row r="156" spans="4:10" ht="11.1" customHeight="1">
      <c r="D156" s="37"/>
      <c r="E156" s="37"/>
      <c r="F156" s="37"/>
      <c r="G156" s="37"/>
      <c r="H156" s="37"/>
      <c r="I156" s="36"/>
      <c r="J156" s="36"/>
    </row>
    <row r="157" spans="4:10" ht="11.1" customHeight="1">
      <c r="D157" s="37"/>
      <c r="E157" s="37"/>
      <c r="F157" s="37"/>
      <c r="G157" s="37"/>
      <c r="H157" s="37"/>
      <c r="I157" s="36"/>
      <c r="J157" s="36"/>
    </row>
    <row r="158" spans="4:10" ht="11.1" customHeight="1">
      <c r="D158" s="37"/>
      <c r="E158" s="37"/>
      <c r="F158" s="37"/>
      <c r="G158" s="37"/>
      <c r="H158" s="37"/>
      <c r="I158" s="36"/>
      <c r="J158" s="36"/>
    </row>
    <row r="159" spans="4:10" ht="11.1" customHeight="1">
      <c r="D159" s="37"/>
      <c r="E159" s="37"/>
      <c r="F159" s="37"/>
      <c r="G159" s="37"/>
      <c r="H159" s="37"/>
      <c r="I159" s="36"/>
      <c r="J159" s="36"/>
    </row>
    <row r="160" spans="4:10" ht="11.1" customHeight="1">
      <c r="D160" s="37"/>
      <c r="E160" s="37"/>
      <c r="F160" s="37"/>
      <c r="G160" s="37"/>
      <c r="H160" s="37"/>
      <c r="I160" s="36"/>
      <c r="J160" s="36"/>
    </row>
    <row r="161" spans="4:10" ht="11.1" customHeight="1">
      <c r="D161" s="37"/>
      <c r="E161" s="37"/>
      <c r="F161" s="37"/>
      <c r="G161" s="37"/>
      <c r="H161" s="37"/>
      <c r="I161" s="36"/>
      <c r="J161" s="36"/>
    </row>
    <row r="162" spans="4:10" ht="11.1" customHeight="1">
      <c r="D162" s="37"/>
      <c r="E162" s="37"/>
      <c r="F162" s="37"/>
      <c r="G162" s="37"/>
      <c r="H162" s="37"/>
      <c r="I162" s="36"/>
      <c r="J162" s="36"/>
    </row>
    <row r="163" spans="4:10" ht="11.1" customHeight="1">
      <c r="D163" s="37"/>
      <c r="E163" s="37"/>
      <c r="F163" s="37"/>
      <c r="G163" s="37"/>
      <c r="H163" s="37"/>
      <c r="I163" s="36"/>
      <c r="J163" s="36"/>
    </row>
    <row r="164" spans="4:10" ht="11.1" customHeight="1">
      <c r="D164" s="37"/>
      <c r="E164" s="37"/>
      <c r="F164" s="37"/>
      <c r="G164" s="37"/>
      <c r="H164" s="37"/>
      <c r="I164" s="36"/>
      <c r="J164" s="36"/>
    </row>
    <row r="165" spans="4:10" ht="11.1" customHeight="1">
      <c r="D165" s="37"/>
      <c r="E165" s="37"/>
      <c r="F165" s="37"/>
      <c r="G165" s="37"/>
      <c r="H165" s="37"/>
      <c r="I165" s="36"/>
      <c r="J165" s="36"/>
    </row>
    <row r="166" spans="4:10" ht="11.1" customHeight="1">
      <c r="D166" s="37"/>
      <c r="E166" s="37"/>
      <c r="F166" s="37"/>
      <c r="G166" s="37"/>
      <c r="H166" s="37"/>
      <c r="I166" s="36"/>
      <c r="J166" s="36"/>
    </row>
    <row r="167" spans="4:10" ht="11.1" customHeight="1">
      <c r="D167" s="37"/>
      <c r="E167" s="37"/>
      <c r="F167" s="37"/>
      <c r="G167" s="37"/>
      <c r="H167" s="37"/>
      <c r="I167" s="36"/>
      <c r="J167" s="36"/>
    </row>
    <row r="168" spans="4:10" ht="11.1" customHeight="1">
      <c r="D168" s="37"/>
      <c r="E168" s="37"/>
      <c r="F168" s="37"/>
      <c r="G168" s="37"/>
      <c r="H168" s="37"/>
      <c r="I168" s="36"/>
      <c r="J168" s="36"/>
    </row>
    <row r="169" spans="4:10" ht="11.1" customHeight="1">
      <c r="D169" s="37"/>
      <c r="E169" s="37"/>
      <c r="F169" s="37"/>
      <c r="G169" s="37"/>
      <c r="H169" s="37"/>
      <c r="I169" s="36"/>
      <c r="J169" s="36"/>
    </row>
    <row r="170" spans="4:10" ht="11.1" customHeight="1">
      <c r="D170" s="37"/>
      <c r="E170" s="37"/>
      <c r="F170" s="37"/>
      <c r="G170" s="37"/>
      <c r="H170" s="37"/>
      <c r="I170" s="36"/>
      <c r="J170" s="36"/>
    </row>
    <row r="171" spans="4:10" ht="11.1" customHeight="1">
      <c r="D171" s="37"/>
      <c r="E171" s="37"/>
      <c r="F171" s="37"/>
      <c r="G171" s="37"/>
      <c r="H171" s="37"/>
      <c r="I171" s="36"/>
      <c r="J171" s="36"/>
    </row>
    <row r="172" spans="4:10" ht="11.1" customHeight="1">
      <c r="D172" s="37"/>
      <c r="E172" s="37"/>
      <c r="F172" s="37"/>
      <c r="G172" s="37"/>
      <c r="H172" s="37"/>
      <c r="I172" s="36"/>
      <c r="J172" s="36"/>
    </row>
    <row r="173" spans="4:10" ht="11.1" customHeight="1">
      <c r="D173" s="37"/>
      <c r="E173" s="37"/>
      <c r="F173" s="37"/>
      <c r="G173" s="37"/>
      <c r="H173" s="37"/>
      <c r="I173" s="36"/>
      <c r="J173" s="36"/>
    </row>
    <row r="174" spans="4:10" ht="11.1" customHeight="1">
      <c r="D174" s="37"/>
      <c r="E174" s="37"/>
      <c r="F174" s="37"/>
      <c r="G174" s="37"/>
      <c r="H174" s="37"/>
      <c r="I174" s="36"/>
      <c r="J174" s="36"/>
    </row>
    <row r="175" spans="4:10" ht="11.1" customHeight="1">
      <c r="D175" s="37"/>
      <c r="E175" s="37"/>
      <c r="F175" s="37"/>
      <c r="G175" s="37"/>
      <c r="H175" s="37"/>
      <c r="I175" s="36"/>
      <c r="J175" s="36"/>
    </row>
    <row r="176" spans="4:10" ht="11.1" customHeight="1">
      <c r="D176" s="37"/>
      <c r="E176" s="37"/>
      <c r="F176" s="37"/>
      <c r="G176" s="37"/>
      <c r="H176" s="37"/>
      <c r="I176" s="36"/>
      <c r="J176" s="36"/>
    </row>
    <row r="177" spans="4:10" ht="11.1" customHeight="1">
      <c r="D177" s="37"/>
      <c r="E177" s="37"/>
      <c r="F177" s="37"/>
      <c r="G177" s="37"/>
      <c r="H177" s="37"/>
      <c r="I177" s="36"/>
      <c r="J177" s="36"/>
    </row>
    <row r="178" spans="4:10" ht="11.1" customHeight="1">
      <c r="D178" s="37"/>
      <c r="E178" s="37"/>
      <c r="F178" s="37"/>
      <c r="G178" s="37"/>
      <c r="H178" s="37"/>
      <c r="I178" s="36"/>
      <c r="J178" s="36"/>
    </row>
    <row r="179" spans="4:10" ht="11.1" customHeight="1">
      <c r="D179" s="37"/>
      <c r="E179" s="37"/>
      <c r="F179" s="37"/>
      <c r="G179" s="37"/>
      <c r="H179" s="37"/>
      <c r="I179" s="36"/>
      <c r="J179" s="36"/>
    </row>
    <row r="180" spans="4:10" ht="11.1" customHeight="1">
      <c r="D180" s="37"/>
      <c r="E180" s="37"/>
      <c r="F180" s="37"/>
      <c r="G180" s="37"/>
      <c r="H180" s="37"/>
      <c r="I180" s="36"/>
      <c r="J180" s="36"/>
    </row>
    <row r="181" spans="4:10" ht="11.1" customHeight="1">
      <c r="D181" s="37"/>
      <c r="E181" s="37"/>
      <c r="F181" s="37"/>
      <c r="G181" s="37"/>
      <c r="H181" s="37"/>
      <c r="I181" s="36"/>
      <c r="J181" s="36"/>
    </row>
    <row r="182" spans="4:10" ht="11.1" customHeight="1">
      <c r="D182" s="37"/>
      <c r="E182" s="37"/>
      <c r="F182" s="37"/>
      <c r="G182" s="37"/>
      <c r="H182" s="37"/>
      <c r="I182" s="36"/>
      <c r="J182" s="36"/>
    </row>
    <row r="183" spans="4:10" ht="11.1" customHeight="1">
      <c r="D183" s="37"/>
      <c r="E183" s="37"/>
      <c r="F183" s="37"/>
      <c r="G183" s="37"/>
      <c r="H183" s="37"/>
      <c r="I183" s="36"/>
      <c r="J183" s="36"/>
    </row>
    <row r="184" spans="4:10" ht="11.1" customHeight="1">
      <c r="D184" s="37"/>
      <c r="E184" s="37"/>
      <c r="F184" s="37"/>
      <c r="G184" s="37"/>
      <c r="H184" s="37"/>
      <c r="I184" s="36"/>
      <c r="J184" s="36"/>
    </row>
    <row r="185" spans="4:10" ht="11.1" customHeight="1">
      <c r="D185" s="37"/>
      <c r="E185" s="37"/>
      <c r="F185" s="37"/>
      <c r="G185" s="37"/>
      <c r="H185" s="37"/>
      <c r="I185" s="36"/>
      <c r="J185" s="36"/>
    </row>
    <row r="186" spans="4:10" ht="11.1" customHeight="1">
      <c r="D186" s="37"/>
      <c r="E186" s="37"/>
      <c r="F186" s="37"/>
      <c r="G186" s="37"/>
      <c r="H186" s="37"/>
      <c r="I186" s="36"/>
      <c r="J186" s="36"/>
    </row>
    <row r="187" spans="4:10" ht="11.1" customHeight="1">
      <c r="D187" s="37"/>
      <c r="E187" s="37"/>
      <c r="F187" s="37"/>
      <c r="G187" s="37"/>
      <c r="H187" s="37"/>
      <c r="I187" s="36"/>
      <c r="J187" s="36"/>
    </row>
    <row r="188" spans="4:10" ht="11.1" customHeight="1">
      <c r="D188" s="37"/>
      <c r="E188" s="37"/>
      <c r="F188" s="37"/>
      <c r="G188" s="37"/>
      <c r="H188" s="37"/>
      <c r="I188" s="36"/>
      <c r="J188" s="36"/>
    </row>
    <row r="189" spans="4:10" ht="11.1" customHeight="1">
      <c r="D189" s="37"/>
      <c r="E189" s="37"/>
      <c r="F189" s="37"/>
      <c r="G189" s="37"/>
      <c r="H189" s="37"/>
      <c r="I189" s="36"/>
      <c r="J189" s="36"/>
    </row>
    <row r="190" spans="4:10" ht="11.1" customHeight="1">
      <c r="D190" s="37"/>
      <c r="E190" s="37"/>
      <c r="F190" s="37"/>
      <c r="G190" s="37"/>
      <c r="H190" s="37"/>
      <c r="I190" s="36"/>
      <c r="J190" s="36"/>
    </row>
    <row r="191" spans="4:10" ht="11.1" customHeight="1">
      <c r="D191" s="37"/>
      <c r="E191" s="37"/>
      <c r="F191" s="37"/>
      <c r="G191" s="37"/>
      <c r="H191" s="37"/>
      <c r="I191" s="36"/>
      <c r="J191" s="36"/>
    </row>
    <row r="192" spans="4:10" ht="11.1" customHeight="1">
      <c r="D192" s="37"/>
      <c r="E192" s="37"/>
      <c r="F192" s="37"/>
      <c r="G192" s="37"/>
      <c r="H192" s="37"/>
      <c r="I192" s="36"/>
      <c r="J192" s="36"/>
    </row>
    <row r="193" spans="4:10" ht="11.1" customHeight="1">
      <c r="D193" s="37"/>
      <c r="E193" s="37"/>
      <c r="F193" s="37"/>
      <c r="G193" s="37"/>
      <c r="H193" s="37"/>
      <c r="I193" s="36"/>
      <c r="J193" s="36"/>
    </row>
  </sheetData>
  <mergeCells count="2">
    <mergeCell ref="H4:I4"/>
    <mergeCell ref="R4:S4"/>
  </mergeCells>
  <phoneticPr fontId="2"/>
  <printOptions horizontalCentered="1" gridLinesSet="0"/>
  <pageMargins left="0.59055118110236227" right="0.59055118110236227" top="0.98425196850393704" bottom="0.78740157480314965" header="0.59055118110236227" footer="0.51181102362204722"/>
  <pageSetup paperSize="9" scale="95" firstPageNumber="46" pageOrder="overThenDown" orientation="portrait" useFirstPageNumber="1" r:id="rId1"/>
  <headerFooter alignWithMargins="0">
    <oddFooter>&amp;C&amp;"ＭＳ ゴシック,標準"&amp;11- &amp;P -</oddFooter>
  </headerFooter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showGridLines="0" zoomScaleNormal="100" workbookViewId="0">
      <selection activeCell="J20" sqref="J20"/>
    </sheetView>
  </sheetViews>
  <sheetFormatPr defaultColWidth="11" defaultRowHeight="11.1" customHeight="1"/>
  <cols>
    <col min="1" max="1" width="9.7109375" style="39" customWidth="1"/>
    <col min="2" max="15" width="6.85546875" style="63" customWidth="1"/>
    <col min="16" max="16" width="12.28515625" style="39" bestFit="1" customWidth="1"/>
    <col min="17" max="28" width="6.5703125" style="39" customWidth="1"/>
    <col min="29" max="30" width="6.85546875" style="39" customWidth="1"/>
    <col min="31" max="16384" width="11" style="39"/>
  </cols>
  <sheetData>
    <row r="1" spans="1:30" ht="14.1" customHeight="1">
      <c r="A1" s="38" t="s">
        <v>0</v>
      </c>
      <c r="N1" s="40"/>
      <c r="O1" s="40"/>
      <c r="AC1" s="40"/>
      <c r="AD1" s="40" t="s">
        <v>0</v>
      </c>
    </row>
    <row r="2" spans="1:30" ht="14.1" customHeight="1">
      <c r="A2" s="38"/>
      <c r="N2" s="40"/>
      <c r="O2" s="40"/>
    </row>
    <row r="3" spans="1:30" ht="14.1" customHeight="1">
      <c r="A3" s="39" t="s">
        <v>188</v>
      </c>
    </row>
    <row r="4" spans="1:30" ht="24" customHeight="1">
      <c r="A4" s="78" t="s">
        <v>1</v>
      </c>
      <c r="B4" s="69" t="s">
        <v>2</v>
      </c>
      <c r="C4" s="70"/>
      <c r="D4" s="71"/>
      <c r="E4" s="69" t="s">
        <v>104</v>
      </c>
      <c r="F4" s="70"/>
      <c r="G4" s="71"/>
      <c r="H4" s="69" t="s">
        <v>105</v>
      </c>
      <c r="I4" s="70"/>
      <c r="J4" s="71"/>
      <c r="K4" s="69" t="s">
        <v>106</v>
      </c>
      <c r="L4" s="70"/>
      <c r="M4" s="71"/>
      <c r="N4" s="129" t="s">
        <v>178</v>
      </c>
      <c r="O4" s="238" t="s">
        <v>193</v>
      </c>
      <c r="P4" s="78" t="s">
        <v>1</v>
      </c>
      <c r="Q4" s="69" t="s">
        <v>2</v>
      </c>
      <c r="R4" s="70"/>
      <c r="S4" s="71"/>
      <c r="T4" s="69" t="s">
        <v>104</v>
      </c>
      <c r="U4" s="70"/>
      <c r="V4" s="71"/>
      <c r="W4" s="69" t="s">
        <v>105</v>
      </c>
      <c r="X4" s="70"/>
      <c r="Y4" s="71"/>
      <c r="Z4" s="69" t="s">
        <v>106</v>
      </c>
      <c r="AA4" s="70"/>
      <c r="AB4" s="71"/>
      <c r="AC4" s="129" t="s">
        <v>178</v>
      </c>
      <c r="AD4" s="238" t="s">
        <v>193</v>
      </c>
    </row>
    <row r="5" spans="1:30" ht="24" customHeight="1">
      <c r="A5" s="61"/>
      <c r="B5" s="65" t="s">
        <v>2</v>
      </c>
      <c r="C5" s="65" t="s">
        <v>107</v>
      </c>
      <c r="D5" s="65" t="s">
        <v>108</v>
      </c>
      <c r="E5" s="65" t="s">
        <v>2</v>
      </c>
      <c r="F5" s="65" t="s">
        <v>107</v>
      </c>
      <c r="G5" s="65" t="s">
        <v>108</v>
      </c>
      <c r="H5" s="65" t="s">
        <v>2</v>
      </c>
      <c r="I5" s="65" t="s">
        <v>107</v>
      </c>
      <c r="J5" s="65" t="s">
        <v>108</v>
      </c>
      <c r="K5" s="65" t="s">
        <v>2</v>
      </c>
      <c r="L5" s="65" t="s">
        <v>107</v>
      </c>
      <c r="M5" s="65" t="s">
        <v>108</v>
      </c>
      <c r="N5" s="130" t="s">
        <v>109</v>
      </c>
      <c r="O5" s="239"/>
      <c r="P5" s="61"/>
      <c r="Q5" s="65" t="s">
        <v>2</v>
      </c>
      <c r="R5" s="65" t="s">
        <v>107</v>
      </c>
      <c r="S5" s="65" t="s">
        <v>108</v>
      </c>
      <c r="T5" s="65" t="s">
        <v>2</v>
      </c>
      <c r="U5" s="65" t="s">
        <v>107</v>
      </c>
      <c r="V5" s="65" t="s">
        <v>108</v>
      </c>
      <c r="W5" s="65" t="s">
        <v>2</v>
      </c>
      <c r="X5" s="65" t="s">
        <v>107</v>
      </c>
      <c r="Y5" s="65" t="s">
        <v>108</v>
      </c>
      <c r="Z5" s="65" t="s">
        <v>2</v>
      </c>
      <c r="AA5" s="65" t="s">
        <v>107</v>
      </c>
      <c r="AB5" s="65" t="s">
        <v>108</v>
      </c>
      <c r="AC5" s="130" t="s">
        <v>109</v>
      </c>
      <c r="AD5" s="239"/>
    </row>
    <row r="6" spans="1:30" ht="14.1" customHeight="1">
      <c r="A6" s="175" t="s">
        <v>201</v>
      </c>
      <c r="B6" s="207">
        <v>57446</v>
      </c>
      <c r="C6" s="208">
        <v>29619</v>
      </c>
      <c r="D6" s="208">
        <v>27827</v>
      </c>
      <c r="E6" s="208">
        <v>18773</v>
      </c>
      <c r="F6" s="208">
        <v>9788</v>
      </c>
      <c r="G6" s="208">
        <v>8985</v>
      </c>
      <c r="H6" s="208">
        <v>18897</v>
      </c>
      <c r="I6" s="208">
        <v>9711</v>
      </c>
      <c r="J6" s="208">
        <v>9186</v>
      </c>
      <c r="K6" s="208">
        <v>19776</v>
      </c>
      <c r="L6" s="208">
        <v>10120</v>
      </c>
      <c r="M6" s="208">
        <v>9656</v>
      </c>
      <c r="N6" s="208">
        <v>714</v>
      </c>
      <c r="O6" s="209">
        <v>14</v>
      </c>
      <c r="P6" s="136" t="s">
        <v>79</v>
      </c>
      <c r="Q6" s="207">
        <f>SUM(R6:S6)</f>
        <v>487</v>
      </c>
      <c r="R6" s="208">
        <f>SUM(U6,X6,AA6)</f>
        <v>275</v>
      </c>
      <c r="S6" s="208">
        <f>SUM(V6,Y6,AB6)</f>
        <v>212</v>
      </c>
      <c r="T6" s="208">
        <f>SUM(U6:V6)</f>
        <v>165</v>
      </c>
      <c r="U6" s="190">
        <v>84</v>
      </c>
      <c r="V6" s="190">
        <v>81</v>
      </c>
      <c r="W6" s="218">
        <f t="shared" ref="W6:W26" si="0">SUM(X6:Y6)</f>
        <v>146</v>
      </c>
      <c r="X6" s="190">
        <v>85</v>
      </c>
      <c r="Y6" s="190">
        <v>61</v>
      </c>
      <c r="Z6" s="218">
        <f t="shared" ref="Z6:Z26" si="1">SUM(AA6:AB6)</f>
        <v>176</v>
      </c>
      <c r="AA6" s="190">
        <v>106</v>
      </c>
      <c r="AB6" s="190">
        <v>70</v>
      </c>
      <c r="AC6" s="190">
        <v>13</v>
      </c>
      <c r="AD6" s="191">
        <v>0</v>
      </c>
    </row>
    <row r="7" spans="1:30" ht="14.1" customHeight="1">
      <c r="A7" s="176" t="s">
        <v>200</v>
      </c>
      <c r="B7" s="207">
        <f t="shared" ref="B7:O7" si="2">SUM(B13:B50,Q6:Q26)</f>
        <v>56140</v>
      </c>
      <c r="C7" s="208">
        <f t="shared" si="2"/>
        <v>28872</v>
      </c>
      <c r="D7" s="208">
        <f t="shared" si="2"/>
        <v>27268</v>
      </c>
      <c r="E7" s="208">
        <f t="shared" si="2"/>
        <v>18436</v>
      </c>
      <c r="F7" s="208">
        <f t="shared" si="2"/>
        <v>9366</v>
      </c>
      <c r="G7" s="208">
        <f t="shared" si="2"/>
        <v>9070</v>
      </c>
      <c r="H7" s="208">
        <f>SUM(H13:H50,W6:W26)</f>
        <v>18789</v>
      </c>
      <c r="I7" s="208">
        <f>SUM(I13:I50,X6:X26)</f>
        <v>9793</v>
      </c>
      <c r="J7" s="208">
        <f>SUM(J13:J50,Y6:Y26)</f>
        <v>8996</v>
      </c>
      <c r="K7" s="208">
        <f t="shared" si="2"/>
        <v>18915</v>
      </c>
      <c r="L7" s="208">
        <f>SUM(L13:L50,AA6:AA26)</f>
        <v>9713</v>
      </c>
      <c r="M7" s="208">
        <f>SUM(M13:M50,AB6:AB26)</f>
        <v>9202</v>
      </c>
      <c r="N7" s="208">
        <f>SUM(N13:N50,AC6:AC26)</f>
        <v>791</v>
      </c>
      <c r="O7" s="209">
        <f t="shared" si="2"/>
        <v>13</v>
      </c>
      <c r="P7" s="89" t="s">
        <v>80</v>
      </c>
      <c r="Q7" s="207">
        <f t="shared" ref="Q7:Q26" si="3">SUM(R7:S7)</f>
        <v>162</v>
      </c>
      <c r="R7" s="208">
        <f t="shared" ref="R7:R26" si="4">SUM(U7,X7,AA7)</f>
        <v>85</v>
      </c>
      <c r="S7" s="208">
        <f>SUM(V7,Y7,AB7)</f>
        <v>77</v>
      </c>
      <c r="T7" s="208">
        <f t="shared" ref="T7:T26" si="5">SUM(U7:V7)</f>
        <v>47</v>
      </c>
      <c r="U7" s="183">
        <v>25</v>
      </c>
      <c r="V7" s="183">
        <v>22</v>
      </c>
      <c r="W7" s="208">
        <f t="shared" si="0"/>
        <v>49</v>
      </c>
      <c r="X7" s="183">
        <v>27</v>
      </c>
      <c r="Y7" s="183">
        <v>22</v>
      </c>
      <c r="Z7" s="208">
        <f t="shared" si="1"/>
        <v>66</v>
      </c>
      <c r="AA7" s="183">
        <v>33</v>
      </c>
      <c r="AB7" s="183">
        <v>33</v>
      </c>
      <c r="AC7" s="183">
        <v>3</v>
      </c>
      <c r="AD7" s="184">
        <v>0</v>
      </c>
    </row>
    <row r="8" spans="1:30" ht="14.1" customHeight="1">
      <c r="A8" s="33"/>
      <c r="B8" s="151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4"/>
      <c r="P8" s="89" t="s">
        <v>163</v>
      </c>
      <c r="Q8" s="207">
        <f t="shared" si="3"/>
        <v>243</v>
      </c>
      <c r="R8" s="208">
        <f t="shared" si="4"/>
        <v>143</v>
      </c>
      <c r="S8" s="208">
        <f t="shared" ref="S8:S26" si="6">SUM(V8,Y8,AB8)</f>
        <v>100</v>
      </c>
      <c r="T8" s="208">
        <f t="shared" si="5"/>
        <v>73</v>
      </c>
      <c r="U8" s="183">
        <v>44</v>
      </c>
      <c r="V8" s="183">
        <v>29</v>
      </c>
      <c r="W8" s="208">
        <f t="shared" si="0"/>
        <v>78</v>
      </c>
      <c r="X8" s="183">
        <v>47</v>
      </c>
      <c r="Y8" s="183">
        <v>31</v>
      </c>
      <c r="Z8" s="208">
        <f t="shared" si="1"/>
        <v>92</v>
      </c>
      <c r="AA8" s="183">
        <v>52</v>
      </c>
      <c r="AB8" s="183">
        <v>40</v>
      </c>
      <c r="AC8" s="183">
        <v>5</v>
      </c>
      <c r="AD8" s="184">
        <v>0</v>
      </c>
    </row>
    <row r="9" spans="1:30" ht="14.1" customHeight="1">
      <c r="A9" s="33" t="s">
        <v>5</v>
      </c>
      <c r="B9" s="207">
        <f t="shared" ref="B9:O9" si="7">Q29</f>
        <v>417</v>
      </c>
      <c r="C9" s="208">
        <f t="shared" si="7"/>
        <v>206</v>
      </c>
      <c r="D9" s="208">
        <f t="shared" si="7"/>
        <v>211</v>
      </c>
      <c r="E9" s="208">
        <f t="shared" si="7"/>
        <v>140</v>
      </c>
      <c r="F9" s="208">
        <f t="shared" si="7"/>
        <v>67</v>
      </c>
      <c r="G9" s="208">
        <f t="shared" si="7"/>
        <v>73</v>
      </c>
      <c r="H9" s="208">
        <f t="shared" si="7"/>
        <v>140</v>
      </c>
      <c r="I9" s="208">
        <f t="shared" si="7"/>
        <v>67</v>
      </c>
      <c r="J9" s="208">
        <f t="shared" si="7"/>
        <v>73</v>
      </c>
      <c r="K9" s="208">
        <f t="shared" si="7"/>
        <v>137</v>
      </c>
      <c r="L9" s="208">
        <f t="shared" si="7"/>
        <v>72</v>
      </c>
      <c r="M9" s="208">
        <f t="shared" si="7"/>
        <v>65</v>
      </c>
      <c r="N9" s="208" t="str">
        <f t="shared" si="7"/>
        <v>-</v>
      </c>
      <c r="O9" s="209" t="str">
        <f t="shared" si="7"/>
        <v>-</v>
      </c>
      <c r="P9" s="89" t="s">
        <v>81</v>
      </c>
      <c r="Q9" s="207">
        <f t="shared" si="3"/>
        <v>99</v>
      </c>
      <c r="R9" s="208">
        <f t="shared" si="4"/>
        <v>45</v>
      </c>
      <c r="S9" s="208">
        <f t="shared" si="6"/>
        <v>54</v>
      </c>
      <c r="T9" s="208">
        <f t="shared" si="5"/>
        <v>33</v>
      </c>
      <c r="U9" s="183">
        <v>13</v>
      </c>
      <c r="V9" s="183">
        <v>20</v>
      </c>
      <c r="W9" s="208">
        <f t="shared" si="0"/>
        <v>32</v>
      </c>
      <c r="X9" s="183">
        <v>15</v>
      </c>
      <c r="Y9" s="183">
        <v>17</v>
      </c>
      <c r="Z9" s="208">
        <f t="shared" si="1"/>
        <v>34</v>
      </c>
      <c r="AA9" s="183">
        <v>17</v>
      </c>
      <c r="AB9" s="183">
        <v>17</v>
      </c>
      <c r="AC9" s="183">
        <v>0</v>
      </c>
      <c r="AD9" s="184">
        <v>0</v>
      </c>
    </row>
    <row r="10" spans="1:30" ht="14.1" customHeight="1">
      <c r="A10" s="33" t="s">
        <v>7</v>
      </c>
      <c r="B10" s="207">
        <f>SUM(B7)-SUM(B9,B11)</f>
        <v>54929</v>
      </c>
      <c r="C10" s="208">
        <f t="shared" ref="C10:O10" si="8">SUM(C7)-SUM(C9,C11)</f>
        <v>28362</v>
      </c>
      <c r="D10" s="208">
        <f t="shared" si="8"/>
        <v>26567</v>
      </c>
      <c r="E10" s="208">
        <f t="shared" si="8"/>
        <v>18024</v>
      </c>
      <c r="F10" s="208">
        <f t="shared" si="8"/>
        <v>9189</v>
      </c>
      <c r="G10" s="208">
        <f t="shared" si="8"/>
        <v>8835</v>
      </c>
      <c r="H10" s="208">
        <f t="shared" si="8"/>
        <v>18335</v>
      </c>
      <c r="I10" s="208">
        <f t="shared" si="8"/>
        <v>9617</v>
      </c>
      <c r="J10" s="208">
        <f t="shared" si="8"/>
        <v>8718</v>
      </c>
      <c r="K10" s="208">
        <f t="shared" si="8"/>
        <v>18570</v>
      </c>
      <c r="L10" s="208">
        <f t="shared" si="8"/>
        <v>9556</v>
      </c>
      <c r="M10" s="208">
        <f t="shared" si="8"/>
        <v>9014</v>
      </c>
      <c r="N10" s="208">
        <f t="shared" si="8"/>
        <v>791</v>
      </c>
      <c r="O10" s="209">
        <f t="shared" si="8"/>
        <v>10</v>
      </c>
      <c r="P10" s="89" t="s">
        <v>82</v>
      </c>
      <c r="Q10" s="207">
        <f t="shared" si="3"/>
        <v>482</v>
      </c>
      <c r="R10" s="208">
        <f t="shared" si="4"/>
        <v>228</v>
      </c>
      <c r="S10" s="208">
        <f t="shared" si="6"/>
        <v>254</v>
      </c>
      <c r="T10" s="208">
        <f t="shared" si="5"/>
        <v>153</v>
      </c>
      <c r="U10" s="183">
        <v>77</v>
      </c>
      <c r="V10" s="183">
        <v>76</v>
      </c>
      <c r="W10" s="208">
        <f t="shared" si="0"/>
        <v>173</v>
      </c>
      <c r="X10" s="183">
        <v>77</v>
      </c>
      <c r="Y10" s="183">
        <v>96</v>
      </c>
      <c r="Z10" s="208">
        <f t="shared" si="1"/>
        <v>156</v>
      </c>
      <c r="AA10" s="183">
        <v>74</v>
      </c>
      <c r="AB10" s="183">
        <v>82</v>
      </c>
      <c r="AC10" s="183">
        <v>7</v>
      </c>
      <c r="AD10" s="184">
        <v>0</v>
      </c>
    </row>
    <row r="11" spans="1:30" ht="14.1" customHeight="1">
      <c r="A11" s="33" t="s">
        <v>8</v>
      </c>
      <c r="B11" s="207">
        <f t="shared" ref="B11:O11" si="9">Q32</f>
        <v>794</v>
      </c>
      <c r="C11" s="208">
        <f t="shared" si="9"/>
        <v>304</v>
      </c>
      <c r="D11" s="208">
        <f t="shared" si="9"/>
        <v>490</v>
      </c>
      <c r="E11" s="208">
        <f t="shared" si="9"/>
        <v>272</v>
      </c>
      <c r="F11" s="208">
        <f t="shared" si="9"/>
        <v>110</v>
      </c>
      <c r="G11" s="208">
        <f t="shared" si="9"/>
        <v>162</v>
      </c>
      <c r="H11" s="208">
        <f t="shared" si="9"/>
        <v>314</v>
      </c>
      <c r="I11" s="208">
        <f t="shared" si="9"/>
        <v>109</v>
      </c>
      <c r="J11" s="208">
        <f t="shared" si="9"/>
        <v>205</v>
      </c>
      <c r="K11" s="208">
        <f t="shared" si="9"/>
        <v>208</v>
      </c>
      <c r="L11" s="208">
        <f t="shared" si="9"/>
        <v>85</v>
      </c>
      <c r="M11" s="208">
        <f t="shared" si="9"/>
        <v>123</v>
      </c>
      <c r="N11" s="208" t="str">
        <f t="shared" si="9"/>
        <v>-</v>
      </c>
      <c r="O11" s="209">
        <f t="shared" si="9"/>
        <v>3</v>
      </c>
      <c r="P11" s="89" t="s">
        <v>83</v>
      </c>
      <c r="Q11" s="207">
        <f t="shared" si="3"/>
        <v>213</v>
      </c>
      <c r="R11" s="208">
        <f t="shared" si="4"/>
        <v>101</v>
      </c>
      <c r="S11" s="208">
        <f t="shared" si="6"/>
        <v>112</v>
      </c>
      <c r="T11" s="208">
        <f t="shared" si="5"/>
        <v>65</v>
      </c>
      <c r="U11" s="183">
        <v>22</v>
      </c>
      <c r="V11" s="183">
        <v>43</v>
      </c>
      <c r="W11" s="208">
        <f t="shared" si="0"/>
        <v>68</v>
      </c>
      <c r="X11" s="183">
        <v>33</v>
      </c>
      <c r="Y11" s="183">
        <v>35</v>
      </c>
      <c r="Z11" s="208">
        <f t="shared" si="1"/>
        <v>80</v>
      </c>
      <c r="AA11" s="183">
        <v>46</v>
      </c>
      <c r="AB11" s="183">
        <v>34</v>
      </c>
      <c r="AC11" s="183">
        <v>0</v>
      </c>
      <c r="AD11" s="184">
        <v>0</v>
      </c>
    </row>
    <row r="12" spans="1:30" ht="14.1" customHeight="1">
      <c r="A12" s="33"/>
      <c r="B12" s="151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3"/>
      <c r="P12" s="89" t="s">
        <v>84</v>
      </c>
      <c r="Q12" s="207">
        <f t="shared" si="3"/>
        <v>188</v>
      </c>
      <c r="R12" s="208">
        <f t="shared" si="4"/>
        <v>92</v>
      </c>
      <c r="S12" s="208">
        <f t="shared" si="6"/>
        <v>96</v>
      </c>
      <c r="T12" s="208">
        <f t="shared" si="5"/>
        <v>56</v>
      </c>
      <c r="U12" s="183">
        <v>23</v>
      </c>
      <c r="V12" s="183">
        <v>33</v>
      </c>
      <c r="W12" s="208">
        <f t="shared" si="0"/>
        <v>63</v>
      </c>
      <c r="X12" s="183">
        <v>33</v>
      </c>
      <c r="Y12" s="183">
        <v>30</v>
      </c>
      <c r="Z12" s="208">
        <f t="shared" si="1"/>
        <v>69</v>
      </c>
      <c r="AA12" s="183">
        <v>36</v>
      </c>
      <c r="AB12" s="183">
        <v>33</v>
      </c>
      <c r="AC12" s="183">
        <v>5</v>
      </c>
      <c r="AD12" s="184">
        <v>0</v>
      </c>
    </row>
    <row r="13" spans="1:30" ht="14.1" customHeight="1">
      <c r="A13" s="33" t="s">
        <v>158</v>
      </c>
      <c r="B13" s="207">
        <f t="shared" ref="B13:B50" si="10">SUM(C13:D13)</f>
        <v>8575</v>
      </c>
      <c r="C13" s="208">
        <f>SUM(F13,I13,L13)</f>
        <v>4431</v>
      </c>
      <c r="D13" s="208">
        <f t="shared" ref="D13:D50" si="11">SUM(G13,J13,M13)</f>
        <v>4144</v>
      </c>
      <c r="E13" s="208">
        <f>SUM(F13:G13)</f>
        <v>2825</v>
      </c>
      <c r="F13" s="183">
        <v>1462</v>
      </c>
      <c r="G13" s="183">
        <v>1363</v>
      </c>
      <c r="H13" s="208">
        <f t="shared" ref="H13:H50" si="12">SUM(I13:J13)</f>
        <v>2877</v>
      </c>
      <c r="I13" s="183">
        <v>1479</v>
      </c>
      <c r="J13" s="183">
        <v>1398</v>
      </c>
      <c r="K13" s="208">
        <f t="shared" ref="K13:K50" si="13">SUM(L13:M13)</f>
        <v>2873</v>
      </c>
      <c r="L13" s="183">
        <v>1490</v>
      </c>
      <c r="M13" s="183">
        <v>1383</v>
      </c>
      <c r="N13" s="183">
        <v>148</v>
      </c>
      <c r="O13" s="184">
        <v>1</v>
      </c>
      <c r="P13" s="89" t="s">
        <v>85</v>
      </c>
      <c r="Q13" s="207">
        <f t="shared" si="3"/>
        <v>220</v>
      </c>
      <c r="R13" s="208">
        <f t="shared" si="4"/>
        <v>112</v>
      </c>
      <c r="S13" s="208">
        <f t="shared" si="6"/>
        <v>108</v>
      </c>
      <c r="T13" s="208">
        <f t="shared" si="5"/>
        <v>77</v>
      </c>
      <c r="U13" s="183">
        <v>42</v>
      </c>
      <c r="V13" s="183">
        <v>35</v>
      </c>
      <c r="W13" s="208">
        <f t="shared" si="0"/>
        <v>77</v>
      </c>
      <c r="X13" s="183">
        <v>39</v>
      </c>
      <c r="Y13" s="183">
        <v>38</v>
      </c>
      <c r="Z13" s="208">
        <f t="shared" si="1"/>
        <v>66</v>
      </c>
      <c r="AA13" s="183">
        <v>31</v>
      </c>
      <c r="AB13" s="183">
        <v>35</v>
      </c>
      <c r="AC13" s="183">
        <v>3</v>
      </c>
      <c r="AD13" s="184">
        <v>0</v>
      </c>
    </row>
    <row r="14" spans="1:30" ht="14.1" customHeight="1">
      <c r="A14" s="33" t="s">
        <v>48</v>
      </c>
      <c r="B14" s="207">
        <f t="shared" si="10"/>
        <v>4040</v>
      </c>
      <c r="C14" s="208">
        <f t="shared" ref="C14:C50" si="14">SUM(F14,I14,L14)</f>
        <v>2008</v>
      </c>
      <c r="D14" s="208">
        <f t="shared" si="11"/>
        <v>2032</v>
      </c>
      <c r="E14" s="208">
        <f t="shared" ref="E14:E50" si="15">SUM(F14:G14)</f>
        <v>1332</v>
      </c>
      <c r="F14" s="183">
        <v>683</v>
      </c>
      <c r="G14" s="183">
        <v>649</v>
      </c>
      <c r="H14" s="208">
        <f t="shared" si="12"/>
        <v>1348</v>
      </c>
      <c r="I14" s="183">
        <v>669</v>
      </c>
      <c r="J14" s="183">
        <v>679</v>
      </c>
      <c r="K14" s="208">
        <f t="shared" si="13"/>
        <v>1360</v>
      </c>
      <c r="L14" s="183">
        <v>656</v>
      </c>
      <c r="M14" s="183">
        <v>704</v>
      </c>
      <c r="N14" s="183">
        <v>48</v>
      </c>
      <c r="O14" s="184">
        <v>0</v>
      </c>
      <c r="P14" s="89" t="s">
        <v>86</v>
      </c>
      <c r="Q14" s="207">
        <f t="shared" si="3"/>
        <v>142</v>
      </c>
      <c r="R14" s="208">
        <f t="shared" si="4"/>
        <v>70</v>
      </c>
      <c r="S14" s="208">
        <f t="shared" si="6"/>
        <v>72</v>
      </c>
      <c r="T14" s="208">
        <f t="shared" si="5"/>
        <v>51</v>
      </c>
      <c r="U14" s="183">
        <v>21</v>
      </c>
      <c r="V14" s="183">
        <v>30</v>
      </c>
      <c r="W14" s="208">
        <f t="shared" si="0"/>
        <v>44</v>
      </c>
      <c r="X14" s="183">
        <v>22</v>
      </c>
      <c r="Y14" s="183">
        <v>22</v>
      </c>
      <c r="Z14" s="208">
        <f t="shared" si="1"/>
        <v>47</v>
      </c>
      <c r="AA14" s="183">
        <v>27</v>
      </c>
      <c r="AB14" s="183">
        <v>20</v>
      </c>
      <c r="AC14" s="183">
        <v>6</v>
      </c>
      <c r="AD14" s="184">
        <v>0</v>
      </c>
    </row>
    <row r="15" spans="1:30" ht="14.1" customHeight="1">
      <c r="A15" s="33" t="s">
        <v>49</v>
      </c>
      <c r="B15" s="207">
        <f t="shared" si="10"/>
        <v>9701</v>
      </c>
      <c r="C15" s="208">
        <f t="shared" si="14"/>
        <v>4954</v>
      </c>
      <c r="D15" s="208">
        <f t="shared" si="11"/>
        <v>4747</v>
      </c>
      <c r="E15" s="208">
        <f t="shared" si="15"/>
        <v>3206</v>
      </c>
      <c r="F15" s="183">
        <v>1658</v>
      </c>
      <c r="G15" s="183">
        <v>1548</v>
      </c>
      <c r="H15" s="208">
        <f t="shared" si="12"/>
        <v>3228</v>
      </c>
      <c r="I15" s="183">
        <v>1664</v>
      </c>
      <c r="J15" s="183">
        <v>1564</v>
      </c>
      <c r="K15" s="208">
        <f t="shared" si="13"/>
        <v>3267</v>
      </c>
      <c r="L15" s="183">
        <v>1632</v>
      </c>
      <c r="M15" s="183">
        <v>1635</v>
      </c>
      <c r="N15" s="183">
        <v>107</v>
      </c>
      <c r="O15" s="184">
        <v>6</v>
      </c>
      <c r="P15" s="89" t="s">
        <v>87</v>
      </c>
      <c r="Q15" s="207">
        <f t="shared" si="3"/>
        <v>504</v>
      </c>
      <c r="R15" s="208">
        <f t="shared" si="4"/>
        <v>276</v>
      </c>
      <c r="S15" s="208">
        <f t="shared" si="6"/>
        <v>228</v>
      </c>
      <c r="T15" s="208">
        <f t="shared" si="5"/>
        <v>152</v>
      </c>
      <c r="U15" s="183">
        <v>75</v>
      </c>
      <c r="V15" s="183">
        <v>77</v>
      </c>
      <c r="W15" s="208">
        <f t="shared" si="0"/>
        <v>181</v>
      </c>
      <c r="X15" s="183">
        <v>111</v>
      </c>
      <c r="Y15" s="183">
        <v>70</v>
      </c>
      <c r="Z15" s="208">
        <f t="shared" si="1"/>
        <v>171</v>
      </c>
      <c r="AA15" s="183">
        <v>90</v>
      </c>
      <c r="AB15" s="183">
        <v>81</v>
      </c>
      <c r="AC15" s="183">
        <v>8</v>
      </c>
      <c r="AD15" s="184">
        <v>0</v>
      </c>
    </row>
    <row r="16" spans="1:30" ht="14.1" customHeight="1">
      <c r="A16" s="33" t="s">
        <v>50</v>
      </c>
      <c r="B16" s="207">
        <f t="shared" si="10"/>
        <v>10092</v>
      </c>
      <c r="C16" s="208">
        <f t="shared" si="14"/>
        <v>5171</v>
      </c>
      <c r="D16" s="208">
        <f t="shared" si="11"/>
        <v>4921</v>
      </c>
      <c r="E16" s="208">
        <f t="shared" si="15"/>
        <v>3268</v>
      </c>
      <c r="F16" s="183">
        <v>1584</v>
      </c>
      <c r="G16" s="183">
        <v>1684</v>
      </c>
      <c r="H16" s="208">
        <f t="shared" si="12"/>
        <v>3366</v>
      </c>
      <c r="I16" s="183">
        <v>1762</v>
      </c>
      <c r="J16" s="183">
        <v>1604</v>
      </c>
      <c r="K16" s="208">
        <f t="shared" si="13"/>
        <v>3458</v>
      </c>
      <c r="L16" s="183">
        <v>1825</v>
      </c>
      <c r="M16" s="183">
        <v>1633</v>
      </c>
      <c r="N16" s="183">
        <v>126</v>
      </c>
      <c r="O16" s="184">
        <v>3</v>
      </c>
      <c r="P16" s="89" t="s">
        <v>88</v>
      </c>
      <c r="Q16" s="207">
        <f t="shared" si="3"/>
        <v>284</v>
      </c>
      <c r="R16" s="208">
        <f t="shared" si="4"/>
        <v>149</v>
      </c>
      <c r="S16" s="208">
        <f t="shared" si="6"/>
        <v>135</v>
      </c>
      <c r="T16" s="208">
        <f t="shared" si="5"/>
        <v>91</v>
      </c>
      <c r="U16" s="183">
        <v>40</v>
      </c>
      <c r="V16" s="183">
        <v>51</v>
      </c>
      <c r="W16" s="208">
        <f t="shared" si="0"/>
        <v>97</v>
      </c>
      <c r="X16" s="183">
        <v>53</v>
      </c>
      <c r="Y16" s="183">
        <v>44</v>
      </c>
      <c r="Z16" s="208">
        <f t="shared" si="1"/>
        <v>96</v>
      </c>
      <c r="AA16" s="183">
        <v>56</v>
      </c>
      <c r="AB16" s="183">
        <v>40</v>
      </c>
      <c r="AC16" s="183">
        <v>5</v>
      </c>
      <c r="AD16" s="184">
        <v>0</v>
      </c>
    </row>
    <row r="17" spans="1:30" ht="14.1" customHeight="1">
      <c r="A17" s="33" t="s">
        <v>51</v>
      </c>
      <c r="B17" s="207">
        <f t="shared" si="10"/>
        <v>2004</v>
      </c>
      <c r="C17" s="208">
        <f t="shared" si="14"/>
        <v>1036</v>
      </c>
      <c r="D17" s="208">
        <f t="shared" si="11"/>
        <v>968</v>
      </c>
      <c r="E17" s="208">
        <f t="shared" si="15"/>
        <v>638</v>
      </c>
      <c r="F17" s="183">
        <v>321</v>
      </c>
      <c r="G17" s="183">
        <v>317</v>
      </c>
      <c r="H17" s="208">
        <f t="shared" si="12"/>
        <v>683</v>
      </c>
      <c r="I17" s="183">
        <v>379</v>
      </c>
      <c r="J17" s="183">
        <v>304</v>
      </c>
      <c r="K17" s="208">
        <f t="shared" si="13"/>
        <v>683</v>
      </c>
      <c r="L17" s="183">
        <v>336</v>
      </c>
      <c r="M17" s="183">
        <v>347</v>
      </c>
      <c r="N17" s="183">
        <v>22</v>
      </c>
      <c r="O17" s="184">
        <v>2</v>
      </c>
      <c r="P17" s="89" t="s">
        <v>89</v>
      </c>
      <c r="Q17" s="207">
        <f t="shared" si="3"/>
        <v>50</v>
      </c>
      <c r="R17" s="208">
        <f t="shared" si="4"/>
        <v>26</v>
      </c>
      <c r="S17" s="208">
        <f t="shared" si="6"/>
        <v>24</v>
      </c>
      <c r="T17" s="208">
        <f t="shared" si="5"/>
        <v>17</v>
      </c>
      <c r="U17" s="183">
        <v>10</v>
      </c>
      <c r="V17" s="183">
        <v>7</v>
      </c>
      <c r="W17" s="208">
        <f t="shared" si="0"/>
        <v>17</v>
      </c>
      <c r="X17" s="183">
        <v>5</v>
      </c>
      <c r="Y17" s="183">
        <v>12</v>
      </c>
      <c r="Z17" s="208">
        <f t="shared" si="1"/>
        <v>16</v>
      </c>
      <c r="AA17" s="183">
        <v>11</v>
      </c>
      <c r="AB17" s="183">
        <v>5</v>
      </c>
      <c r="AC17" s="183">
        <v>1</v>
      </c>
      <c r="AD17" s="184">
        <v>0</v>
      </c>
    </row>
    <row r="18" spans="1:30" ht="14.1" customHeight="1">
      <c r="A18" s="33" t="s">
        <v>52</v>
      </c>
      <c r="B18" s="207">
        <f t="shared" si="10"/>
        <v>2458</v>
      </c>
      <c r="C18" s="208">
        <f t="shared" si="14"/>
        <v>1318</v>
      </c>
      <c r="D18" s="208">
        <f t="shared" si="11"/>
        <v>1140</v>
      </c>
      <c r="E18" s="208">
        <f t="shared" si="15"/>
        <v>851</v>
      </c>
      <c r="F18" s="183">
        <v>452</v>
      </c>
      <c r="G18" s="183">
        <v>399</v>
      </c>
      <c r="H18" s="208">
        <f t="shared" si="12"/>
        <v>808</v>
      </c>
      <c r="I18" s="183">
        <v>442</v>
      </c>
      <c r="J18" s="183">
        <v>366</v>
      </c>
      <c r="K18" s="208">
        <f t="shared" si="13"/>
        <v>799</v>
      </c>
      <c r="L18" s="183">
        <v>424</v>
      </c>
      <c r="M18" s="183">
        <v>375</v>
      </c>
      <c r="N18" s="183">
        <v>31</v>
      </c>
      <c r="O18" s="184">
        <v>0</v>
      </c>
      <c r="P18" s="89" t="s">
        <v>90</v>
      </c>
      <c r="Q18" s="207">
        <f t="shared" si="3"/>
        <v>73</v>
      </c>
      <c r="R18" s="208">
        <f t="shared" si="4"/>
        <v>34</v>
      </c>
      <c r="S18" s="208">
        <f t="shared" si="6"/>
        <v>39</v>
      </c>
      <c r="T18" s="208">
        <f t="shared" si="5"/>
        <v>19</v>
      </c>
      <c r="U18" s="183">
        <v>5</v>
      </c>
      <c r="V18" s="183">
        <v>14</v>
      </c>
      <c r="W18" s="208">
        <f t="shared" si="0"/>
        <v>27</v>
      </c>
      <c r="X18" s="183">
        <v>16</v>
      </c>
      <c r="Y18" s="183">
        <v>11</v>
      </c>
      <c r="Z18" s="208">
        <f t="shared" si="1"/>
        <v>27</v>
      </c>
      <c r="AA18" s="183">
        <v>13</v>
      </c>
      <c r="AB18" s="183">
        <v>14</v>
      </c>
      <c r="AC18" s="183">
        <v>1</v>
      </c>
      <c r="AD18" s="184">
        <v>0</v>
      </c>
    </row>
    <row r="19" spans="1:30" ht="14.1" customHeight="1">
      <c r="A19" s="33" t="s">
        <v>53</v>
      </c>
      <c r="B19" s="207">
        <f t="shared" si="10"/>
        <v>1420</v>
      </c>
      <c r="C19" s="208">
        <f t="shared" si="14"/>
        <v>700</v>
      </c>
      <c r="D19" s="208">
        <f t="shared" si="11"/>
        <v>720</v>
      </c>
      <c r="E19" s="208">
        <f t="shared" si="15"/>
        <v>497</v>
      </c>
      <c r="F19" s="183">
        <v>239</v>
      </c>
      <c r="G19" s="183">
        <v>258</v>
      </c>
      <c r="H19" s="208">
        <f t="shared" si="12"/>
        <v>452</v>
      </c>
      <c r="I19" s="183">
        <v>217</v>
      </c>
      <c r="J19" s="183">
        <v>235</v>
      </c>
      <c r="K19" s="208">
        <f t="shared" si="13"/>
        <v>471</v>
      </c>
      <c r="L19" s="183">
        <v>244</v>
      </c>
      <c r="M19" s="183">
        <v>227</v>
      </c>
      <c r="N19" s="183">
        <v>17</v>
      </c>
      <c r="O19" s="184">
        <v>0</v>
      </c>
      <c r="P19" s="89" t="s">
        <v>91</v>
      </c>
      <c r="Q19" s="207">
        <f t="shared" si="3"/>
        <v>26</v>
      </c>
      <c r="R19" s="208">
        <f t="shared" si="4"/>
        <v>13</v>
      </c>
      <c r="S19" s="208">
        <f t="shared" si="6"/>
        <v>13</v>
      </c>
      <c r="T19" s="208">
        <f t="shared" si="5"/>
        <v>6</v>
      </c>
      <c r="U19" s="183">
        <v>1</v>
      </c>
      <c r="V19" s="183">
        <v>5</v>
      </c>
      <c r="W19" s="208">
        <f t="shared" si="0"/>
        <v>8</v>
      </c>
      <c r="X19" s="183">
        <v>3</v>
      </c>
      <c r="Y19" s="183">
        <v>5</v>
      </c>
      <c r="Z19" s="208">
        <f t="shared" si="1"/>
        <v>12</v>
      </c>
      <c r="AA19" s="183">
        <v>9</v>
      </c>
      <c r="AB19" s="183">
        <v>3</v>
      </c>
      <c r="AC19" s="183">
        <v>0</v>
      </c>
      <c r="AD19" s="184">
        <v>0</v>
      </c>
    </row>
    <row r="20" spans="1:30" ht="14.1" customHeight="1">
      <c r="A20" s="33" t="s">
        <v>54</v>
      </c>
      <c r="B20" s="207">
        <f t="shared" si="10"/>
        <v>1079</v>
      </c>
      <c r="C20" s="208">
        <f t="shared" si="14"/>
        <v>545</v>
      </c>
      <c r="D20" s="208">
        <f t="shared" si="11"/>
        <v>534</v>
      </c>
      <c r="E20" s="208">
        <f t="shared" si="15"/>
        <v>366</v>
      </c>
      <c r="F20" s="183">
        <v>181</v>
      </c>
      <c r="G20" s="183">
        <v>185</v>
      </c>
      <c r="H20" s="208">
        <f t="shared" si="12"/>
        <v>358</v>
      </c>
      <c r="I20" s="183">
        <v>179</v>
      </c>
      <c r="J20" s="183">
        <v>179</v>
      </c>
      <c r="K20" s="208">
        <f t="shared" si="13"/>
        <v>355</v>
      </c>
      <c r="L20" s="183">
        <v>185</v>
      </c>
      <c r="M20" s="183">
        <v>170</v>
      </c>
      <c r="N20" s="183">
        <v>25</v>
      </c>
      <c r="O20" s="184">
        <v>0</v>
      </c>
      <c r="P20" s="89" t="s">
        <v>92</v>
      </c>
      <c r="Q20" s="207">
        <f t="shared" si="3"/>
        <v>17</v>
      </c>
      <c r="R20" s="208">
        <f t="shared" si="4"/>
        <v>11</v>
      </c>
      <c r="S20" s="208">
        <f t="shared" si="6"/>
        <v>6</v>
      </c>
      <c r="T20" s="208">
        <f t="shared" si="5"/>
        <v>5</v>
      </c>
      <c r="U20" s="183">
        <v>3</v>
      </c>
      <c r="V20" s="183">
        <v>2</v>
      </c>
      <c r="W20" s="208">
        <f t="shared" si="0"/>
        <v>7</v>
      </c>
      <c r="X20" s="183">
        <v>4</v>
      </c>
      <c r="Y20" s="183">
        <v>3</v>
      </c>
      <c r="Z20" s="208">
        <f t="shared" si="1"/>
        <v>5</v>
      </c>
      <c r="AA20" s="183">
        <v>4</v>
      </c>
      <c r="AB20" s="183">
        <v>1</v>
      </c>
      <c r="AC20" s="183">
        <v>0</v>
      </c>
      <c r="AD20" s="184">
        <v>0</v>
      </c>
    </row>
    <row r="21" spans="1:30" ht="14.1" customHeight="1">
      <c r="A21" s="33" t="s">
        <v>55</v>
      </c>
      <c r="B21" s="207">
        <f t="shared" si="10"/>
        <v>1686</v>
      </c>
      <c r="C21" s="208">
        <f t="shared" si="14"/>
        <v>878</v>
      </c>
      <c r="D21" s="208">
        <f t="shared" si="11"/>
        <v>808</v>
      </c>
      <c r="E21" s="208">
        <f t="shared" si="15"/>
        <v>559</v>
      </c>
      <c r="F21" s="183">
        <v>287</v>
      </c>
      <c r="G21" s="183">
        <v>272</v>
      </c>
      <c r="H21" s="208">
        <f t="shared" si="12"/>
        <v>567</v>
      </c>
      <c r="I21" s="183">
        <v>313</v>
      </c>
      <c r="J21" s="183">
        <v>254</v>
      </c>
      <c r="K21" s="208">
        <f t="shared" si="13"/>
        <v>560</v>
      </c>
      <c r="L21" s="183">
        <v>278</v>
      </c>
      <c r="M21" s="183">
        <v>282</v>
      </c>
      <c r="N21" s="183">
        <v>19</v>
      </c>
      <c r="O21" s="184">
        <v>0</v>
      </c>
      <c r="P21" s="89" t="s">
        <v>93</v>
      </c>
      <c r="Q21" s="207">
        <f t="shared" si="3"/>
        <v>68</v>
      </c>
      <c r="R21" s="208">
        <f t="shared" si="4"/>
        <v>37</v>
      </c>
      <c r="S21" s="208">
        <f t="shared" si="6"/>
        <v>31</v>
      </c>
      <c r="T21" s="208">
        <f t="shared" si="5"/>
        <v>9</v>
      </c>
      <c r="U21" s="183">
        <v>5</v>
      </c>
      <c r="V21" s="183">
        <v>4</v>
      </c>
      <c r="W21" s="208">
        <f t="shared" si="0"/>
        <v>29</v>
      </c>
      <c r="X21" s="183">
        <v>16</v>
      </c>
      <c r="Y21" s="183">
        <v>13</v>
      </c>
      <c r="Z21" s="208">
        <f t="shared" si="1"/>
        <v>30</v>
      </c>
      <c r="AA21" s="183">
        <v>16</v>
      </c>
      <c r="AB21" s="183">
        <v>14</v>
      </c>
      <c r="AC21" s="183">
        <v>1</v>
      </c>
      <c r="AD21" s="184">
        <v>0</v>
      </c>
    </row>
    <row r="22" spans="1:30" ht="14.1" customHeight="1">
      <c r="A22" s="33" t="s">
        <v>140</v>
      </c>
      <c r="B22" s="207">
        <f t="shared" si="10"/>
        <v>1145</v>
      </c>
      <c r="C22" s="208">
        <f t="shared" si="14"/>
        <v>566</v>
      </c>
      <c r="D22" s="208">
        <f t="shared" si="11"/>
        <v>579</v>
      </c>
      <c r="E22" s="208">
        <f t="shared" si="15"/>
        <v>383</v>
      </c>
      <c r="F22" s="183">
        <v>194</v>
      </c>
      <c r="G22" s="183">
        <v>189</v>
      </c>
      <c r="H22" s="208">
        <f t="shared" si="12"/>
        <v>382</v>
      </c>
      <c r="I22" s="183">
        <v>193</v>
      </c>
      <c r="J22" s="183">
        <v>189</v>
      </c>
      <c r="K22" s="208">
        <f t="shared" si="13"/>
        <v>380</v>
      </c>
      <c r="L22" s="183">
        <v>179</v>
      </c>
      <c r="M22" s="183">
        <v>201</v>
      </c>
      <c r="N22" s="183">
        <v>18</v>
      </c>
      <c r="O22" s="184">
        <v>0</v>
      </c>
      <c r="P22" s="89" t="s">
        <v>94</v>
      </c>
      <c r="Q22" s="207">
        <f t="shared" si="3"/>
        <v>7</v>
      </c>
      <c r="R22" s="208">
        <f t="shared" si="4"/>
        <v>2</v>
      </c>
      <c r="S22" s="208">
        <f t="shared" si="6"/>
        <v>5</v>
      </c>
      <c r="T22" s="208">
        <f t="shared" si="5"/>
        <v>4</v>
      </c>
      <c r="U22" s="183">
        <v>0</v>
      </c>
      <c r="V22" s="183">
        <v>4</v>
      </c>
      <c r="W22" s="208">
        <f t="shared" si="0"/>
        <v>2</v>
      </c>
      <c r="X22" s="183">
        <v>1</v>
      </c>
      <c r="Y22" s="183">
        <v>1</v>
      </c>
      <c r="Z22" s="208">
        <f t="shared" si="1"/>
        <v>1</v>
      </c>
      <c r="AA22" s="183">
        <v>1</v>
      </c>
      <c r="AB22" s="183">
        <v>0</v>
      </c>
      <c r="AC22" s="183">
        <v>0</v>
      </c>
      <c r="AD22" s="184">
        <v>0</v>
      </c>
    </row>
    <row r="23" spans="1:30" ht="14.1" customHeight="1">
      <c r="A23" s="33" t="s">
        <v>159</v>
      </c>
      <c r="B23" s="207">
        <f t="shared" si="10"/>
        <v>1331</v>
      </c>
      <c r="C23" s="208">
        <f t="shared" si="14"/>
        <v>691</v>
      </c>
      <c r="D23" s="208">
        <f t="shared" si="11"/>
        <v>640</v>
      </c>
      <c r="E23" s="208">
        <f t="shared" si="15"/>
        <v>424</v>
      </c>
      <c r="F23" s="183">
        <v>221</v>
      </c>
      <c r="G23" s="183">
        <v>203</v>
      </c>
      <c r="H23" s="208">
        <f t="shared" si="12"/>
        <v>476</v>
      </c>
      <c r="I23" s="183">
        <v>238</v>
      </c>
      <c r="J23" s="183">
        <v>238</v>
      </c>
      <c r="K23" s="208">
        <f t="shared" si="13"/>
        <v>431</v>
      </c>
      <c r="L23" s="183">
        <v>232</v>
      </c>
      <c r="M23" s="183">
        <v>199</v>
      </c>
      <c r="N23" s="183">
        <v>25</v>
      </c>
      <c r="O23" s="184">
        <v>0</v>
      </c>
      <c r="P23" s="89" t="s">
        <v>95</v>
      </c>
      <c r="Q23" s="207">
        <f t="shared" si="3"/>
        <v>25</v>
      </c>
      <c r="R23" s="208">
        <f t="shared" si="4"/>
        <v>10</v>
      </c>
      <c r="S23" s="208">
        <f t="shared" si="6"/>
        <v>15</v>
      </c>
      <c r="T23" s="208">
        <f t="shared" si="5"/>
        <v>8</v>
      </c>
      <c r="U23" s="183">
        <v>3</v>
      </c>
      <c r="V23" s="183">
        <v>5</v>
      </c>
      <c r="W23" s="208">
        <f t="shared" si="0"/>
        <v>9</v>
      </c>
      <c r="X23" s="183">
        <v>5</v>
      </c>
      <c r="Y23" s="183">
        <v>4</v>
      </c>
      <c r="Z23" s="208">
        <f t="shared" si="1"/>
        <v>8</v>
      </c>
      <c r="AA23" s="183">
        <v>2</v>
      </c>
      <c r="AB23" s="183">
        <v>6</v>
      </c>
      <c r="AC23" s="183">
        <v>2</v>
      </c>
      <c r="AD23" s="184">
        <v>0</v>
      </c>
    </row>
    <row r="24" spans="1:30" ht="14.1" customHeight="1">
      <c r="A24" s="33" t="s">
        <v>160</v>
      </c>
      <c r="B24" s="207">
        <f t="shared" si="10"/>
        <v>1845</v>
      </c>
      <c r="C24" s="208">
        <f t="shared" si="14"/>
        <v>928</v>
      </c>
      <c r="D24" s="208">
        <f t="shared" si="11"/>
        <v>917</v>
      </c>
      <c r="E24" s="208">
        <f t="shared" si="15"/>
        <v>606</v>
      </c>
      <c r="F24" s="183">
        <v>294</v>
      </c>
      <c r="G24" s="183">
        <v>312</v>
      </c>
      <c r="H24" s="208">
        <f t="shared" si="12"/>
        <v>631</v>
      </c>
      <c r="I24" s="183">
        <v>323</v>
      </c>
      <c r="J24" s="183">
        <v>308</v>
      </c>
      <c r="K24" s="208">
        <f t="shared" si="13"/>
        <v>608</v>
      </c>
      <c r="L24" s="183">
        <v>311</v>
      </c>
      <c r="M24" s="183">
        <v>297</v>
      </c>
      <c r="N24" s="183">
        <v>46</v>
      </c>
      <c r="O24" s="184">
        <v>0</v>
      </c>
      <c r="P24" s="89" t="s">
        <v>96</v>
      </c>
      <c r="Q24" s="207">
        <f t="shared" si="3"/>
        <v>8</v>
      </c>
      <c r="R24" s="208">
        <f t="shared" si="4"/>
        <v>4</v>
      </c>
      <c r="S24" s="208">
        <f t="shared" si="6"/>
        <v>4</v>
      </c>
      <c r="T24" s="208">
        <f t="shared" si="5"/>
        <v>2</v>
      </c>
      <c r="U24" s="183">
        <v>1</v>
      </c>
      <c r="V24" s="183">
        <v>1</v>
      </c>
      <c r="W24" s="208">
        <f t="shared" si="0"/>
        <v>4</v>
      </c>
      <c r="X24" s="183">
        <v>2</v>
      </c>
      <c r="Y24" s="183">
        <v>2</v>
      </c>
      <c r="Z24" s="208">
        <f t="shared" si="1"/>
        <v>2</v>
      </c>
      <c r="AA24" s="183">
        <v>1</v>
      </c>
      <c r="AB24" s="183">
        <v>1</v>
      </c>
      <c r="AC24" s="183">
        <v>1</v>
      </c>
      <c r="AD24" s="184">
        <v>0</v>
      </c>
    </row>
    <row r="25" spans="1:30" ht="14.1" customHeight="1">
      <c r="A25" s="33" t="s">
        <v>175</v>
      </c>
      <c r="B25" s="207">
        <f>SUM(C25:D25)</f>
        <v>938</v>
      </c>
      <c r="C25" s="208">
        <f>SUM(F25,I25,L25)</f>
        <v>502</v>
      </c>
      <c r="D25" s="208">
        <f>SUM(G25,J25,M25)</f>
        <v>436</v>
      </c>
      <c r="E25" s="208">
        <f>SUM(F25:G25)</f>
        <v>321</v>
      </c>
      <c r="F25" s="183">
        <v>179</v>
      </c>
      <c r="G25" s="183">
        <v>142</v>
      </c>
      <c r="H25" s="208">
        <f>SUM(I25:J25)</f>
        <v>307</v>
      </c>
      <c r="I25" s="183">
        <v>160</v>
      </c>
      <c r="J25" s="183">
        <v>147</v>
      </c>
      <c r="K25" s="208">
        <f>SUM(L25:M25)</f>
        <v>310</v>
      </c>
      <c r="L25" s="183">
        <v>163</v>
      </c>
      <c r="M25" s="183">
        <v>147</v>
      </c>
      <c r="N25" s="183">
        <v>16</v>
      </c>
      <c r="O25" s="184">
        <v>0</v>
      </c>
      <c r="P25" s="89" t="s">
        <v>97</v>
      </c>
      <c r="Q25" s="207">
        <f t="shared" si="3"/>
        <v>247</v>
      </c>
      <c r="R25" s="208">
        <f t="shared" si="4"/>
        <v>132</v>
      </c>
      <c r="S25" s="208">
        <f t="shared" si="6"/>
        <v>115</v>
      </c>
      <c r="T25" s="208">
        <f t="shared" si="5"/>
        <v>89</v>
      </c>
      <c r="U25" s="183">
        <v>48</v>
      </c>
      <c r="V25" s="183">
        <v>41</v>
      </c>
      <c r="W25" s="208">
        <f t="shared" si="0"/>
        <v>88</v>
      </c>
      <c r="X25" s="183">
        <v>51</v>
      </c>
      <c r="Y25" s="183">
        <v>37</v>
      </c>
      <c r="Z25" s="208">
        <f t="shared" si="1"/>
        <v>70</v>
      </c>
      <c r="AA25" s="183">
        <v>33</v>
      </c>
      <c r="AB25" s="183">
        <v>37</v>
      </c>
      <c r="AC25" s="183">
        <v>3</v>
      </c>
      <c r="AD25" s="184">
        <v>0</v>
      </c>
    </row>
    <row r="26" spans="1:30" ht="14.1" customHeight="1">
      <c r="A26" s="33" t="s">
        <v>56</v>
      </c>
      <c r="B26" s="207">
        <f t="shared" si="10"/>
        <v>334</v>
      </c>
      <c r="C26" s="208">
        <f t="shared" si="14"/>
        <v>173</v>
      </c>
      <c r="D26" s="208">
        <f t="shared" si="11"/>
        <v>161</v>
      </c>
      <c r="E26" s="208">
        <f t="shared" si="15"/>
        <v>119</v>
      </c>
      <c r="F26" s="183">
        <v>63</v>
      </c>
      <c r="G26" s="183">
        <v>56</v>
      </c>
      <c r="H26" s="208">
        <f t="shared" si="12"/>
        <v>97</v>
      </c>
      <c r="I26" s="183">
        <v>47</v>
      </c>
      <c r="J26" s="183">
        <v>50</v>
      </c>
      <c r="K26" s="208">
        <f t="shared" si="13"/>
        <v>118</v>
      </c>
      <c r="L26" s="183">
        <v>63</v>
      </c>
      <c r="M26" s="183">
        <v>55</v>
      </c>
      <c r="N26" s="183">
        <v>6</v>
      </c>
      <c r="O26" s="184">
        <v>0</v>
      </c>
      <c r="P26" s="89" t="s">
        <v>98</v>
      </c>
      <c r="Q26" s="207">
        <f t="shared" si="3"/>
        <v>105</v>
      </c>
      <c r="R26" s="208">
        <f t="shared" si="4"/>
        <v>46</v>
      </c>
      <c r="S26" s="208">
        <f t="shared" si="6"/>
        <v>59</v>
      </c>
      <c r="T26" s="208">
        <f t="shared" si="5"/>
        <v>34</v>
      </c>
      <c r="U26" s="183">
        <v>18</v>
      </c>
      <c r="V26" s="183">
        <v>16</v>
      </c>
      <c r="W26" s="208">
        <f t="shared" si="0"/>
        <v>34</v>
      </c>
      <c r="X26" s="183">
        <v>13</v>
      </c>
      <c r="Y26" s="183">
        <v>21</v>
      </c>
      <c r="Z26" s="208">
        <f t="shared" si="1"/>
        <v>37</v>
      </c>
      <c r="AA26" s="183">
        <v>15</v>
      </c>
      <c r="AB26" s="183">
        <v>22</v>
      </c>
      <c r="AC26" s="183">
        <v>1</v>
      </c>
      <c r="AD26" s="184">
        <v>0</v>
      </c>
    </row>
    <row r="27" spans="1:30" ht="14.1" customHeight="1">
      <c r="A27" s="33" t="s">
        <v>57</v>
      </c>
      <c r="B27" s="207">
        <f t="shared" si="10"/>
        <v>255</v>
      </c>
      <c r="C27" s="208">
        <f t="shared" si="14"/>
        <v>115</v>
      </c>
      <c r="D27" s="208">
        <f t="shared" si="11"/>
        <v>140</v>
      </c>
      <c r="E27" s="208">
        <f t="shared" si="15"/>
        <v>81</v>
      </c>
      <c r="F27" s="183">
        <v>32</v>
      </c>
      <c r="G27" s="183">
        <v>49</v>
      </c>
      <c r="H27" s="208">
        <f t="shared" si="12"/>
        <v>80</v>
      </c>
      <c r="I27" s="183">
        <v>38</v>
      </c>
      <c r="J27" s="183">
        <v>42</v>
      </c>
      <c r="K27" s="208">
        <f t="shared" si="13"/>
        <v>94</v>
      </c>
      <c r="L27" s="183">
        <v>45</v>
      </c>
      <c r="M27" s="183">
        <v>49</v>
      </c>
      <c r="N27" s="183">
        <v>2</v>
      </c>
      <c r="O27" s="184">
        <v>0</v>
      </c>
      <c r="P27" s="89"/>
      <c r="Q27" s="151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3"/>
    </row>
    <row r="28" spans="1:30" ht="14.1" customHeight="1">
      <c r="A28" s="33" t="s">
        <v>58</v>
      </c>
      <c r="B28" s="207">
        <f t="shared" si="10"/>
        <v>397</v>
      </c>
      <c r="C28" s="208">
        <f t="shared" si="14"/>
        <v>206</v>
      </c>
      <c r="D28" s="208">
        <f t="shared" si="11"/>
        <v>191</v>
      </c>
      <c r="E28" s="208">
        <f t="shared" si="15"/>
        <v>121</v>
      </c>
      <c r="F28" s="183">
        <v>65</v>
      </c>
      <c r="G28" s="183">
        <v>56</v>
      </c>
      <c r="H28" s="208">
        <f t="shared" si="12"/>
        <v>135</v>
      </c>
      <c r="I28" s="183">
        <v>80</v>
      </c>
      <c r="J28" s="183">
        <v>55</v>
      </c>
      <c r="K28" s="208">
        <f t="shared" si="13"/>
        <v>141</v>
      </c>
      <c r="L28" s="183">
        <v>61</v>
      </c>
      <c r="M28" s="183">
        <v>80</v>
      </c>
      <c r="N28" s="183">
        <v>7</v>
      </c>
      <c r="O28" s="184">
        <v>0</v>
      </c>
      <c r="P28" s="89" t="s">
        <v>99</v>
      </c>
      <c r="Q28" s="157"/>
      <c r="R28" s="158"/>
      <c r="S28" s="158"/>
      <c r="T28" s="158"/>
      <c r="U28" s="158"/>
      <c r="V28" s="160"/>
      <c r="W28" s="160"/>
      <c r="X28" s="160"/>
      <c r="Y28" s="160"/>
      <c r="Z28" s="160"/>
      <c r="AA28" s="160"/>
      <c r="AB28" s="160"/>
      <c r="AC28" s="158"/>
      <c r="AD28" s="159"/>
    </row>
    <row r="29" spans="1:30" ht="14.1" customHeight="1">
      <c r="A29" s="33" t="s">
        <v>59</v>
      </c>
      <c r="B29" s="207">
        <f t="shared" si="10"/>
        <v>243</v>
      </c>
      <c r="C29" s="208">
        <f t="shared" si="14"/>
        <v>135</v>
      </c>
      <c r="D29" s="208">
        <f t="shared" si="11"/>
        <v>108</v>
      </c>
      <c r="E29" s="208">
        <f t="shared" si="15"/>
        <v>79</v>
      </c>
      <c r="F29" s="183">
        <v>45</v>
      </c>
      <c r="G29" s="183">
        <v>34</v>
      </c>
      <c r="H29" s="208">
        <f t="shared" si="12"/>
        <v>82</v>
      </c>
      <c r="I29" s="183">
        <v>43</v>
      </c>
      <c r="J29" s="183">
        <v>39</v>
      </c>
      <c r="K29" s="208">
        <f t="shared" si="13"/>
        <v>82</v>
      </c>
      <c r="L29" s="183">
        <v>47</v>
      </c>
      <c r="M29" s="183">
        <v>35</v>
      </c>
      <c r="N29" s="183">
        <v>9</v>
      </c>
      <c r="O29" s="184">
        <v>1</v>
      </c>
      <c r="P29" s="89" t="s">
        <v>5</v>
      </c>
      <c r="Q29" s="207">
        <f>Q30</f>
        <v>417</v>
      </c>
      <c r="R29" s="208">
        <f t="shared" ref="R29:AD29" si="16">R30</f>
        <v>206</v>
      </c>
      <c r="S29" s="208">
        <f t="shared" si="16"/>
        <v>211</v>
      </c>
      <c r="T29" s="208">
        <f t="shared" si="16"/>
        <v>140</v>
      </c>
      <c r="U29" s="208">
        <f t="shared" si="16"/>
        <v>67</v>
      </c>
      <c r="V29" s="208">
        <f t="shared" si="16"/>
        <v>73</v>
      </c>
      <c r="W29" s="208">
        <f t="shared" si="16"/>
        <v>140</v>
      </c>
      <c r="X29" s="208">
        <f t="shared" si="16"/>
        <v>67</v>
      </c>
      <c r="Y29" s="208">
        <f t="shared" si="16"/>
        <v>73</v>
      </c>
      <c r="Z29" s="208">
        <f t="shared" si="16"/>
        <v>137</v>
      </c>
      <c r="AA29" s="208">
        <f t="shared" si="16"/>
        <v>72</v>
      </c>
      <c r="AB29" s="208">
        <f t="shared" si="16"/>
        <v>65</v>
      </c>
      <c r="AC29" s="208" t="str">
        <f t="shared" si="16"/>
        <v>-</v>
      </c>
      <c r="AD29" s="209" t="str">
        <f t="shared" si="16"/>
        <v>-</v>
      </c>
    </row>
    <row r="30" spans="1:30" ht="14.1" customHeight="1">
      <c r="A30" s="33" t="s">
        <v>60</v>
      </c>
      <c r="B30" s="207">
        <f t="shared" si="10"/>
        <v>432</v>
      </c>
      <c r="C30" s="208">
        <f t="shared" si="14"/>
        <v>218</v>
      </c>
      <c r="D30" s="208">
        <f t="shared" si="11"/>
        <v>214</v>
      </c>
      <c r="E30" s="208">
        <f t="shared" si="15"/>
        <v>139</v>
      </c>
      <c r="F30" s="183">
        <v>67</v>
      </c>
      <c r="G30" s="183">
        <v>72</v>
      </c>
      <c r="H30" s="208">
        <f t="shared" si="12"/>
        <v>148</v>
      </c>
      <c r="I30" s="183">
        <v>77</v>
      </c>
      <c r="J30" s="183">
        <v>71</v>
      </c>
      <c r="K30" s="208">
        <f t="shared" si="13"/>
        <v>145</v>
      </c>
      <c r="L30" s="183">
        <v>74</v>
      </c>
      <c r="M30" s="183">
        <v>71</v>
      </c>
      <c r="N30" s="183">
        <v>7</v>
      </c>
      <c r="O30" s="184">
        <v>0</v>
      </c>
      <c r="P30" s="89" t="s">
        <v>100</v>
      </c>
      <c r="Q30" s="207">
        <f>SUM(R30:S30)</f>
        <v>417</v>
      </c>
      <c r="R30" s="208">
        <f>SUM(U30,X30,AA30)</f>
        <v>206</v>
      </c>
      <c r="S30" s="208">
        <f>SUM(V30,Y30,AB30)</f>
        <v>211</v>
      </c>
      <c r="T30" s="208">
        <f>SUM(U30:V30)</f>
        <v>140</v>
      </c>
      <c r="U30" s="214">
        <v>67</v>
      </c>
      <c r="V30" s="214">
        <v>73</v>
      </c>
      <c r="W30" s="208">
        <f>SUM(X30:Y30)</f>
        <v>140</v>
      </c>
      <c r="X30" s="214">
        <v>67</v>
      </c>
      <c r="Y30" s="214">
        <v>73</v>
      </c>
      <c r="Z30" s="208">
        <f>SUM(AA30:AB30)</f>
        <v>137</v>
      </c>
      <c r="AA30" s="183">
        <v>72</v>
      </c>
      <c r="AB30" s="183">
        <v>65</v>
      </c>
      <c r="AC30" s="152" t="s">
        <v>4</v>
      </c>
      <c r="AD30" s="153" t="s">
        <v>4</v>
      </c>
    </row>
    <row r="31" spans="1:30" ht="14.1" customHeight="1">
      <c r="A31" s="33" t="s">
        <v>61</v>
      </c>
      <c r="B31" s="207">
        <f t="shared" si="10"/>
        <v>168</v>
      </c>
      <c r="C31" s="208">
        <f t="shared" si="14"/>
        <v>90</v>
      </c>
      <c r="D31" s="208">
        <f t="shared" si="11"/>
        <v>78</v>
      </c>
      <c r="E31" s="208">
        <f t="shared" si="15"/>
        <v>63</v>
      </c>
      <c r="F31" s="183">
        <v>28</v>
      </c>
      <c r="G31" s="183">
        <v>35</v>
      </c>
      <c r="H31" s="208">
        <f t="shared" si="12"/>
        <v>57</v>
      </c>
      <c r="I31" s="183">
        <v>37</v>
      </c>
      <c r="J31" s="183">
        <v>20</v>
      </c>
      <c r="K31" s="208">
        <f t="shared" si="13"/>
        <v>48</v>
      </c>
      <c r="L31" s="183">
        <v>25</v>
      </c>
      <c r="M31" s="183">
        <v>23</v>
      </c>
      <c r="N31" s="183">
        <v>0</v>
      </c>
      <c r="O31" s="184">
        <v>0</v>
      </c>
      <c r="P31" s="89"/>
      <c r="Q31" s="157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9"/>
    </row>
    <row r="32" spans="1:30" ht="14.1" customHeight="1">
      <c r="A32" s="33" t="s">
        <v>164</v>
      </c>
      <c r="B32" s="207">
        <f t="shared" si="10"/>
        <v>153</v>
      </c>
      <c r="C32" s="208">
        <f t="shared" si="14"/>
        <v>82</v>
      </c>
      <c r="D32" s="208">
        <f t="shared" si="11"/>
        <v>71</v>
      </c>
      <c r="E32" s="208">
        <f t="shared" si="15"/>
        <v>59</v>
      </c>
      <c r="F32" s="183">
        <v>29</v>
      </c>
      <c r="G32" s="183">
        <v>30</v>
      </c>
      <c r="H32" s="208">
        <f t="shared" si="12"/>
        <v>41</v>
      </c>
      <c r="I32" s="183">
        <v>21</v>
      </c>
      <c r="J32" s="183">
        <v>20</v>
      </c>
      <c r="K32" s="208">
        <f t="shared" si="13"/>
        <v>53</v>
      </c>
      <c r="L32" s="183">
        <v>32</v>
      </c>
      <c r="M32" s="183">
        <v>21</v>
      </c>
      <c r="N32" s="183">
        <v>2</v>
      </c>
      <c r="O32" s="184">
        <v>0</v>
      </c>
      <c r="P32" s="89" t="s">
        <v>8</v>
      </c>
      <c r="Q32" s="207">
        <f>IF(SUM(Q33:Q37)=0,"-",SUM(Q33:Q37))</f>
        <v>794</v>
      </c>
      <c r="R32" s="208">
        <f t="shared" ref="R32:AD32" si="17">IF(SUM(R33:R37)=0,"-",SUM(R33:R37))</f>
        <v>304</v>
      </c>
      <c r="S32" s="208">
        <f t="shared" si="17"/>
        <v>490</v>
      </c>
      <c r="T32" s="208">
        <f t="shared" si="17"/>
        <v>272</v>
      </c>
      <c r="U32" s="208">
        <f t="shared" si="17"/>
        <v>110</v>
      </c>
      <c r="V32" s="208">
        <f t="shared" si="17"/>
        <v>162</v>
      </c>
      <c r="W32" s="208">
        <f t="shared" si="17"/>
        <v>314</v>
      </c>
      <c r="X32" s="208">
        <f t="shared" si="17"/>
        <v>109</v>
      </c>
      <c r="Y32" s="208">
        <f t="shared" si="17"/>
        <v>205</v>
      </c>
      <c r="Z32" s="208">
        <f t="shared" si="17"/>
        <v>208</v>
      </c>
      <c r="AA32" s="208">
        <f t="shared" si="17"/>
        <v>85</v>
      </c>
      <c r="AB32" s="208">
        <f t="shared" si="17"/>
        <v>123</v>
      </c>
      <c r="AC32" s="208" t="str">
        <f t="shared" si="17"/>
        <v>-</v>
      </c>
      <c r="AD32" s="209">
        <f t="shared" si="17"/>
        <v>3</v>
      </c>
    </row>
    <row r="33" spans="1:30" ht="14.1" customHeight="1">
      <c r="A33" s="33" t="s">
        <v>63</v>
      </c>
      <c r="B33" s="207">
        <f t="shared" si="10"/>
        <v>22</v>
      </c>
      <c r="C33" s="208">
        <f t="shared" si="14"/>
        <v>13</v>
      </c>
      <c r="D33" s="208">
        <f t="shared" si="11"/>
        <v>9</v>
      </c>
      <c r="E33" s="208">
        <f t="shared" si="15"/>
        <v>8</v>
      </c>
      <c r="F33" s="183">
        <v>6</v>
      </c>
      <c r="G33" s="183">
        <v>2</v>
      </c>
      <c r="H33" s="208">
        <f t="shared" si="12"/>
        <v>8</v>
      </c>
      <c r="I33" s="183">
        <v>3</v>
      </c>
      <c r="J33" s="183">
        <v>5</v>
      </c>
      <c r="K33" s="208">
        <f t="shared" si="13"/>
        <v>6</v>
      </c>
      <c r="L33" s="183">
        <v>4</v>
      </c>
      <c r="M33" s="183">
        <v>2</v>
      </c>
      <c r="N33" s="183">
        <v>0</v>
      </c>
      <c r="O33" s="184">
        <v>0</v>
      </c>
      <c r="P33" s="89" t="s">
        <v>100</v>
      </c>
      <c r="Q33" s="207">
        <f>SUM(R33:S33)</f>
        <v>235</v>
      </c>
      <c r="R33" s="208">
        <f>IF(SUM(U33,X33,AA33)=0,"-",SUM(U33,X33,AA33))</f>
        <v>53</v>
      </c>
      <c r="S33" s="208">
        <f>SUM(V33,Y33,AB33)</f>
        <v>182</v>
      </c>
      <c r="T33" s="208">
        <f>SUM(U33:V33)</f>
        <v>75</v>
      </c>
      <c r="U33" s="214">
        <v>21</v>
      </c>
      <c r="V33" s="214">
        <v>54</v>
      </c>
      <c r="W33" s="208">
        <f>SUM(X33:Y33)</f>
        <v>94</v>
      </c>
      <c r="X33" s="214">
        <v>16</v>
      </c>
      <c r="Y33" s="214">
        <v>78</v>
      </c>
      <c r="Z33" s="208">
        <f>SUM(AA33:AB33)</f>
        <v>66</v>
      </c>
      <c r="AA33" s="152">
        <v>16</v>
      </c>
      <c r="AB33" s="183">
        <v>50</v>
      </c>
      <c r="AC33" s="152" t="s">
        <v>4</v>
      </c>
      <c r="AD33" s="153">
        <v>1</v>
      </c>
    </row>
    <row r="34" spans="1:30" ht="14.1" customHeight="1">
      <c r="A34" s="33" t="s">
        <v>64</v>
      </c>
      <c r="B34" s="207">
        <f t="shared" si="10"/>
        <v>116</v>
      </c>
      <c r="C34" s="208">
        <f t="shared" si="14"/>
        <v>63</v>
      </c>
      <c r="D34" s="208">
        <f t="shared" si="11"/>
        <v>53</v>
      </c>
      <c r="E34" s="208">
        <f t="shared" si="15"/>
        <v>40</v>
      </c>
      <c r="F34" s="183">
        <v>21</v>
      </c>
      <c r="G34" s="183">
        <v>19</v>
      </c>
      <c r="H34" s="208">
        <f t="shared" si="12"/>
        <v>40</v>
      </c>
      <c r="I34" s="183">
        <v>19</v>
      </c>
      <c r="J34" s="183">
        <v>21</v>
      </c>
      <c r="K34" s="208">
        <f t="shared" si="13"/>
        <v>36</v>
      </c>
      <c r="L34" s="183">
        <v>23</v>
      </c>
      <c r="M34" s="183">
        <v>13</v>
      </c>
      <c r="N34" s="183">
        <v>1</v>
      </c>
      <c r="O34" s="184">
        <v>0</v>
      </c>
      <c r="P34" s="89" t="s">
        <v>171</v>
      </c>
      <c r="Q34" s="207">
        <f>SUM(R34:S34)</f>
        <v>129</v>
      </c>
      <c r="R34" s="208">
        <f>IF(SUM(U34,X34,AA34)=0,"-",SUM(U34,X34,AA34))</f>
        <v>43</v>
      </c>
      <c r="S34" s="208">
        <f>SUM(V34,Y34,AB34)</f>
        <v>86</v>
      </c>
      <c r="T34" s="208">
        <f>SUM(U34:V34)</f>
        <v>41</v>
      </c>
      <c r="U34" s="208">
        <v>12</v>
      </c>
      <c r="V34" s="214">
        <v>29</v>
      </c>
      <c r="W34" s="208">
        <f>SUM(X34:Y34)</f>
        <v>46</v>
      </c>
      <c r="X34" s="208">
        <v>17</v>
      </c>
      <c r="Y34" s="214">
        <v>29</v>
      </c>
      <c r="Z34" s="208">
        <f>SUM(AA34:AB34)</f>
        <v>42</v>
      </c>
      <c r="AA34" s="152">
        <v>14</v>
      </c>
      <c r="AB34" s="183">
        <v>28</v>
      </c>
      <c r="AC34" s="152" t="s">
        <v>4</v>
      </c>
      <c r="AD34" s="153" t="s">
        <v>4</v>
      </c>
    </row>
    <row r="35" spans="1:30" ht="14.1" customHeight="1">
      <c r="A35" s="79" t="s">
        <v>161</v>
      </c>
      <c r="B35" s="207">
        <f t="shared" si="10"/>
        <v>430</v>
      </c>
      <c r="C35" s="208">
        <f t="shared" si="14"/>
        <v>219</v>
      </c>
      <c r="D35" s="208">
        <f t="shared" si="11"/>
        <v>211</v>
      </c>
      <c r="E35" s="208">
        <f t="shared" si="15"/>
        <v>141</v>
      </c>
      <c r="F35" s="183">
        <v>78</v>
      </c>
      <c r="G35" s="183">
        <v>63</v>
      </c>
      <c r="H35" s="208">
        <f t="shared" si="12"/>
        <v>139</v>
      </c>
      <c r="I35" s="183">
        <v>70</v>
      </c>
      <c r="J35" s="183">
        <v>69</v>
      </c>
      <c r="K35" s="208">
        <f t="shared" si="13"/>
        <v>150</v>
      </c>
      <c r="L35" s="183">
        <v>71</v>
      </c>
      <c r="M35" s="183">
        <v>79</v>
      </c>
      <c r="N35" s="183">
        <v>3</v>
      </c>
      <c r="O35" s="184">
        <v>0</v>
      </c>
      <c r="P35" s="89" t="s">
        <v>102</v>
      </c>
      <c r="Q35" s="207">
        <f>SUM(R35:S35)</f>
        <v>158</v>
      </c>
      <c r="R35" s="208">
        <f>IF(SUM(U35,X35,AA35)=0,"-",SUM(U35,X35,AA35))</f>
        <v>69</v>
      </c>
      <c r="S35" s="208">
        <f>SUM(V35,Y35,AB35)</f>
        <v>89</v>
      </c>
      <c r="T35" s="208">
        <f>SUM(U35:V35)</f>
        <v>47</v>
      </c>
      <c r="U35" s="214">
        <v>21</v>
      </c>
      <c r="V35" s="214">
        <v>26</v>
      </c>
      <c r="W35" s="208">
        <f>SUM(X35:Y35)</f>
        <v>60</v>
      </c>
      <c r="X35" s="214">
        <v>23</v>
      </c>
      <c r="Y35" s="214">
        <v>37</v>
      </c>
      <c r="Z35" s="208">
        <f>SUM(AA35:AB35)</f>
        <v>51</v>
      </c>
      <c r="AA35" s="183">
        <v>25</v>
      </c>
      <c r="AB35" s="183">
        <v>26</v>
      </c>
      <c r="AC35" s="152" t="s">
        <v>4</v>
      </c>
      <c r="AD35" s="153">
        <v>2</v>
      </c>
    </row>
    <row r="36" spans="1:30" ht="14.1" customHeight="1">
      <c r="A36" s="33" t="s">
        <v>65</v>
      </c>
      <c r="B36" s="207">
        <f t="shared" si="10"/>
        <v>95</v>
      </c>
      <c r="C36" s="208">
        <f t="shared" si="14"/>
        <v>52</v>
      </c>
      <c r="D36" s="208">
        <f t="shared" si="11"/>
        <v>43</v>
      </c>
      <c r="E36" s="208">
        <f t="shared" si="15"/>
        <v>25</v>
      </c>
      <c r="F36" s="183">
        <v>18</v>
      </c>
      <c r="G36" s="183">
        <v>7</v>
      </c>
      <c r="H36" s="208">
        <f t="shared" si="12"/>
        <v>33</v>
      </c>
      <c r="I36" s="183">
        <v>16</v>
      </c>
      <c r="J36" s="183">
        <v>17</v>
      </c>
      <c r="K36" s="208">
        <f t="shared" si="13"/>
        <v>37</v>
      </c>
      <c r="L36" s="183">
        <v>18</v>
      </c>
      <c r="M36" s="183">
        <v>19</v>
      </c>
      <c r="N36" s="183">
        <v>0</v>
      </c>
      <c r="O36" s="184">
        <v>0</v>
      </c>
      <c r="P36" s="89" t="s">
        <v>103</v>
      </c>
      <c r="Q36" s="207">
        <f>SUM(R36:S36)</f>
        <v>200</v>
      </c>
      <c r="R36" s="208">
        <f>IF(SUM(U36,X36,AA36)=0,"-",SUM(U36,X36,AA36))</f>
        <v>106</v>
      </c>
      <c r="S36" s="208">
        <f>SUM(V36,Y36,AB36)</f>
        <v>94</v>
      </c>
      <c r="T36" s="208">
        <f>SUM(U36:V36)</f>
        <v>83</v>
      </c>
      <c r="U36" s="214">
        <v>45</v>
      </c>
      <c r="V36" s="214">
        <v>38</v>
      </c>
      <c r="W36" s="208">
        <f>SUM(X36:Y36)</f>
        <v>88</v>
      </c>
      <c r="X36" s="214">
        <v>42</v>
      </c>
      <c r="Y36" s="214">
        <v>46</v>
      </c>
      <c r="Z36" s="208">
        <f>SUM(AA36:AB36)</f>
        <v>29</v>
      </c>
      <c r="AA36" s="183">
        <v>19</v>
      </c>
      <c r="AB36" s="183">
        <v>10</v>
      </c>
      <c r="AC36" s="152" t="s">
        <v>4</v>
      </c>
      <c r="AD36" s="153" t="s">
        <v>4</v>
      </c>
    </row>
    <row r="37" spans="1:30" ht="14.1" customHeight="1">
      <c r="A37" s="33" t="s">
        <v>66</v>
      </c>
      <c r="B37" s="207">
        <f t="shared" si="10"/>
        <v>162</v>
      </c>
      <c r="C37" s="208">
        <f t="shared" si="14"/>
        <v>75</v>
      </c>
      <c r="D37" s="208">
        <f t="shared" si="11"/>
        <v>87</v>
      </c>
      <c r="E37" s="208">
        <f t="shared" si="15"/>
        <v>55</v>
      </c>
      <c r="F37" s="183">
        <v>25</v>
      </c>
      <c r="G37" s="183">
        <v>30</v>
      </c>
      <c r="H37" s="208">
        <f t="shared" si="12"/>
        <v>53</v>
      </c>
      <c r="I37" s="183">
        <v>28</v>
      </c>
      <c r="J37" s="183">
        <v>25</v>
      </c>
      <c r="K37" s="208">
        <f t="shared" si="13"/>
        <v>54</v>
      </c>
      <c r="L37" s="183">
        <v>22</v>
      </c>
      <c r="M37" s="183">
        <v>32</v>
      </c>
      <c r="N37" s="183">
        <v>2</v>
      </c>
      <c r="O37" s="184">
        <v>0</v>
      </c>
      <c r="P37" s="126" t="s">
        <v>179</v>
      </c>
      <c r="Q37" s="210">
        <f>SUM(R37:S37)</f>
        <v>72</v>
      </c>
      <c r="R37" s="211">
        <f>IF(SUM(U37,X37,AA37)=0,"-",SUM(U37,X37,AA37))</f>
        <v>33</v>
      </c>
      <c r="S37" s="211">
        <f>SUM(V37,Y37,AB37)</f>
        <v>39</v>
      </c>
      <c r="T37" s="211">
        <f>SUM(U37:V37)</f>
        <v>26</v>
      </c>
      <c r="U37" s="216">
        <v>11</v>
      </c>
      <c r="V37" s="216">
        <v>15</v>
      </c>
      <c r="W37" s="211">
        <f>IF(SUM(X37:Y37)=0,"-",SUM(X37:Y37))</f>
        <v>26</v>
      </c>
      <c r="X37" s="216">
        <v>11</v>
      </c>
      <c r="Y37" s="216">
        <v>15</v>
      </c>
      <c r="Z37" s="211">
        <f>IF(SUM(AA37:AB37)=0,"-",SUM(AA37:AB37))</f>
        <v>20</v>
      </c>
      <c r="AA37" s="185">
        <v>11</v>
      </c>
      <c r="AB37" s="185">
        <v>9</v>
      </c>
      <c r="AC37" s="155" t="s">
        <v>4</v>
      </c>
      <c r="AD37" s="156" t="s">
        <v>4</v>
      </c>
    </row>
    <row r="38" spans="1:30" ht="14.1" customHeight="1">
      <c r="A38" s="33" t="s">
        <v>67</v>
      </c>
      <c r="B38" s="207">
        <f t="shared" si="10"/>
        <v>100</v>
      </c>
      <c r="C38" s="208">
        <f t="shared" si="14"/>
        <v>50</v>
      </c>
      <c r="D38" s="208">
        <f t="shared" si="11"/>
        <v>50</v>
      </c>
      <c r="E38" s="208">
        <f t="shared" si="15"/>
        <v>36</v>
      </c>
      <c r="F38" s="183">
        <v>17</v>
      </c>
      <c r="G38" s="183">
        <v>19</v>
      </c>
      <c r="H38" s="208">
        <f t="shared" si="12"/>
        <v>41</v>
      </c>
      <c r="I38" s="183">
        <v>21</v>
      </c>
      <c r="J38" s="183">
        <v>20</v>
      </c>
      <c r="K38" s="208">
        <f t="shared" si="13"/>
        <v>23</v>
      </c>
      <c r="L38" s="183">
        <v>12</v>
      </c>
      <c r="M38" s="183">
        <v>11</v>
      </c>
      <c r="N38" s="183">
        <v>0</v>
      </c>
      <c r="O38" s="184">
        <v>0</v>
      </c>
      <c r="P38" s="9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</row>
    <row r="39" spans="1:30" ht="14.1" customHeight="1">
      <c r="A39" s="33" t="s">
        <v>68</v>
      </c>
      <c r="B39" s="207">
        <f t="shared" si="10"/>
        <v>433</v>
      </c>
      <c r="C39" s="208">
        <f t="shared" si="14"/>
        <v>222</v>
      </c>
      <c r="D39" s="208">
        <f t="shared" si="11"/>
        <v>211</v>
      </c>
      <c r="E39" s="208">
        <f t="shared" si="15"/>
        <v>128</v>
      </c>
      <c r="F39" s="183">
        <v>64</v>
      </c>
      <c r="G39" s="183">
        <v>64</v>
      </c>
      <c r="H39" s="208">
        <f t="shared" si="12"/>
        <v>149</v>
      </c>
      <c r="I39" s="183">
        <v>70</v>
      </c>
      <c r="J39" s="183">
        <v>79</v>
      </c>
      <c r="K39" s="208">
        <f t="shared" si="13"/>
        <v>156</v>
      </c>
      <c r="L39" s="183">
        <v>88</v>
      </c>
      <c r="M39" s="183">
        <v>68</v>
      </c>
      <c r="N39" s="183">
        <v>2</v>
      </c>
      <c r="O39" s="184">
        <v>0</v>
      </c>
      <c r="P39" s="9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</row>
    <row r="40" spans="1:30" ht="14.1" customHeight="1">
      <c r="A40" s="33" t="s">
        <v>69</v>
      </c>
      <c r="B40" s="207">
        <f t="shared" si="10"/>
        <v>494</v>
      </c>
      <c r="C40" s="208">
        <f t="shared" si="14"/>
        <v>271</v>
      </c>
      <c r="D40" s="208">
        <f t="shared" si="11"/>
        <v>223</v>
      </c>
      <c r="E40" s="208">
        <f t="shared" si="15"/>
        <v>171</v>
      </c>
      <c r="F40" s="183">
        <v>92</v>
      </c>
      <c r="G40" s="183">
        <v>79</v>
      </c>
      <c r="H40" s="208">
        <f t="shared" si="12"/>
        <v>152</v>
      </c>
      <c r="I40" s="183">
        <v>85</v>
      </c>
      <c r="J40" s="183">
        <v>67</v>
      </c>
      <c r="K40" s="208">
        <f t="shared" si="13"/>
        <v>171</v>
      </c>
      <c r="L40" s="183">
        <v>94</v>
      </c>
      <c r="M40" s="183">
        <v>77</v>
      </c>
      <c r="N40" s="183">
        <v>10</v>
      </c>
      <c r="O40" s="184">
        <v>0</v>
      </c>
      <c r="P40" s="9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</row>
    <row r="41" spans="1:30" ht="14.1" customHeight="1">
      <c r="A41" s="33" t="s">
        <v>70</v>
      </c>
      <c r="B41" s="207">
        <f t="shared" si="10"/>
        <v>107</v>
      </c>
      <c r="C41" s="208">
        <f t="shared" si="14"/>
        <v>48</v>
      </c>
      <c r="D41" s="208">
        <f t="shared" si="11"/>
        <v>59</v>
      </c>
      <c r="E41" s="208">
        <f t="shared" si="15"/>
        <v>36</v>
      </c>
      <c r="F41" s="183">
        <v>19</v>
      </c>
      <c r="G41" s="183">
        <v>17</v>
      </c>
      <c r="H41" s="208">
        <f t="shared" si="12"/>
        <v>35</v>
      </c>
      <c r="I41" s="183">
        <v>16</v>
      </c>
      <c r="J41" s="183">
        <v>19</v>
      </c>
      <c r="K41" s="208">
        <f t="shared" si="13"/>
        <v>36</v>
      </c>
      <c r="L41" s="183">
        <v>13</v>
      </c>
      <c r="M41" s="183">
        <v>23</v>
      </c>
      <c r="N41" s="183">
        <v>2</v>
      </c>
      <c r="O41" s="184">
        <v>0</v>
      </c>
      <c r="P41" s="9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</row>
    <row r="42" spans="1:30" ht="14.1" customHeight="1">
      <c r="A42" s="33" t="s">
        <v>71</v>
      </c>
      <c r="B42" s="207">
        <f t="shared" si="10"/>
        <v>93</v>
      </c>
      <c r="C42" s="208">
        <f t="shared" si="14"/>
        <v>56</v>
      </c>
      <c r="D42" s="208">
        <f t="shared" si="11"/>
        <v>37</v>
      </c>
      <c r="E42" s="208">
        <f t="shared" si="15"/>
        <v>29</v>
      </c>
      <c r="F42" s="183">
        <v>15</v>
      </c>
      <c r="G42" s="183">
        <v>14</v>
      </c>
      <c r="H42" s="208">
        <f t="shared" si="12"/>
        <v>32</v>
      </c>
      <c r="I42" s="183">
        <v>18</v>
      </c>
      <c r="J42" s="183">
        <v>14</v>
      </c>
      <c r="K42" s="208">
        <f t="shared" si="13"/>
        <v>32</v>
      </c>
      <c r="L42" s="183">
        <v>23</v>
      </c>
      <c r="M42" s="183">
        <v>9</v>
      </c>
      <c r="N42" s="183">
        <v>0</v>
      </c>
      <c r="O42" s="184">
        <v>0</v>
      </c>
      <c r="P42" s="9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</row>
    <row r="43" spans="1:30" ht="14.1" customHeight="1">
      <c r="A43" s="33" t="s">
        <v>72</v>
      </c>
      <c r="B43" s="207">
        <f t="shared" si="10"/>
        <v>33</v>
      </c>
      <c r="C43" s="208">
        <f t="shared" si="14"/>
        <v>17</v>
      </c>
      <c r="D43" s="208">
        <f t="shared" si="11"/>
        <v>16</v>
      </c>
      <c r="E43" s="208">
        <f t="shared" si="15"/>
        <v>11</v>
      </c>
      <c r="F43" s="183">
        <v>5</v>
      </c>
      <c r="G43" s="183">
        <v>6</v>
      </c>
      <c r="H43" s="208">
        <f t="shared" si="12"/>
        <v>11</v>
      </c>
      <c r="I43" s="183">
        <v>6</v>
      </c>
      <c r="J43" s="183">
        <v>5</v>
      </c>
      <c r="K43" s="208">
        <f t="shared" si="13"/>
        <v>11</v>
      </c>
      <c r="L43" s="183">
        <v>6</v>
      </c>
      <c r="M43" s="183">
        <v>5</v>
      </c>
      <c r="N43" s="183">
        <v>1</v>
      </c>
      <c r="O43" s="184">
        <v>0</v>
      </c>
      <c r="P43" s="9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</row>
    <row r="44" spans="1:30" ht="14.1" customHeight="1">
      <c r="A44" s="33" t="s">
        <v>73</v>
      </c>
      <c r="B44" s="207">
        <f t="shared" si="10"/>
        <v>29</v>
      </c>
      <c r="C44" s="208">
        <f t="shared" si="14"/>
        <v>17</v>
      </c>
      <c r="D44" s="208">
        <f t="shared" si="11"/>
        <v>12</v>
      </c>
      <c r="E44" s="208">
        <f t="shared" si="15"/>
        <v>11</v>
      </c>
      <c r="F44" s="183">
        <v>7</v>
      </c>
      <c r="G44" s="183">
        <v>4</v>
      </c>
      <c r="H44" s="208">
        <f t="shared" si="12"/>
        <v>9</v>
      </c>
      <c r="I44" s="183">
        <v>4</v>
      </c>
      <c r="J44" s="183">
        <v>5</v>
      </c>
      <c r="K44" s="208">
        <f t="shared" si="13"/>
        <v>9</v>
      </c>
      <c r="L44" s="183">
        <v>6</v>
      </c>
      <c r="M44" s="183">
        <v>3</v>
      </c>
      <c r="N44" s="183">
        <v>0</v>
      </c>
      <c r="O44" s="184">
        <v>0</v>
      </c>
      <c r="P44" s="9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</row>
    <row r="45" spans="1:30" ht="14.1" customHeight="1">
      <c r="A45" s="33" t="s">
        <v>74</v>
      </c>
      <c r="B45" s="207">
        <f t="shared" si="10"/>
        <v>18</v>
      </c>
      <c r="C45" s="208">
        <f t="shared" si="14"/>
        <v>10</v>
      </c>
      <c r="D45" s="208">
        <f t="shared" si="11"/>
        <v>8</v>
      </c>
      <c r="E45" s="208">
        <f t="shared" si="15"/>
        <v>5</v>
      </c>
      <c r="F45" s="183">
        <v>2</v>
      </c>
      <c r="G45" s="183">
        <v>3</v>
      </c>
      <c r="H45" s="208">
        <f t="shared" si="12"/>
        <v>10</v>
      </c>
      <c r="I45" s="183">
        <v>6</v>
      </c>
      <c r="J45" s="183">
        <v>4</v>
      </c>
      <c r="K45" s="208">
        <f t="shared" si="13"/>
        <v>3</v>
      </c>
      <c r="L45" s="183">
        <v>2</v>
      </c>
      <c r="M45" s="183">
        <v>1</v>
      </c>
      <c r="N45" s="183">
        <v>0</v>
      </c>
      <c r="O45" s="184">
        <v>0</v>
      </c>
      <c r="P45" s="9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</row>
    <row r="46" spans="1:30" ht="14.1" customHeight="1">
      <c r="A46" s="33" t="s">
        <v>162</v>
      </c>
      <c r="B46" s="207">
        <f t="shared" si="10"/>
        <v>551</v>
      </c>
      <c r="C46" s="208">
        <f t="shared" si="14"/>
        <v>313</v>
      </c>
      <c r="D46" s="208">
        <f t="shared" si="11"/>
        <v>238</v>
      </c>
      <c r="E46" s="208">
        <f t="shared" si="15"/>
        <v>148</v>
      </c>
      <c r="F46" s="183">
        <v>69</v>
      </c>
      <c r="G46" s="183">
        <v>79</v>
      </c>
      <c r="H46" s="208">
        <f t="shared" si="12"/>
        <v>193</v>
      </c>
      <c r="I46" s="183">
        <v>120</v>
      </c>
      <c r="J46" s="183">
        <v>73</v>
      </c>
      <c r="K46" s="208">
        <f t="shared" si="13"/>
        <v>210</v>
      </c>
      <c r="L46" s="183">
        <v>124</v>
      </c>
      <c r="M46" s="183">
        <v>86</v>
      </c>
      <c r="N46" s="183">
        <v>8</v>
      </c>
      <c r="O46" s="184">
        <v>0</v>
      </c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</row>
    <row r="47" spans="1:30" ht="14.1" customHeight="1">
      <c r="A47" s="33" t="s">
        <v>75</v>
      </c>
      <c r="B47" s="207">
        <f t="shared" si="10"/>
        <v>608</v>
      </c>
      <c r="C47" s="208">
        <f t="shared" si="14"/>
        <v>306</v>
      </c>
      <c r="D47" s="208">
        <f t="shared" si="11"/>
        <v>302</v>
      </c>
      <c r="E47" s="208">
        <f t="shared" si="15"/>
        <v>205</v>
      </c>
      <c r="F47" s="183">
        <v>119</v>
      </c>
      <c r="G47" s="183">
        <v>86</v>
      </c>
      <c r="H47" s="208">
        <f t="shared" si="12"/>
        <v>209</v>
      </c>
      <c r="I47" s="183">
        <v>104</v>
      </c>
      <c r="J47" s="183">
        <v>105</v>
      </c>
      <c r="K47" s="208">
        <f t="shared" si="13"/>
        <v>194</v>
      </c>
      <c r="L47" s="183">
        <v>83</v>
      </c>
      <c r="M47" s="183">
        <v>111</v>
      </c>
      <c r="N47" s="183">
        <v>9</v>
      </c>
      <c r="O47" s="184">
        <v>0</v>
      </c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</row>
    <row r="48" spans="1:30" ht="14.1" customHeight="1">
      <c r="A48" s="33" t="s">
        <v>76</v>
      </c>
      <c r="B48" s="207">
        <f t="shared" si="10"/>
        <v>212</v>
      </c>
      <c r="C48" s="208">
        <f t="shared" si="14"/>
        <v>119</v>
      </c>
      <c r="D48" s="208">
        <f t="shared" si="11"/>
        <v>93</v>
      </c>
      <c r="E48" s="208">
        <f t="shared" si="15"/>
        <v>69</v>
      </c>
      <c r="F48" s="183">
        <v>36</v>
      </c>
      <c r="G48" s="183">
        <v>33</v>
      </c>
      <c r="H48" s="208">
        <f t="shared" si="12"/>
        <v>77</v>
      </c>
      <c r="I48" s="183">
        <v>46</v>
      </c>
      <c r="J48" s="183">
        <v>31</v>
      </c>
      <c r="K48" s="208">
        <f t="shared" si="13"/>
        <v>66</v>
      </c>
      <c r="L48" s="183">
        <v>37</v>
      </c>
      <c r="M48" s="183">
        <v>29</v>
      </c>
      <c r="N48" s="183">
        <v>3</v>
      </c>
      <c r="O48" s="184">
        <v>0</v>
      </c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</row>
    <row r="49" spans="1:30" ht="14.1" customHeight="1">
      <c r="A49" s="33" t="s">
        <v>77</v>
      </c>
      <c r="B49" s="207">
        <f t="shared" si="10"/>
        <v>176</v>
      </c>
      <c r="C49" s="208">
        <f t="shared" si="14"/>
        <v>104</v>
      </c>
      <c r="D49" s="208">
        <f t="shared" si="11"/>
        <v>72</v>
      </c>
      <c r="E49" s="208">
        <f t="shared" si="15"/>
        <v>51</v>
      </c>
      <c r="F49" s="183">
        <v>35</v>
      </c>
      <c r="G49" s="183">
        <v>16</v>
      </c>
      <c r="H49" s="208">
        <f t="shared" si="12"/>
        <v>62</v>
      </c>
      <c r="I49" s="183">
        <v>36</v>
      </c>
      <c r="J49" s="183">
        <v>26</v>
      </c>
      <c r="K49" s="208">
        <f t="shared" si="13"/>
        <v>63</v>
      </c>
      <c r="L49" s="183">
        <v>33</v>
      </c>
      <c r="M49" s="183">
        <v>30</v>
      </c>
      <c r="N49" s="183">
        <v>0</v>
      </c>
      <c r="O49" s="184">
        <v>0</v>
      </c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</row>
    <row r="50" spans="1:30" ht="14.1" customHeight="1">
      <c r="A50" s="35" t="s">
        <v>78</v>
      </c>
      <c r="B50" s="210">
        <f t="shared" si="10"/>
        <v>515</v>
      </c>
      <c r="C50" s="211">
        <f t="shared" si="14"/>
        <v>279</v>
      </c>
      <c r="D50" s="211">
        <f t="shared" si="11"/>
        <v>236</v>
      </c>
      <c r="E50" s="211">
        <f t="shared" si="15"/>
        <v>174</v>
      </c>
      <c r="F50" s="185">
        <v>94</v>
      </c>
      <c r="G50" s="185">
        <v>80</v>
      </c>
      <c r="H50" s="211">
        <f t="shared" si="12"/>
        <v>180</v>
      </c>
      <c r="I50" s="185">
        <v>106</v>
      </c>
      <c r="J50" s="185">
        <v>74</v>
      </c>
      <c r="K50" s="211">
        <f t="shared" si="13"/>
        <v>161</v>
      </c>
      <c r="L50" s="185">
        <v>79</v>
      </c>
      <c r="M50" s="185">
        <v>82</v>
      </c>
      <c r="N50" s="185">
        <v>4</v>
      </c>
      <c r="O50" s="186">
        <v>0</v>
      </c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</row>
    <row r="51" spans="1:30" ht="14.1" customHeight="1"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</row>
    <row r="52" spans="1:30" ht="14.1" customHeight="1"/>
  </sheetData>
  <mergeCells count="2">
    <mergeCell ref="AD4:AD5"/>
    <mergeCell ref="O4:O5"/>
  </mergeCells>
  <phoneticPr fontId="2"/>
  <printOptions horizontalCentered="1" gridLinesSet="0"/>
  <pageMargins left="0.59055118110236227" right="0.59055118110236227" top="0.78740157480314965" bottom="0.59055118110236227" header="0.74803149606299213" footer="0.43307086614173229"/>
  <pageSetup paperSize="9" scale="95" firstPageNumber="48" pageOrder="overThenDown" orientation="portrait" useFirstPageNumber="1" verticalDpi="4294967292" r:id="rId1"/>
  <headerFooter alignWithMargins="0">
    <oddFooter>&amp;C&amp;"ＭＳ ゴシック,標準"&amp;11- &amp;P -</oddFooter>
  </headerFooter>
  <ignoredErrors>
    <ignoredError sqref="K13:K50 Z6:Z2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4"/>
  <sheetViews>
    <sheetView showGridLines="0" zoomScaleNormal="100" workbookViewId="0">
      <selection activeCell="I21" sqref="I21"/>
    </sheetView>
  </sheetViews>
  <sheetFormatPr defaultColWidth="11" defaultRowHeight="11.1" customHeight="1"/>
  <cols>
    <col min="1" max="1" width="14.140625" style="39" customWidth="1"/>
    <col min="2" max="6" width="11.7109375" style="63" customWidth="1"/>
    <col min="7" max="7" width="14.140625" style="39" customWidth="1"/>
    <col min="8" max="12" width="11.7109375" style="39" customWidth="1"/>
    <col min="13" max="16384" width="11" style="39"/>
  </cols>
  <sheetData>
    <row r="1" spans="1:12" ht="13.5" customHeight="1">
      <c r="A1" s="38" t="s">
        <v>0</v>
      </c>
      <c r="L1" s="40" t="s">
        <v>0</v>
      </c>
    </row>
    <row r="2" spans="1:12" ht="13.5" customHeight="1">
      <c r="A2" s="38"/>
    </row>
    <row r="3" spans="1:12" ht="13.5" customHeight="1">
      <c r="A3" s="39" t="s">
        <v>189</v>
      </c>
    </row>
    <row r="4" spans="1:12" ht="13.5" customHeight="1">
      <c r="A4" s="78" t="s">
        <v>1</v>
      </c>
      <c r="B4" s="70" t="s">
        <v>38</v>
      </c>
      <c r="C4" s="70"/>
      <c r="D4" s="70"/>
      <c r="E4" s="70"/>
      <c r="F4" s="90"/>
      <c r="G4" s="78" t="s">
        <v>1</v>
      </c>
      <c r="H4" s="69" t="s">
        <v>38</v>
      </c>
      <c r="I4" s="70"/>
      <c r="J4" s="70"/>
      <c r="K4" s="70"/>
      <c r="L4" s="90"/>
    </row>
    <row r="5" spans="1:12" ht="13.5" customHeight="1">
      <c r="A5" s="61"/>
      <c r="B5" s="135" t="s">
        <v>2</v>
      </c>
      <c r="C5" s="65" t="s">
        <v>43</v>
      </c>
      <c r="D5" s="65" t="s">
        <v>44</v>
      </c>
      <c r="E5" s="65" t="s">
        <v>45</v>
      </c>
      <c r="F5" s="91" t="s">
        <v>46</v>
      </c>
      <c r="G5" s="89"/>
      <c r="H5" s="92" t="s">
        <v>2</v>
      </c>
      <c r="I5" s="65" t="s">
        <v>43</v>
      </c>
      <c r="J5" s="65" t="s">
        <v>44</v>
      </c>
      <c r="K5" s="65" t="s">
        <v>45</v>
      </c>
      <c r="L5" s="91" t="s">
        <v>46</v>
      </c>
    </row>
    <row r="6" spans="1:12" ht="15" customHeight="1">
      <c r="A6" s="175" t="s">
        <v>202</v>
      </c>
      <c r="B6" s="178">
        <v>1852</v>
      </c>
      <c r="C6" s="179">
        <v>394</v>
      </c>
      <c r="D6" s="179">
        <v>0</v>
      </c>
      <c r="E6" s="179">
        <v>1360</v>
      </c>
      <c r="F6" s="180">
        <v>98</v>
      </c>
      <c r="G6" s="136" t="s">
        <v>79</v>
      </c>
      <c r="H6" s="219">
        <f t="shared" ref="H6:H26" si="0">IF(SUM(I6:L6)=0,"-",SUM(I6:L6))</f>
        <v>11</v>
      </c>
      <c r="I6" s="183">
        <v>0</v>
      </c>
      <c r="J6" s="161">
        <v>0</v>
      </c>
      <c r="K6" s="183">
        <v>11</v>
      </c>
      <c r="L6" s="184">
        <v>0</v>
      </c>
    </row>
    <row r="7" spans="1:12" ht="15" customHeight="1">
      <c r="A7" s="176" t="s">
        <v>201</v>
      </c>
      <c r="B7" s="207">
        <f>IF(SUM(B13:B50,H6:H26)=0,"-",SUM(B13:B50,H6:H26))</f>
        <v>1866</v>
      </c>
      <c r="C7" s="208">
        <f>IF(SUM(C13:C50,I6:I26)=0,"-",SUM(C13:C50,I6:I26))</f>
        <v>375</v>
      </c>
      <c r="D7" s="208" t="str">
        <f>IF(SUM(D13:D50,J6:J26)=0,"-",SUM(D13:D50,J6:J26))</f>
        <v>-</v>
      </c>
      <c r="E7" s="208">
        <f>IF(SUM(E13:E50,K6:K26)=0,"-",SUM(E13:E50,K6:K26))</f>
        <v>1410</v>
      </c>
      <c r="F7" s="209">
        <f>IF(SUM(F13:F50,L6:L26)=0,"-",SUM(F13:F50,L6:L26))</f>
        <v>81</v>
      </c>
      <c r="G7" s="89" t="s">
        <v>80</v>
      </c>
      <c r="H7" s="207">
        <f t="shared" si="0"/>
        <v>5</v>
      </c>
      <c r="I7" s="183">
        <v>0</v>
      </c>
      <c r="J7" s="161">
        <v>0</v>
      </c>
      <c r="K7" s="183">
        <v>5</v>
      </c>
      <c r="L7" s="184">
        <v>0</v>
      </c>
    </row>
    <row r="8" spans="1:12" ht="15" customHeight="1">
      <c r="A8" s="89"/>
      <c r="B8" s="151"/>
      <c r="C8" s="152"/>
      <c r="D8" s="152"/>
      <c r="E8" s="152"/>
      <c r="F8" s="153"/>
      <c r="G8" s="89" t="s">
        <v>163</v>
      </c>
      <c r="H8" s="207">
        <f t="shared" si="0"/>
        <v>4</v>
      </c>
      <c r="I8" s="183">
        <v>0</v>
      </c>
      <c r="J8" s="161">
        <v>0</v>
      </c>
      <c r="K8" s="183">
        <v>4</v>
      </c>
      <c r="L8" s="184">
        <v>0</v>
      </c>
    </row>
    <row r="9" spans="1:12" ht="15" customHeight="1">
      <c r="A9" s="89" t="s">
        <v>5</v>
      </c>
      <c r="B9" s="207">
        <f>H30</f>
        <v>12</v>
      </c>
      <c r="C9" s="208">
        <f>I30</f>
        <v>2</v>
      </c>
      <c r="D9" s="208">
        <f>J30</f>
        <v>0</v>
      </c>
      <c r="E9" s="208">
        <f>K30</f>
        <v>10</v>
      </c>
      <c r="F9" s="209">
        <f>L30</f>
        <v>0</v>
      </c>
      <c r="G9" s="89" t="s">
        <v>81</v>
      </c>
      <c r="H9" s="207">
        <f t="shared" si="0"/>
        <v>5</v>
      </c>
      <c r="I9" s="183">
        <v>1</v>
      </c>
      <c r="J9" s="161">
        <v>0</v>
      </c>
      <c r="K9" s="183">
        <v>4</v>
      </c>
      <c r="L9" s="184">
        <v>0</v>
      </c>
    </row>
    <row r="10" spans="1:12" ht="15" customHeight="1">
      <c r="A10" s="89" t="s">
        <v>7</v>
      </c>
      <c r="B10" s="207">
        <f>IF(SUM(B7)-SUM(B9,B11)=0,"-",SUM(B7)-SUM(B9,B11))</f>
        <v>1833</v>
      </c>
      <c r="C10" s="208">
        <f>IF(SUM(C7)-SUM(C9,C11)=0,"-",SUM(C7)-SUM(C9,C11))</f>
        <v>369</v>
      </c>
      <c r="D10" s="208" t="str">
        <f>IF(SUM(D7)-SUM(D9,D11)=0,"-",SUM(D7)-SUM(D9,D11))</f>
        <v>-</v>
      </c>
      <c r="E10" s="208">
        <f>IF(SUM(E7)-SUM(E9,E11)=0,"-",SUM(E7)-SUM(E9,E11))</f>
        <v>1386</v>
      </c>
      <c r="F10" s="209">
        <f>IF(SUM(F7)-SUM(F9,F11)=0,"-",SUM(F7)-SUM(F9,F11))</f>
        <v>78</v>
      </c>
      <c r="G10" s="89" t="s">
        <v>82</v>
      </c>
      <c r="H10" s="207">
        <f t="shared" si="0"/>
        <v>14</v>
      </c>
      <c r="I10" s="183">
        <v>0</v>
      </c>
      <c r="J10" s="161">
        <v>0</v>
      </c>
      <c r="K10" s="183">
        <v>14</v>
      </c>
      <c r="L10" s="184">
        <v>0</v>
      </c>
    </row>
    <row r="11" spans="1:12" ht="15" customHeight="1">
      <c r="A11" s="89" t="s">
        <v>8</v>
      </c>
      <c r="B11" s="207">
        <f>H32</f>
        <v>21</v>
      </c>
      <c r="C11" s="208">
        <f>I32</f>
        <v>4</v>
      </c>
      <c r="D11" s="208" t="str">
        <f>J32</f>
        <v>-</v>
      </c>
      <c r="E11" s="208">
        <f>K32</f>
        <v>14</v>
      </c>
      <c r="F11" s="209">
        <f>L32</f>
        <v>3</v>
      </c>
      <c r="G11" s="89" t="s">
        <v>83</v>
      </c>
      <c r="H11" s="207">
        <f t="shared" si="0"/>
        <v>3</v>
      </c>
      <c r="I11" s="183">
        <v>0</v>
      </c>
      <c r="J11" s="161">
        <v>0</v>
      </c>
      <c r="K11" s="183">
        <v>3</v>
      </c>
      <c r="L11" s="184">
        <v>0</v>
      </c>
    </row>
    <row r="12" spans="1:12" ht="15" customHeight="1">
      <c r="A12" s="89"/>
      <c r="B12" s="151"/>
      <c r="C12" s="152"/>
      <c r="D12" s="152"/>
      <c r="E12" s="152"/>
      <c r="F12" s="153"/>
      <c r="G12" s="89" t="s">
        <v>84</v>
      </c>
      <c r="H12" s="207">
        <f t="shared" si="0"/>
        <v>5</v>
      </c>
      <c r="I12" s="183">
        <v>0</v>
      </c>
      <c r="J12" s="161">
        <v>0</v>
      </c>
      <c r="K12" s="183">
        <v>5</v>
      </c>
      <c r="L12" s="184">
        <v>0</v>
      </c>
    </row>
    <row r="13" spans="1:12" ht="15" customHeight="1">
      <c r="A13" s="89" t="s">
        <v>47</v>
      </c>
      <c r="B13" s="207">
        <f>IF(SUM(C13:F13)=0,"-",SUM(C13:F13))</f>
        <v>321</v>
      </c>
      <c r="C13" s="183">
        <v>32</v>
      </c>
      <c r="D13" s="183">
        <v>0</v>
      </c>
      <c r="E13" s="183">
        <v>282</v>
      </c>
      <c r="F13" s="184">
        <v>7</v>
      </c>
      <c r="G13" s="89" t="s">
        <v>85</v>
      </c>
      <c r="H13" s="207">
        <f t="shared" si="0"/>
        <v>4</v>
      </c>
      <c r="I13" s="183">
        <v>0</v>
      </c>
      <c r="J13" s="161">
        <v>0</v>
      </c>
      <c r="K13" s="183">
        <v>4</v>
      </c>
      <c r="L13" s="184">
        <v>0</v>
      </c>
    </row>
    <row r="14" spans="1:12" ht="15" customHeight="1">
      <c r="A14" s="89" t="s">
        <v>48</v>
      </c>
      <c r="B14" s="207">
        <f t="shared" ref="B14:B50" si="1">IF(SUM(C14:F14)=0,"-",SUM(C14:F14))</f>
        <v>128</v>
      </c>
      <c r="C14" s="183">
        <v>2</v>
      </c>
      <c r="D14" s="183">
        <v>0</v>
      </c>
      <c r="E14" s="183">
        <v>125</v>
      </c>
      <c r="F14" s="184">
        <v>1</v>
      </c>
      <c r="G14" s="89" t="s">
        <v>86</v>
      </c>
      <c r="H14" s="207">
        <f t="shared" si="0"/>
        <v>3</v>
      </c>
      <c r="I14" s="183">
        <v>0</v>
      </c>
      <c r="J14" s="161">
        <v>0</v>
      </c>
      <c r="K14" s="183">
        <v>3</v>
      </c>
      <c r="L14" s="184">
        <v>0</v>
      </c>
    </row>
    <row r="15" spans="1:12" ht="15" customHeight="1">
      <c r="A15" s="89" t="s">
        <v>49</v>
      </c>
      <c r="B15" s="207">
        <f t="shared" si="1"/>
        <v>337</v>
      </c>
      <c r="C15" s="183">
        <v>65</v>
      </c>
      <c r="D15" s="183">
        <v>0</v>
      </c>
      <c r="E15" s="183">
        <v>251</v>
      </c>
      <c r="F15" s="184">
        <v>21</v>
      </c>
      <c r="G15" s="89" t="s">
        <v>87</v>
      </c>
      <c r="H15" s="207">
        <f t="shared" si="0"/>
        <v>14</v>
      </c>
      <c r="I15" s="183">
        <v>3</v>
      </c>
      <c r="J15" s="161">
        <v>0</v>
      </c>
      <c r="K15" s="183">
        <v>11</v>
      </c>
      <c r="L15" s="184">
        <v>0</v>
      </c>
    </row>
    <row r="16" spans="1:12" ht="15" customHeight="1">
      <c r="A16" s="89" t="s">
        <v>50</v>
      </c>
      <c r="B16" s="207">
        <f t="shared" si="1"/>
        <v>418</v>
      </c>
      <c r="C16" s="183">
        <v>174</v>
      </c>
      <c r="D16" s="183">
        <v>0</v>
      </c>
      <c r="E16" s="183">
        <v>239</v>
      </c>
      <c r="F16" s="184">
        <v>5</v>
      </c>
      <c r="G16" s="89" t="s">
        <v>88</v>
      </c>
      <c r="H16" s="207">
        <f t="shared" si="0"/>
        <v>11</v>
      </c>
      <c r="I16" s="183">
        <v>0</v>
      </c>
      <c r="J16" s="161">
        <v>0</v>
      </c>
      <c r="K16" s="183">
        <v>11</v>
      </c>
      <c r="L16" s="184">
        <v>0</v>
      </c>
    </row>
    <row r="17" spans="1:12" ht="15" customHeight="1">
      <c r="A17" s="89" t="s">
        <v>51</v>
      </c>
      <c r="B17" s="207">
        <f t="shared" si="1"/>
        <v>39</v>
      </c>
      <c r="C17" s="183">
        <v>4</v>
      </c>
      <c r="D17" s="183">
        <v>0</v>
      </c>
      <c r="E17" s="183">
        <v>20</v>
      </c>
      <c r="F17" s="184">
        <v>15</v>
      </c>
      <c r="G17" s="89" t="s">
        <v>89</v>
      </c>
      <c r="H17" s="207">
        <f t="shared" si="0"/>
        <v>5</v>
      </c>
      <c r="I17" s="183">
        <v>0</v>
      </c>
      <c r="J17" s="161">
        <v>0</v>
      </c>
      <c r="K17" s="183">
        <v>5</v>
      </c>
      <c r="L17" s="184">
        <v>0</v>
      </c>
    </row>
    <row r="18" spans="1:12" ht="15" customHeight="1">
      <c r="A18" s="89" t="s">
        <v>52</v>
      </c>
      <c r="B18" s="207">
        <f t="shared" si="1"/>
        <v>78</v>
      </c>
      <c r="C18" s="183">
        <v>13</v>
      </c>
      <c r="D18" s="183">
        <v>0</v>
      </c>
      <c r="E18" s="183">
        <v>50</v>
      </c>
      <c r="F18" s="184">
        <v>15</v>
      </c>
      <c r="G18" s="89" t="s">
        <v>90</v>
      </c>
      <c r="H18" s="207">
        <f t="shared" si="0"/>
        <v>2</v>
      </c>
      <c r="I18" s="183">
        <v>0</v>
      </c>
      <c r="J18" s="161">
        <v>0</v>
      </c>
      <c r="K18" s="183">
        <v>2</v>
      </c>
      <c r="L18" s="184">
        <v>0</v>
      </c>
    </row>
    <row r="19" spans="1:12" ht="15" customHeight="1">
      <c r="A19" s="89" t="s">
        <v>53</v>
      </c>
      <c r="B19" s="207">
        <f t="shared" si="1"/>
        <v>33</v>
      </c>
      <c r="C19" s="183">
        <v>0</v>
      </c>
      <c r="D19" s="183">
        <v>0</v>
      </c>
      <c r="E19" s="183">
        <v>33</v>
      </c>
      <c r="F19" s="184">
        <v>0</v>
      </c>
      <c r="G19" s="89" t="s">
        <v>91</v>
      </c>
      <c r="H19" s="207">
        <f t="shared" si="0"/>
        <v>4</v>
      </c>
      <c r="I19" s="183">
        <v>0</v>
      </c>
      <c r="J19" s="161">
        <v>0</v>
      </c>
      <c r="K19" s="183">
        <v>3</v>
      </c>
      <c r="L19" s="184">
        <v>1</v>
      </c>
    </row>
    <row r="20" spans="1:12" ht="15" customHeight="1">
      <c r="A20" s="89" t="s">
        <v>54</v>
      </c>
      <c r="B20" s="207">
        <f t="shared" si="1"/>
        <v>19</v>
      </c>
      <c r="C20" s="183">
        <v>6</v>
      </c>
      <c r="D20" s="183">
        <v>0</v>
      </c>
      <c r="E20" s="183">
        <v>13</v>
      </c>
      <c r="F20" s="184">
        <v>0</v>
      </c>
      <c r="G20" s="89" t="s">
        <v>92</v>
      </c>
      <c r="H20" s="207">
        <f t="shared" si="0"/>
        <v>1</v>
      </c>
      <c r="I20" s="183">
        <v>0</v>
      </c>
      <c r="J20" s="161">
        <v>0</v>
      </c>
      <c r="K20" s="183">
        <v>0</v>
      </c>
      <c r="L20" s="184">
        <v>1</v>
      </c>
    </row>
    <row r="21" spans="1:12" ht="15" customHeight="1">
      <c r="A21" s="89" t="s">
        <v>55</v>
      </c>
      <c r="B21" s="207">
        <f t="shared" si="1"/>
        <v>42</v>
      </c>
      <c r="C21" s="183">
        <v>0</v>
      </c>
      <c r="D21" s="183">
        <v>0</v>
      </c>
      <c r="E21" s="183">
        <v>42</v>
      </c>
      <c r="F21" s="184">
        <v>0</v>
      </c>
      <c r="G21" s="89" t="s">
        <v>93</v>
      </c>
      <c r="H21" s="207">
        <f t="shared" si="0"/>
        <v>5</v>
      </c>
      <c r="I21" s="183">
        <v>0</v>
      </c>
      <c r="J21" s="161">
        <v>0</v>
      </c>
      <c r="K21" s="183">
        <v>5</v>
      </c>
      <c r="L21" s="184">
        <v>0</v>
      </c>
    </row>
    <row r="22" spans="1:12" ht="15" customHeight="1">
      <c r="A22" s="89" t="s">
        <v>166</v>
      </c>
      <c r="B22" s="207">
        <f t="shared" si="1"/>
        <v>38</v>
      </c>
      <c r="C22" s="183">
        <v>1</v>
      </c>
      <c r="D22" s="183">
        <v>0</v>
      </c>
      <c r="E22" s="183">
        <v>37</v>
      </c>
      <c r="F22" s="184">
        <v>0</v>
      </c>
      <c r="G22" s="89" t="s">
        <v>94</v>
      </c>
      <c r="H22" s="207" t="str">
        <f t="shared" si="0"/>
        <v>-</v>
      </c>
      <c r="I22" s="183">
        <v>0</v>
      </c>
      <c r="J22" s="161">
        <v>0</v>
      </c>
      <c r="K22" s="183">
        <v>0</v>
      </c>
      <c r="L22" s="184">
        <v>0</v>
      </c>
    </row>
    <row r="23" spans="1:12" ht="15" customHeight="1">
      <c r="A23" s="89" t="s">
        <v>167</v>
      </c>
      <c r="B23" s="207">
        <f t="shared" si="1"/>
        <v>57</v>
      </c>
      <c r="C23" s="183">
        <v>36</v>
      </c>
      <c r="D23" s="183">
        <v>0</v>
      </c>
      <c r="E23" s="183">
        <v>17</v>
      </c>
      <c r="F23" s="184">
        <v>4</v>
      </c>
      <c r="G23" s="89" t="s">
        <v>95</v>
      </c>
      <c r="H23" s="207">
        <f t="shared" si="0"/>
        <v>4</v>
      </c>
      <c r="I23" s="183">
        <v>2</v>
      </c>
      <c r="J23" s="161">
        <v>0</v>
      </c>
      <c r="K23" s="183">
        <v>2</v>
      </c>
      <c r="L23" s="184">
        <v>0</v>
      </c>
    </row>
    <row r="24" spans="1:12" ht="15" customHeight="1">
      <c r="A24" s="89" t="s">
        <v>168</v>
      </c>
      <c r="B24" s="207">
        <f t="shared" si="1"/>
        <v>61</v>
      </c>
      <c r="C24" s="183">
        <v>4</v>
      </c>
      <c r="D24" s="183">
        <v>0</v>
      </c>
      <c r="E24" s="183">
        <v>56</v>
      </c>
      <c r="F24" s="184">
        <v>1</v>
      </c>
      <c r="G24" s="89" t="s">
        <v>96</v>
      </c>
      <c r="H24" s="207" t="str">
        <f t="shared" si="0"/>
        <v>-</v>
      </c>
      <c r="I24" s="183">
        <v>0</v>
      </c>
      <c r="J24" s="161">
        <v>0</v>
      </c>
      <c r="K24" s="183">
        <v>0</v>
      </c>
      <c r="L24" s="184">
        <v>0</v>
      </c>
    </row>
    <row r="25" spans="1:12" ht="15" customHeight="1">
      <c r="A25" s="89" t="s">
        <v>175</v>
      </c>
      <c r="B25" s="207">
        <f>IF(SUM(C25:F25)=0,"-",SUM(C25:F25))</f>
        <v>35</v>
      </c>
      <c r="C25" s="183">
        <v>1</v>
      </c>
      <c r="D25" s="183">
        <v>0</v>
      </c>
      <c r="E25" s="183">
        <v>34</v>
      </c>
      <c r="F25" s="184">
        <v>0</v>
      </c>
      <c r="G25" s="89" t="s">
        <v>97</v>
      </c>
      <c r="H25" s="207">
        <f t="shared" si="0"/>
        <v>4</v>
      </c>
      <c r="I25" s="183">
        <v>0</v>
      </c>
      <c r="J25" s="161">
        <v>0</v>
      </c>
      <c r="K25" s="183">
        <v>4</v>
      </c>
      <c r="L25" s="184">
        <v>0</v>
      </c>
    </row>
    <row r="26" spans="1:12" ht="15" customHeight="1">
      <c r="A26" s="89" t="s">
        <v>56</v>
      </c>
      <c r="B26" s="207">
        <f t="shared" si="1"/>
        <v>4</v>
      </c>
      <c r="C26" s="183">
        <v>0</v>
      </c>
      <c r="D26" s="183">
        <v>0</v>
      </c>
      <c r="E26" s="183">
        <v>4</v>
      </c>
      <c r="F26" s="184">
        <v>0</v>
      </c>
      <c r="G26" s="89" t="s">
        <v>98</v>
      </c>
      <c r="H26" s="207">
        <f t="shared" si="0"/>
        <v>5</v>
      </c>
      <c r="I26" s="183">
        <v>3</v>
      </c>
      <c r="J26" s="161">
        <v>0</v>
      </c>
      <c r="K26" s="183">
        <v>2</v>
      </c>
      <c r="L26" s="184">
        <v>0</v>
      </c>
    </row>
    <row r="27" spans="1:12" ht="15" customHeight="1">
      <c r="A27" s="89" t="s">
        <v>57</v>
      </c>
      <c r="B27" s="207">
        <f t="shared" si="1"/>
        <v>10</v>
      </c>
      <c r="C27" s="183">
        <v>5</v>
      </c>
      <c r="D27" s="183">
        <v>0</v>
      </c>
      <c r="E27" s="183">
        <v>5</v>
      </c>
      <c r="F27" s="184">
        <v>0</v>
      </c>
      <c r="G27" s="89"/>
      <c r="H27" s="151"/>
      <c r="I27" s="152"/>
      <c r="J27" s="152"/>
      <c r="K27" s="152"/>
      <c r="L27" s="153"/>
    </row>
    <row r="28" spans="1:12" ht="15" customHeight="1">
      <c r="A28" s="89" t="s">
        <v>58</v>
      </c>
      <c r="B28" s="207">
        <f t="shared" si="1"/>
        <v>16</v>
      </c>
      <c r="C28" s="183">
        <v>0</v>
      </c>
      <c r="D28" s="183">
        <v>0</v>
      </c>
      <c r="E28" s="183">
        <v>16</v>
      </c>
      <c r="F28" s="184">
        <v>0</v>
      </c>
      <c r="G28" s="89" t="s">
        <v>99</v>
      </c>
      <c r="H28" s="151"/>
      <c r="I28" s="152"/>
      <c r="J28" s="152"/>
      <c r="K28" s="152"/>
      <c r="L28" s="153"/>
    </row>
    <row r="29" spans="1:12" ht="15" customHeight="1">
      <c r="A29" s="89" t="s">
        <v>59</v>
      </c>
      <c r="B29" s="207">
        <f t="shared" si="1"/>
        <v>4</v>
      </c>
      <c r="C29" s="183">
        <v>0</v>
      </c>
      <c r="D29" s="183">
        <v>0</v>
      </c>
      <c r="E29" s="183">
        <v>4</v>
      </c>
      <c r="F29" s="184">
        <v>0</v>
      </c>
      <c r="G29" s="89" t="s">
        <v>5</v>
      </c>
      <c r="H29" s="207">
        <f>H30</f>
        <v>12</v>
      </c>
      <c r="I29" s="208">
        <f>I30</f>
        <v>2</v>
      </c>
      <c r="J29" s="208">
        <f>J30</f>
        <v>0</v>
      </c>
      <c r="K29" s="208">
        <f>K30</f>
        <v>10</v>
      </c>
      <c r="L29" s="209">
        <f>L30</f>
        <v>0</v>
      </c>
    </row>
    <row r="30" spans="1:12" ht="15" customHeight="1">
      <c r="A30" s="89" t="s">
        <v>60</v>
      </c>
      <c r="B30" s="207">
        <f t="shared" si="1"/>
        <v>7</v>
      </c>
      <c r="C30" s="183">
        <v>3</v>
      </c>
      <c r="D30" s="183">
        <v>0</v>
      </c>
      <c r="E30" s="183">
        <v>3</v>
      </c>
      <c r="F30" s="184">
        <v>1</v>
      </c>
      <c r="G30" s="89" t="s">
        <v>100</v>
      </c>
      <c r="H30" s="207">
        <f>IF(SUM(I30:L30)=0,"-",SUM(I30:L30))</f>
        <v>12</v>
      </c>
      <c r="I30" s="214">
        <v>2</v>
      </c>
      <c r="J30" s="214">
        <v>0</v>
      </c>
      <c r="K30" s="214">
        <v>10</v>
      </c>
      <c r="L30" s="209">
        <v>0</v>
      </c>
    </row>
    <row r="31" spans="1:12" ht="15" customHeight="1">
      <c r="A31" s="89" t="s">
        <v>61</v>
      </c>
      <c r="B31" s="207">
        <f t="shared" si="1"/>
        <v>3</v>
      </c>
      <c r="C31" s="183">
        <v>0</v>
      </c>
      <c r="D31" s="183">
        <v>0</v>
      </c>
      <c r="E31" s="183">
        <v>3</v>
      </c>
      <c r="F31" s="184">
        <v>0</v>
      </c>
      <c r="G31" s="89"/>
      <c r="H31" s="151"/>
      <c r="I31" s="152"/>
      <c r="J31" s="152"/>
      <c r="K31" s="152"/>
      <c r="L31" s="153"/>
    </row>
    <row r="32" spans="1:12" ht="15" customHeight="1">
      <c r="A32" s="89" t="s">
        <v>62</v>
      </c>
      <c r="B32" s="207">
        <f t="shared" si="1"/>
        <v>9</v>
      </c>
      <c r="C32" s="183">
        <v>0</v>
      </c>
      <c r="D32" s="183">
        <v>0</v>
      </c>
      <c r="E32" s="183">
        <v>9</v>
      </c>
      <c r="F32" s="184">
        <v>0</v>
      </c>
      <c r="G32" s="89" t="s">
        <v>8</v>
      </c>
      <c r="H32" s="207">
        <f>IF(SUM(H33:H37)=0,"-",SUM(H33:H37))</f>
        <v>21</v>
      </c>
      <c r="I32" s="208">
        <f>IF(SUM(I33:I37)=0,"-",SUM(I33:I37))</f>
        <v>4</v>
      </c>
      <c r="J32" s="208" t="str">
        <f>IF(SUM(J33:J37)=0,"-",SUM(J33:J37))</f>
        <v>-</v>
      </c>
      <c r="K32" s="208">
        <f>IF(SUM(K33:K37)=0,"-",SUM(K33:K37))</f>
        <v>14</v>
      </c>
      <c r="L32" s="209">
        <f>IF(SUM(L33:L37)=0,"-",SUM(L33:L37))</f>
        <v>3</v>
      </c>
    </row>
    <row r="33" spans="1:12" ht="15" customHeight="1">
      <c r="A33" s="89" t="s">
        <v>63</v>
      </c>
      <c r="B33" s="207" t="str">
        <f t="shared" si="1"/>
        <v>-</v>
      </c>
      <c r="C33" s="183">
        <v>0</v>
      </c>
      <c r="D33" s="183">
        <v>0</v>
      </c>
      <c r="E33" s="183">
        <v>0</v>
      </c>
      <c r="F33" s="184">
        <v>0</v>
      </c>
      <c r="G33" s="89" t="s">
        <v>100</v>
      </c>
      <c r="H33" s="207">
        <f>IF(SUM(I33:L33)=0,"-",SUM(I33:L33))</f>
        <v>5</v>
      </c>
      <c r="I33" s="214">
        <v>0</v>
      </c>
      <c r="J33" s="214">
        <v>0</v>
      </c>
      <c r="K33" s="214">
        <v>2</v>
      </c>
      <c r="L33" s="215">
        <v>3</v>
      </c>
    </row>
    <row r="34" spans="1:12" ht="15" customHeight="1">
      <c r="A34" s="89" t="s">
        <v>64</v>
      </c>
      <c r="B34" s="207">
        <f t="shared" si="1"/>
        <v>3</v>
      </c>
      <c r="C34" s="183">
        <v>0</v>
      </c>
      <c r="D34" s="183">
        <v>0</v>
      </c>
      <c r="E34" s="183">
        <v>2</v>
      </c>
      <c r="F34" s="184">
        <v>1</v>
      </c>
      <c r="G34" s="89" t="s">
        <v>101</v>
      </c>
      <c r="H34" s="207">
        <f>IF(SUM(I34:L34)=0,"-",SUM(I34:L34))</f>
        <v>3</v>
      </c>
      <c r="I34" s="214">
        <v>2</v>
      </c>
      <c r="J34" s="214">
        <v>0</v>
      </c>
      <c r="K34" s="214">
        <v>1</v>
      </c>
      <c r="L34" s="215">
        <v>0</v>
      </c>
    </row>
    <row r="35" spans="1:12" ht="15" customHeight="1">
      <c r="A35" s="89" t="s">
        <v>169</v>
      </c>
      <c r="B35" s="207">
        <f t="shared" si="1"/>
        <v>1</v>
      </c>
      <c r="C35" s="183">
        <v>0</v>
      </c>
      <c r="D35" s="183">
        <v>0</v>
      </c>
      <c r="E35" s="183">
        <v>1</v>
      </c>
      <c r="F35" s="184">
        <v>0</v>
      </c>
      <c r="G35" s="89" t="s">
        <v>102</v>
      </c>
      <c r="H35" s="207">
        <f>IF(SUM(I35:L35)=0,"-",SUM(I35:L35))</f>
        <v>7</v>
      </c>
      <c r="I35" s="214">
        <v>1</v>
      </c>
      <c r="J35" s="214">
        <v>0</v>
      </c>
      <c r="K35" s="214">
        <v>6</v>
      </c>
      <c r="L35" s="215">
        <v>0</v>
      </c>
    </row>
    <row r="36" spans="1:12" ht="15" customHeight="1">
      <c r="A36" s="89" t="s">
        <v>65</v>
      </c>
      <c r="B36" s="207">
        <f t="shared" si="1"/>
        <v>2</v>
      </c>
      <c r="C36" s="183">
        <v>1</v>
      </c>
      <c r="D36" s="183">
        <v>0</v>
      </c>
      <c r="E36" s="183">
        <v>1</v>
      </c>
      <c r="F36" s="184">
        <v>0</v>
      </c>
      <c r="G36" s="89" t="s">
        <v>103</v>
      </c>
      <c r="H36" s="207">
        <f>IF(SUM(I36:L36)=0,"-",SUM(I36:L36))</f>
        <v>5</v>
      </c>
      <c r="I36" s="214">
        <v>1</v>
      </c>
      <c r="J36" s="214">
        <v>0</v>
      </c>
      <c r="K36" s="214">
        <v>4</v>
      </c>
      <c r="L36" s="215">
        <v>0</v>
      </c>
    </row>
    <row r="37" spans="1:12" ht="15" customHeight="1">
      <c r="A37" s="89" t="s">
        <v>66</v>
      </c>
      <c r="B37" s="207">
        <f t="shared" si="1"/>
        <v>6</v>
      </c>
      <c r="C37" s="183">
        <v>0</v>
      </c>
      <c r="D37" s="183">
        <v>0</v>
      </c>
      <c r="E37" s="183">
        <v>6</v>
      </c>
      <c r="F37" s="184">
        <v>0</v>
      </c>
      <c r="G37" s="126" t="s">
        <v>179</v>
      </c>
      <c r="H37" s="210">
        <f>IF(SUM(I37:L37)=0,"-",SUM(I37:L37))</f>
        <v>1</v>
      </c>
      <c r="I37" s="216">
        <v>0</v>
      </c>
      <c r="J37" s="216">
        <v>0</v>
      </c>
      <c r="K37" s="216">
        <v>1</v>
      </c>
      <c r="L37" s="217">
        <v>0</v>
      </c>
    </row>
    <row r="38" spans="1:12" ht="15" customHeight="1">
      <c r="A38" s="89" t="s">
        <v>67</v>
      </c>
      <c r="B38" s="207">
        <f t="shared" si="1"/>
        <v>1</v>
      </c>
      <c r="C38" s="183">
        <v>0</v>
      </c>
      <c r="D38" s="183">
        <v>0</v>
      </c>
      <c r="E38" s="183">
        <v>1</v>
      </c>
      <c r="F38" s="184">
        <v>0</v>
      </c>
      <c r="G38" s="9"/>
      <c r="H38" s="76"/>
      <c r="I38" s="76"/>
      <c r="J38" s="76"/>
      <c r="K38" s="76"/>
      <c r="L38" s="76"/>
    </row>
    <row r="39" spans="1:12" ht="15" customHeight="1">
      <c r="A39" s="89" t="s">
        <v>68</v>
      </c>
      <c r="B39" s="207">
        <f t="shared" si="1"/>
        <v>8</v>
      </c>
      <c r="C39" s="183">
        <v>0</v>
      </c>
      <c r="D39" s="183">
        <v>0</v>
      </c>
      <c r="E39" s="183">
        <v>7</v>
      </c>
      <c r="F39" s="184">
        <v>1</v>
      </c>
      <c r="G39" s="9"/>
      <c r="H39" s="76"/>
      <c r="I39" s="76"/>
      <c r="J39" s="76"/>
      <c r="K39" s="76"/>
      <c r="L39" s="76"/>
    </row>
    <row r="40" spans="1:12" ht="15" customHeight="1">
      <c r="A40" s="89" t="s">
        <v>69</v>
      </c>
      <c r="B40" s="207">
        <f t="shared" si="1"/>
        <v>17</v>
      </c>
      <c r="C40" s="183">
        <v>0</v>
      </c>
      <c r="D40" s="183">
        <v>0</v>
      </c>
      <c r="E40" s="183">
        <v>17</v>
      </c>
      <c r="F40" s="184">
        <v>0</v>
      </c>
      <c r="G40" s="9"/>
      <c r="H40" s="76"/>
      <c r="I40" s="76"/>
      <c r="J40" s="76"/>
      <c r="K40" s="76"/>
      <c r="L40" s="76"/>
    </row>
    <row r="41" spans="1:12" ht="15" customHeight="1">
      <c r="A41" s="89" t="s">
        <v>70</v>
      </c>
      <c r="B41" s="207">
        <f t="shared" si="1"/>
        <v>1</v>
      </c>
      <c r="C41" s="183">
        <v>1</v>
      </c>
      <c r="D41" s="183">
        <v>0</v>
      </c>
      <c r="E41" s="183">
        <v>0</v>
      </c>
      <c r="F41" s="184">
        <v>0</v>
      </c>
      <c r="G41" s="9"/>
      <c r="H41" s="76"/>
      <c r="I41" s="76"/>
      <c r="J41" s="76"/>
      <c r="K41" s="76"/>
      <c r="L41" s="76"/>
    </row>
    <row r="42" spans="1:12" ht="15" customHeight="1">
      <c r="A42" s="89" t="s">
        <v>71</v>
      </c>
      <c r="B42" s="207">
        <f t="shared" si="1"/>
        <v>2</v>
      </c>
      <c r="C42" s="183">
        <v>0</v>
      </c>
      <c r="D42" s="183">
        <v>0</v>
      </c>
      <c r="E42" s="183">
        <v>2</v>
      </c>
      <c r="F42" s="184">
        <v>0</v>
      </c>
      <c r="G42" s="9"/>
      <c r="H42" s="76"/>
      <c r="I42" s="76"/>
      <c r="J42" s="76"/>
      <c r="K42" s="76"/>
      <c r="L42" s="76"/>
    </row>
    <row r="43" spans="1:12" ht="15" customHeight="1">
      <c r="A43" s="89" t="s">
        <v>72</v>
      </c>
      <c r="B43" s="207" t="str">
        <f t="shared" si="1"/>
        <v>-</v>
      </c>
      <c r="C43" s="183">
        <v>0</v>
      </c>
      <c r="D43" s="183">
        <v>0</v>
      </c>
      <c r="E43" s="183">
        <v>0</v>
      </c>
      <c r="F43" s="184">
        <v>0</v>
      </c>
      <c r="G43" s="9"/>
      <c r="H43" s="76"/>
      <c r="I43" s="76"/>
      <c r="J43" s="76"/>
      <c r="K43" s="76"/>
      <c r="L43" s="76"/>
    </row>
    <row r="44" spans="1:12" ht="15" customHeight="1">
      <c r="A44" s="89" t="s">
        <v>73</v>
      </c>
      <c r="B44" s="207" t="str">
        <f t="shared" si="1"/>
        <v>-</v>
      </c>
      <c r="C44" s="183">
        <v>0</v>
      </c>
      <c r="D44" s="183">
        <v>0</v>
      </c>
      <c r="E44" s="183">
        <v>0</v>
      </c>
      <c r="F44" s="184">
        <v>0</v>
      </c>
      <c r="G44" s="9"/>
      <c r="H44" s="76"/>
      <c r="I44" s="76"/>
      <c r="J44" s="76"/>
      <c r="K44" s="76"/>
      <c r="L44" s="76"/>
    </row>
    <row r="45" spans="1:12" ht="15" customHeight="1">
      <c r="A45" s="89" t="s">
        <v>74</v>
      </c>
      <c r="B45" s="207">
        <f t="shared" si="1"/>
        <v>4</v>
      </c>
      <c r="C45" s="183">
        <v>3</v>
      </c>
      <c r="D45" s="183">
        <v>0</v>
      </c>
      <c r="E45" s="183">
        <v>1</v>
      </c>
      <c r="F45" s="184">
        <v>0</v>
      </c>
      <c r="G45" s="9"/>
      <c r="H45" s="25"/>
      <c r="I45" s="25"/>
      <c r="J45" s="25"/>
      <c r="K45" s="25"/>
      <c r="L45" s="25"/>
    </row>
    <row r="46" spans="1:12" ht="15" customHeight="1">
      <c r="A46" s="89" t="s">
        <v>170</v>
      </c>
      <c r="B46" s="207">
        <f t="shared" si="1"/>
        <v>12</v>
      </c>
      <c r="C46" s="183">
        <v>0</v>
      </c>
      <c r="D46" s="183">
        <v>0</v>
      </c>
      <c r="E46" s="183">
        <v>12</v>
      </c>
      <c r="F46" s="184">
        <v>0</v>
      </c>
      <c r="G46" s="9"/>
      <c r="H46" s="25"/>
      <c r="I46" s="25"/>
      <c r="J46" s="25"/>
      <c r="K46" s="25"/>
      <c r="L46" s="25"/>
    </row>
    <row r="47" spans="1:12" ht="15" customHeight="1">
      <c r="A47" s="89" t="s">
        <v>75</v>
      </c>
      <c r="B47" s="207">
        <f t="shared" si="1"/>
        <v>24</v>
      </c>
      <c r="C47" s="183">
        <v>14</v>
      </c>
      <c r="D47" s="183">
        <v>0</v>
      </c>
      <c r="E47" s="183">
        <v>7</v>
      </c>
      <c r="F47" s="184">
        <v>3</v>
      </c>
      <c r="G47" s="9"/>
      <c r="H47" s="76"/>
      <c r="I47" s="76"/>
      <c r="J47" s="76"/>
      <c r="K47" s="76"/>
      <c r="L47" s="76"/>
    </row>
    <row r="48" spans="1:12" ht="15" customHeight="1">
      <c r="A48" s="89" t="s">
        <v>76</v>
      </c>
      <c r="B48" s="207">
        <f t="shared" si="1"/>
        <v>3</v>
      </c>
      <c r="C48" s="183">
        <v>0</v>
      </c>
      <c r="D48" s="183">
        <v>0</v>
      </c>
      <c r="E48" s="183">
        <v>3</v>
      </c>
      <c r="F48" s="184">
        <v>0</v>
      </c>
      <c r="G48" s="9"/>
      <c r="H48" s="76"/>
      <c r="I48" s="76"/>
      <c r="J48" s="76"/>
      <c r="K48" s="76"/>
      <c r="L48" s="76"/>
    </row>
    <row r="49" spans="1:12" ht="15" customHeight="1">
      <c r="A49" s="89" t="s">
        <v>77</v>
      </c>
      <c r="B49" s="207">
        <f t="shared" si="1"/>
        <v>1</v>
      </c>
      <c r="C49" s="183">
        <v>0</v>
      </c>
      <c r="D49" s="183">
        <v>0</v>
      </c>
      <c r="E49" s="183">
        <v>1</v>
      </c>
      <c r="F49" s="184">
        <v>0</v>
      </c>
      <c r="G49" s="9"/>
      <c r="H49" s="25"/>
      <c r="I49" s="25"/>
      <c r="J49" s="25"/>
      <c r="K49" s="25"/>
      <c r="L49" s="25"/>
    </row>
    <row r="50" spans="1:12" ht="15" customHeight="1">
      <c r="A50" s="126" t="s">
        <v>78</v>
      </c>
      <c r="B50" s="210">
        <f t="shared" si="1"/>
        <v>13</v>
      </c>
      <c r="C50" s="185">
        <v>1</v>
      </c>
      <c r="D50" s="185">
        <v>0</v>
      </c>
      <c r="E50" s="185">
        <v>8</v>
      </c>
      <c r="F50" s="186">
        <v>4</v>
      </c>
      <c r="G50" s="9"/>
      <c r="H50" s="76"/>
      <c r="I50" s="76"/>
      <c r="J50" s="76"/>
      <c r="K50" s="76"/>
      <c r="L50" s="76"/>
    </row>
    <row r="51" spans="1:12" ht="15" customHeight="1">
      <c r="D51" s="173"/>
      <c r="G51" s="9"/>
      <c r="H51" s="76"/>
      <c r="I51" s="76"/>
      <c r="J51" s="76"/>
      <c r="K51" s="76"/>
      <c r="L51" s="76"/>
    </row>
    <row r="52" spans="1:12" ht="15" customHeight="1">
      <c r="D52" s="173"/>
      <c r="G52" s="9"/>
      <c r="H52" s="76"/>
      <c r="I52" s="76"/>
      <c r="J52" s="76"/>
      <c r="K52" s="76"/>
      <c r="L52" s="76"/>
    </row>
    <row r="53" spans="1:12" ht="15" customHeight="1">
      <c r="D53" s="173"/>
      <c r="G53" s="9"/>
      <c r="H53" s="76"/>
      <c r="I53" s="76"/>
      <c r="J53" s="76"/>
      <c r="K53" s="76"/>
      <c r="L53" s="76"/>
    </row>
    <row r="54" spans="1:12" ht="15" customHeight="1">
      <c r="A54" s="9"/>
      <c r="B54" s="9"/>
      <c r="D54" s="173"/>
      <c r="G54" s="9"/>
      <c r="H54" s="76"/>
      <c r="I54" s="76"/>
      <c r="J54" s="76"/>
      <c r="K54" s="76"/>
      <c r="L54" s="76"/>
    </row>
    <row r="55" spans="1:12" s="9" customFormat="1" ht="13.5" customHeight="1">
      <c r="D55" s="173"/>
    </row>
    <row r="56" spans="1:12" s="9" customFormat="1" ht="13.5" customHeight="1">
      <c r="D56" s="173"/>
    </row>
    <row r="57" spans="1:12" s="9" customFormat="1" ht="13.5" customHeight="1">
      <c r="A57" s="39"/>
      <c r="B57" s="63"/>
      <c r="D57" s="173"/>
    </row>
    <row r="58" spans="1:12" ht="13.5" customHeight="1">
      <c r="D58" s="173"/>
    </row>
    <row r="59" spans="1:12" ht="13.5" customHeight="1">
      <c r="D59" s="173"/>
    </row>
    <row r="60" spans="1:12" ht="13.5" customHeight="1">
      <c r="D60" s="173"/>
    </row>
    <row r="61" spans="1:12" ht="13.5" customHeight="1">
      <c r="D61" s="173"/>
    </row>
    <row r="62" spans="1:12" ht="13.5" customHeight="1">
      <c r="D62" s="173"/>
    </row>
    <row r="63" spans="1:12" ht="13.5" customHeight="1">
      <c r="D63" s="173"/>
    </row>
    <row r="64" spans="1:12" ht="13.5" customHeight="1">
      <c r="D64" s="173"/>
    </row>
    <row r="65" spans="4:4" ht="13.5" customHeight="1">
      <c r="D65" s="173"/>
    </row>
    <row r="66" spans="4:4" ht="13.5" customHeight="1">
      <c r="D66" s="173"/>
    </row>
    <row r="67" spans="4:4" ht="13.5" customHeight="1">
      <c r="D67" s="173"/>
    </row>
    <row r="68" spans="4:4" ht="13.5" customHeight="1">
      <c r="D68" s="173"/>
    </row>
    <row r="69" spans="4:4" ht="13.5" customHeight="1">
      <c r="D69" s="173"/>
    </row>
    <row r="70" spans="4:4" ht="13.5" customHeight="1">
      <c r="D70" s="173"/>
    </row>
    <row r="71" spans="4:4" ht="13.5" customHeight="1">
      <c r="D71" s="173"/>
    </row>
    <row r="72" spans="4:4" ht="13.5" customHeight="1"/>
    <row r="73" spans="4:4" ht="13.5" customHeight="1"/>
    <row r="74" spans="4:4" ht="13.5" customHeight="1"/>
    <row r="75" spans="4:4" ht="13.5" customHeight="1"/>
    <row r="76" spans="4:4" ht="13.5" customHeight="1"/>
    <row r="77" spans="4:4" ht="13.5" customHeight="1"/>
    <row r="78" spans="4:4" ht="13.5" customHeight="1"/>
    <row r="79" spans="4:4" ht="13.5" customHeight="1"/>
    <row r="80" spans="4:4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spans="1:1" ht="13.5" customHeight="1"/>
    <row r="98" spans="1:1" ht="13.5" customHeight="1"/>
    <row r="99" spans="1:1" ht="13.5" customHeight="1"/>
    <row r="100" spans="1:1" ht="13.5" customHeight="1"/>
    <row r="101" spans="1:1" ht="13.5" customHeight="1"/>
    <row r="102" spans="1:1" ht="13.5" customHeight="1"/>
    <row r="103" spans="1:1" ht="13.5" customHeight="1"/>
    <row r="104" spans="1:1" ht="13.5" customHeight="1">
      <c r="A104" s="9"/>
    </row>
  </sheetData>
  <phoneticPr fontId="2"/>
  <printOptions horizontalCentered="1" gridLinesSet="0"/>
  <pageMargins left="0.59055118110236227" right="0.59055118110236227" top="0.78740157480314965" bottom="0.78740157480314965" header="0.59055118110236227" footer="0.51181102362204722"/>
  <pageSetup paperSize="9" scale="95" firstPageNumber="50" pageOrder="overThenDown" orientation="portrait" blackAndWhite="1" useFirstPageNumber="1" verticalDpi="4294967292" r:id="rId1"/>
  <headerFooter alignWithMargins="0">
    <oddFooter>&amp;C&amp;"ＭＳ ゴシック,標準"&amp;11- &amp;P -</oddFooter>
  </headerFooter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52"/>
  <sheetViews>
    <sheetView showGridLines="0" zoomScaleNormal="100" workbookViewId="0">
      <selection activeCell="AB22" sqref="AB22"/>
    </sheetView>
  </sheetViews>
  <sheetFormatPr defaultColWidth="11" defaultRowHeight="11.1" customHeight="1"/>
  <cols>
    <col min="1" max="1" width="11.85546875" style="9" customWidth="1"/>
    <col min="2" max="4" width="5.5703125" style="27" customWidth="1"/>
    <col min="5" max="7" width="4.7109375" style="27" customWidth="1"/>
    <col min="8" max="27" width="4.140625" style="27" customWidth="1"/>
    <col min="28" max="29" width="5.7109375" style="27" customWidth="1"/>
    <col min="30" max="31" width="4.42578125" style="27" customWidth="1"/>
    <col min="32" max="38" width="4.140625" style="27" customWidth="1"/>
    <col min="39" max="51" width="4.140625" style="9" customWidth="1"/>
    <col min="52" max="16384" width="11" style="9"/>
  </cols>
  <sheetData>
    <row r="1" spans="1:51" ht="12.95" customHeight="1">
      <c r="A1" s="26" t="s">
        <v>0</v>
      </c>
      <c r="AL1" s="28"/>
      <c r="AY1" s="29" t="s">
        <v>0</v>
      </c>
    </row>
    <row r="2" spans="1:51" ht="12.95" customHeight="1">
      <c r="A2" s="26"/>
      <c r="AL2" s="28"/>
      <c r="AT2" s="29"/>
    </row>
    <row r="3" spans="1:51" s="30" customFormat="1" ht="12.95" customHeight="1">
      <c r="A3" s="30" t="s">
        <v>190</v>
      </c>
      <c r="B3" s="31"/>
      <c r="C3" s="31"/>
      <c r="D3" s="31"/>
      <c r="E3" s="31" t="s">
        <v>196</v>
      </c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T3" s="32"/>
    </row>
    <row r="4" spans="1:51" s="1" customFormat="1" ht="14.1" customHeight="1">
      <c r="A4" s="246" t="s">
        <v>143</v>
      </c>
      <c r="B4" s="93"/>
      <c r="C4" s="93"/>
      <c r="D4" s="93"/>
      <c r="E4" s="93"/>
      <c r="F4" s="93"/>
      <c r="G4" s="93"/>
      <c r="H4" s="94"/>
      <c r="I4" s="93"/>
      <c r="J4" s="93"/>
      <c r="K4" s="95"/>
      <c r="L4" s="94"/>
      <c r="M4" s="93"/>
      <c r="N4" s="93"/>
      <c r="O4" s="95"/>
      <c r="P4" s="94"/>
      <c r="Q4" s="93"/>
      <c r="R4" s="93"/>
      <c r="S4" s="95"/>
      <c r="T4" s="94"/>
      <c r="U4" s="93"/>
      <c r="V4" s="93"/>
      <c r="W4" s="95"/>
      <c r="X4" s="94"/>
      <c r="Y4" s="93"/>
      <c r="Z4" s="93"/>
      <c r="AA4" s="95"/>
      <c r="AB4" s="94"/>
      <c r="AC4" s="93"/>
      <c r="AD4" s="93"/>
      <c r="AE4" s="95"/>
      <c r="AF4" s="94"/>
      <c r="AG4" s="93"/>
      <c r="AH4" s="93"/>
      <c r="AI4" s="95"/>
      <c r="AJ4" s="96"/>
      <c r="AK4" s="97"/>
      <c r="AL4" s="97"/>
      <c r="AM4" s="98"/>
      <c r="AN4" s="96"/>
      <c r="AO4" s="97"/>
      <c r="AP4" s="97"/>
      <c r="AQ4" s="97"/>
      <c r="AR4" s="96"/>
      <c r="AS4" s="97"/>
      <c r="AT4" s="97"/>
      <c r="AU4" s="98"/>
      <c r="AV4" s="94"/>
      <c r="AW4" s="93"/>
      <c r="AX4" s="93"/>
      <c r="AY4" s="99"/>
    </row>
    <row r="5" spans="1:51" s="1" customFormat="1" ht="14.1" customHeight="1">
      <c r="A5" s="247"/>
      <c r="B5" s="249" t="s">
        <v>183</v>
      </c>
      <c r="C5" s="243"/>
      <c r="D5" s="243"/>
      <c r="E5" s="243"/>
      <c r="F5" s="243"/>
      <c r="G5" s="244"/>
      <c r="H5" s="242" t="s">
        <v>144</v>
      </c>
      <c r="I5" s="243"/>
      <c r="J5" s="243"/>
      <c r="K5" s="244"/>
      <c r="L5" s="242" t="s">
        <v>180</v>
      </c>
      <c r="M5" s="243"/>
      <c r="N5" s="243"/>
      <c r="O5" s="244"/>
      <c r="P5" s="242" t="s">
        <v>145</v>
      </c>
      <c r="Q5" s="243"/>
      <c r="R5" s="243"/>
      <c r="S5" s="244"/>
      <c r="T5" s="242" t="s">
        <v>181</v>
      </c>
      <c r="U5" s="243"/>
      <c r="V5" s="243"/>
      <c r="W5" s="244"/>
      <c r="X5" s="242" t="s">
        <v>182</v>
      </c>
      <c r="Y5" s="243"/>
      <c r="Z5" s="243"/>
      <c r="AA5" s="244"/>
      <c r="AB5" s="242" t="s">
        <v>146</v>
      </c>
      <c r="AC5" s="243"/>
      <c r="AD5" s="243"/>
      <c r="AE5" s="244"/>
      <c r="AF5" s="17" t="s">
        <v>118</v>
      </c>
      <c r="AG5" s="100"/>
      <c r="AH5" s="100"/>
      <c r="AI5" s="18"/>
      <c r="AJ5" s="242" t="s">
        <v>147</v>
      </c>
      <c r="AK5" s="255"/>
      <c r="AL5" s="243"/>
      <c r="AM5" s="244"/>
      <c r="AN5" s="242" t="s">
        <v>148</v>
      </c>
      <c r="AO5" s="255"/>
      <c r="AP5" s="243"/>
      <c r="AQ5" s="244"/>
      <c r="AR5" s="250" t="s">
        <v>149</v>
      </c>
      <c r="AS5" s="251"/>
      <c r="AT5" s="251"/>
      <c r="AU5" s="252"/>
      <c r="AV5" s="242" t="s">
        <v>150</v>
      </c>
      <c r="AW5" s="243"/>
      <c r="AX5" s="243"/>
      <c r="AY5" s="253"/>
    </row>
    <row r="6" spans="1:51" s="2" customFormat="1" ht="14.1" customHeight="1">
      <c r="A6" s="247"/>
      <c r="B6" s="21"/>
      <c r="C6" s="15"/>
      <c r="D6" s="15"/>
      <c r="E6" s="101"/>
      <c r="F6" s="15"/>
      <c r="G6" s="15"/>
      <c r="H6" s="102"/>
      <c r="I6" s="103"/>
      <c r="J6" s="103"/>
      <c r="K6" s="81"/>
      <c r="L6" s="102"/>
      <c r="M6" s="103"/>
      <c r="N6" s="103"/>
      <c r="O6" s="81"/>
      <c r="P6" s="102"/>
      <c r="Q6" s="103"/>
      <c r="R6" s="103"/>
      <c r="S6" s="81"/>
      <c r="T6" s="102"/>
      <c r="U6" s="103"/>
      <c r="V6" s="103"/>
      <c r="W6" s="81"/>
      <c r="X6" s="102"/>
      <c r="Y6" s="103"/>
      <c r="Z6" s="103"/>
      <c r="AA6" s="81"/>
      <c r="AB6" s="102"/>
      <c r="AC6" s="103"/>
      <c r="AD6" s="103"/>
      <c r="AE6" s="81"/>
      <c r="AF6" s="104"/>
      <c r="AG6" s="105"/>
      <c r="AH6" s="105"/>
      <c r="AI6" s="106"/>
      <c r="AJ6" s="102"/>
      <c r="AK6" s="103"/>
      <c r="AL6" s="103"/>
      <c r="AM6" s="81"/>
      <c r="AN6" s="16"/>
      <c r="AR6" s="102"/>
      <c r="AS6" s="103"/>
      <c r="AT6" s="103"/>
      <c r="AU6" s="81"/>
      <c r="AV6" s="16"/>
      <c r="AY6" s="107"/>
    </row>
    <row r="7" spans="1:51" s="1" customFormat="1" ht="14.1" customHeight="1">
      <c r="A7" s="247"/>
      <c r="B7" s="254" t="s">
        <v>151</v>
      </c>
      <c r="C7" s="241"/>
      <c r="D7" s="241"/>
      <c r="E7" s="254" t="s">
        <v>152</v>
      </c>
      <c r="F7" s="241"/>
      <c r="G7" s="241"/>
      <c r="H7" s="240" t="s">
        <v>151</v>
      </c>
      <c r="I7" s="245"/>
      <c r="J7" s="240" t="s">
        <v>152</v>
      </c>
      <c r="K7" s="241"/>
      <c r="L7" s="240" t="s">
        <v>151</v>
      </c>
      <c r="M7" s="245"/>
      <c r="N7" s="240" t="s">
        <v>152</v>
      </c>
      <c r="O7" s="241"/>
      <c r="P7" s="240" t="s">
        <v>151</v>
      </c>
      <c r="Q7" s="245"/>
      <c r="R7" s="240" t="s">
        <v>152</v>
      </c>
      <c r="S7" s="241"/>
      <c r="T7" s="240" t="s">
        <v>151</v>
      </c>
      <c r="U7" s="245"/>
      <c r="V7" s="240" t="s">
        <v>152</v>
      </c>
      <c r="W7" s="241"/>
      <c r="X7" s="240" t="s">
        <v>151</v>
      </c>
      <c r="Y7" s="245"/>
      <c r="Z7" s="240" t="s">
        <v>152</v>
      </c>
      <c r="AA7" s="241"/>
      <c r="AB7" s="240" t="s">
        <v>151</v>
      </c>
      <c r="AC7" s="245"/>
      <c r="AD7" s="240" t="s">
        <v>152</v>
      </c>
      <c r="AE7" s="241"/>
      <c r="AF7" s="240" t="s">
        <v>151</v>
      </c>
      <c r="AG7" s="245"/>
      <c r="AH7" s="240" t="s">
        <v>152</v>
      </c>
      <c r="AI7" s="241"/>
      <c r="AJ7" s="240" t="s">
        <v>151</v>
      </c>
      <c r="AK7" s="245"/>
      <c r="AL7" s="240" t="s">
        <v>152</v>
      </c>
      <c r="AM7" s="241"/>
      <c r="AN7" s="240" t="s">
        <v>151</v>
      </c>
      <c r="AO7" s="245"/>
      <c r="AP7" s="240" t="s">
        <v>152</v>
      </c>
      <c r="AQ7" s="241"/>
      <c r="AR7" s="240" t="s">
        <v>151</v>
      </c>
      <c r="AS7" s="245"/>
      <c r="AT7" s="240" t="s">
        <v>152</v>
      </c>
      <c r="AU7" s="241"/>
      <c r="AV7" s="240" t="s">
        <v>151</v>
      </c>
      <c r="AW7" s="256"/>
      <c r="AX7" s="240" t="s">
        <v>152</v>
      </c>
      <c r="AY7" s="257"/>
    </row>
    <row r="8" spans="1:51" s="1" customFormat="1" ht="14.1" customHeight="1">
      <c r="A8" s="248"/>
      <c r="B8" s="50" t="s">
        <v>2</v>
      </c>
      <c r="C8" s="50" t="s">
        <v>107</v>
      </c>
      <c r="D8" s="50" t="s">
        <v>108</v>
      </c>
      <c r="E8" s="50" t="s">
        <v>2</v>
      </c>
      <c r="F8" s="50" t="s">
        <v>107</v>
      </c>
      <c r="G8" s="50" t="s">
        <v>108</v>
      </c>
      <c r="H8" s="108" t="s">
        <v>107</v>
      </c>
      <c r="I8" s="108" t="s">
        <v>108</v>
      </c>
      <c r="J8" s="108" t="s">
        <v>107</v>
      </c>
      <c r="K8" s="108" t="s">
        <v>108</v>
      </c>
      <c r="L8" s="108" t="s">
        <v>107</v>
      </c>
      <c r="M8" s="108" t="s">
        <v>108</v>
      </c>
      <c r="N8" s="108" t="s">
        <v>107</v>
      </c>
      <c r="O8" s="108" t="s">
        <v>108</v>
      </c>
      <c r="P8" s="108" t="s">
        <v>107</v>
      </c>
      <c r="Q8" s="108" t="s">
        <v>108</v>
      </c>
      <c r="R8" s="108" t="s">
        <v>107</v>
      </c>
      <c r="S8" s="108" t="s">
        <v>108</v>
      </c>
      <c r="T8" s="108" t="s">
        <v>107</v>
      </c>
      <c r="U8" s="108" t="s">
        <v>108</v>
      </c>
      <c r="V8" s="108" t="s">
        <v>107</v>
      </c>
      <c r="W8" s="108" t="s">
        <v>108</v>
      </c>
      <c r="X8" s="108" t="s">
        <v>107</v>
      </c>
      <c r="Y8" s="108" t="s">
        <v>108</v>
      </c>
      <c r="Z8" s="108" t="s">
        <v>107</v>
      </c>
      <c r="AA8" s="108" t="s">
        <v>108</v>
      </c>
      <c r="AB8" s="108" t="s">
        <v>107</v>
      </c>
      <c r="AC8" s="108" t="s">
        <v>108</v>
      </c>
      <c r="AD8" s="108" t="s">
        <v>107</v>
      </c>
      <c r="AE8" s="108" t="s">
        <v>108</v>
      </c>
      <c r="AF8" s="108" t="s">
        <v>107</v>
      </c>
      <c r="AG8" s="108" t="s">
        <v>108</v>
      </c>
      <c r="AH8" s="108" t="s">
        <v>107</v>
      </c>
      <c r="AI8" s="108" t="s">
        <v>108</v>
      </c>
      <c r="AJ8" s="108" t="s">
        <v>107</v>
      </c>
      <c r="AK8" s="108" t="s">
        <v>108</v>
      </c>
      <c r="AL8" s="108" t="s">
        <v>107</v>
      </c>
      <c r="AM8" s="108" t="s">
        <v>108</v>
      </c>
      <c r="AN8" s="108" t="s">
        <v>107</v>
      </c>
      <c r="AO8" s="108" t="s">
        <v>108</v>
      </c>
      <c r="AP8" s="108" t="s">
        <v>107</v>
      </c>
      <c r="AQ8" s="108" t="s">
        <v>108</v>
      </c>
      <c r="AR8" s="108" t="s">
        <v>107</v>
      </c>
      <c r="AS8" s="108" t="s">
        <v>108</v>
      </c>
      <c r="AT8" s="108" t="s">
        <v>107</v>
      </c>
      <c r="AU8" s="108" t="s">
        <v>108</v>
      </c>
      <c r="AV8" s="108" t="s">
        <v>107</v>
      </c>
      <c r="AW8" s="109" t="s">
        <v>108</v>
      </c>
      <c r="AX8" s="108" t="s">
        <v>107</v>
      </c>
      <c r="AY8" s="110" t="s">
        <v>108</v>
      </c>
    </row>
    <row r="9" spans="1:51" s="27" customFormat="1" ht="15" customHeight="1">
      <c r="A9" s="175" t="s">
        <v>203</v>
      </c>
      <c r="B9" s="145">
        <v>4707</v>
      </c>
      <c r="C9" s="146">
        <v>2724</v>
      </c>
      <c r="D9" s="162">
        <v>1983</v>
      </c>
      <c r="E9" s="162">
        <v>277</v>
      </c>
      <c r="F9" s="146">
        <v>128</v>
      </c>
      <c r="G9" s="146">
        <v>149</v>
      </c>
      <c r="H9" s="170">
        <v>220</v>
      </c>
      <c r="I9" s="170">
        <v>11</v>
      </c>
      <c r="J9" s="146">
        <v>9</v>
      </c>
      <c r="K9" s="146">
        <v>1</v>
      </c>
      <c r="L9" s="170">
        <v>1</v>
      </c>
      <c r="M9" s="170" t="s">
        <v>4</v>
      </c>
      <c r="N9" s="146">
        <v>2</v>
      </c>
      <c r="O9" s="146">
        <v>1</v>
      </c>
      <c r="P9" s="170">
        <v>229</v>
      </c>
      <c r="Q9" s="170">
        <v>13</v>
      </c>
      <c r="R9" s="146">
        <v>4</v>
      </c>
      <c r="S9" s="146" t="s">
        <v>4</v>
      </c>
      <c r="T9" s="170">
        <v>1</v>
      </c>
      <c r="U9" s="170">
        <v>1</v>
      </c>
      <c r="V9" s="146" t="s">
        <v>4</v>
      </c>
      <c r="W9" s="146" t="s">
        <v>4</v>
      </c>
      <c r="X9" s="170" t="s">
        <v>4</v>
      </c>
      <c r="Y9" s="170" t="s">
        <v>4</v>
      </c>
      <c r="Z9" s="146" t="s">
        <v>4</v>
      </c>
      <c r="AA9" s="146" t="s">
        <v>4</v>
      </c>
      <c r="AB9" s="170">
        <v>2012</v>
      </c>
      <c r="AC9" s="170">
        <v>1425</v>
      </c>
      <c r="AD9" s="146">
        <v>70</v>
      </c>
      <c r="AE9" s="146">
        <v>36</v>
      </c>
      <c r="AF9" s="170" t="s">
        <v>4</v>
      </c>
      <c r="AG9" s="170" t="s">
        <v>4</v>
      </c>
      <c r="AH9" s="146">
        <v>0</v>
      </c>
      <c r="AI9" s="146">
        <v>1</v>
      </c>
      <c r="AJ9" s="170">
        <v>1</v>
      </c>
      <c r="AK9" s="170">
        <v>216</v>
      </c>
      <c r="AL9" s="146" t="s">
        <v>4</v>
      </c>
      <c r="AM9" s="146">
        <v>7</v>
      </c>
      <c r="AN9" s="170" t="s">
        <v>4</v>
      </c>
      <c r="AO9" s="170">
        <v>22</v>
      </c>
      <c r="AP9" s="146" t="s">
        <v>4</v>
      </c>
      <c r="AQ9" s="146" t="s">
        <v>4</v>
      </c>
      <c r="AR9" s="170" t="s">
        <v>4</v>
      </c>
      <c r="AS9" s="170">
        <v>4</v>
      </c>
      <c r="AT9" s="146" t="s">
        <v>4</v>
      </c>
      <c r="AU9" s="146">
        <v>8</v>
      </c>
      <c r="AV9" s="170">
        <v>260</v>
      </c>
      <c r="AW9" s="158">
        <v>291</v>
      </c>
      <c r="AX9" s="146">
        <v>43</v>
      </c>
      <c r="AY9" s="139">
        <v>95</v>
      </c>
    </row>
    <row r="10" spans="1:51" s="27" customFormat="1" ht="15" customHeight="1">
      <c r="A10" s="176" t="s">
        <v>200</v>
      </c>
      <c r="B10" s="206">
        <f t="shared" ref="B10:AG10" si="0">IF(SUM(B16:B74)=0,"-",SUM(B16:B74))</f>
        <v>4693</v>
      </c>
      <c r="C10" s="202">
        <f t="shared" si="0"/>
        <v>2723</v>
      </c>
      <c r="D10" s="202">
        <f t="shared" si="0"/>
        <v>1970</v>
      </c>
      <c r="E10" s="202">
        <f t="shared" si="0"/>
        <v>268</v>
      </c>
      <c r="F10" s="202">
        <f t="shared" si="0"/>
        <v>130</v>
      </c>
      <c r="G10" s="202">
        <f t="shared" si="0"/>
        <v>138</v>
      </c>
      <c r="H10" s="220">
        <f t="shared" si="0"/>
        <v>219</v>
      </c>
      <c r="I10" s="220">
        <f t="shared" si="0"/>
        <v>8</v>
      </c>
      <c r="J10" s="202">
        <f t="shared" si="0"/>
        <v>9</v>
      </c>
      <c r="K10" s="202">
        <f t="shared" si="0"/>
        <v>1</v>
      </c>
      <c r="L10" s="220">
        <f t="shared" si="0"/>
        <v>1</v>
      </c>
      <c r="M10" s="220" t="str">
        <f t="shared" si="0"/>
        <v>-</v>
      </c>
      <c r="N10" s="202">
        <f t="shared" si="0"/>
        <v>2</v>
      </c>
      <c r="O10" s="202">
        <f t="shared" si="0"/>
        <v>1</v>
      </c>
      <c r="P10" s="220">
        <f t="shared" si="0"/>
        <v>224</v>
      </c>
      <c r="Q10" s="220">
        <f t="shared" si="0"/>
        <v>13</v>
      </c>
      <c r="R10" s="202">
        <f t="shared" si="0"/>
        <v>5</v>
      </c>
      <c r="S10" s="202" t="str">
        <f t="shared" si="0"/>
        <v>-</v>
      </c>
      <c r="T10" s="220">
        <f t="shared" si="0"/>
        <v>2</v>
      </c>
      <c r="U10" s="220">
        <f t="shared" si="0"/>
        <v>1</v>
      </c>
      <c r="V10" s="202" t="str">
        <f t="shared" si="0"/>
        <v>-</v>
      </c>
      <c r="W10" s="202" t="str">
        <f t="shared" si="0"/>
        <v>-</v>
      </c>
      <c r="X10" s="220" t="str">
        <f t="shared" si="0"/>
        <v>-</v>
      </c>
      <c r="Y10" s="220" t="str">
        <f t="shared" si="0"/>
        <v>-</v>
      </c>
      <c r="Z10" s="202" t="str">
        <f t="shared" si="0"/>
        <v>-</v>
      </c>
      <c r="AA10" s="202" t="str">
        <f t="shared" si="0"/>
        <v>-</v>
      </c>
      <c r="AB10" s="220">
        <f t="shared" si="0"/>
        <v>2002</v>
      </c>
      <c r="AC10" s="220">
        <f t="shared" si="0"/>
        <v>1417</v>
      </c>
      <c r="AD10" s="202">
        <f t="shared" si="0"/>
        <v>69</v>
      </c>
      <c r="AE10" s="202">
        <f t="shared" si="0"/>
        <v>38</v>
      </c>
      <c r="AF10" s="220" t="str">
        <f t="shared" si="0"/>
        <v>-</v>
      </c>
      <c r="AG10" s="220" t="str">
        <f t="shared" si="0"/>
        <v>-</v>
      </c>
      <c r="AH10" s="202">
        <f t="shared" ref="AH10:AY10" si="1">IF(SUM(AH16:AH74)=0,"-",SUM(AH16:AH74))</f>
        <v>1</v>
      </c>
      <c r="AI10" s="202" t="str">
        <f t="shared" si="1"/>
        <v>-</v>
      </c>
      <c r="AJ10" s="220">
        <f t="shared" si="1"/>
        <v>1</v>
      </c>
      <c r="AK10" s="220">
        <f t="shared" si="1"/>
        <v>213</v>
      </c>
      <c r="AL10" s="202" t="str">
        <f t="shared" si="1"/>
        <v>-</v>
      </c>
      <c r="AM10" s="202">
        <f t="shared" si="1"/>
        <v>7</v>
      </c>
      <c r="AN10" s="220" t="str">
        <f t="shared" si="1"/>
        <v>-</v>
      </c>
      <c r="AO10" s="220">
        <f t="shared" si="1"/>
        <v>30</v>
      </c>
      <c r="AP10" s="202" t="str">
        <f t="shared" si="1"/>
        <v>-</v>
      </c>
      <c r="AQ10" s="202" t="str">
        <f t="shared" si="1"/>
        <v>-</v>
      </c>
      <c r="AR10" s="220" t="str">
        <f t="shared" si="1"/>
        <v>-</v>
      </c>
      <c r="AS10" s="220">
        <f t="shared" si="1"/>
        <v>5</v>
      </c>
      <c r="AT10" s="202" t="str">
        <f t="shared" si="1"/>
        <v>-</v>
      </c>
      <c r="AU10" s="202">
        <f t="shared" si="1"/>
        <v>9</v>
      </c>
      <c r="AV10" s="220">
        <f t="shared" si="1"/>
        <v>274</v>
      </c>
      <c r="AW10" s="200">
        <f t="shared" si="1"/>
        <v>283</v>
      </c>
      <c r="AX10" s="202">
        <f t="shared" si="1"/>
        <v>44</v>
      </c>
      <c r="AY10" s="221">
        <f t="shared" si="1"/>
        <v>82</v>
      </c>
    </row>
    <row r="11" spans="1:51" s="113" customFormat="1" ht="15" customHeight="1">
      <c r="A11" s="112"/>
      <c r="B11" s="163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  <c r="AK11" s="164"/>
      <c r="AL11" s="164"/>
      <c r="AM11" s="164"/>
      <c r="AN11" s="164"/>
      <c r="AO11" s="164"/>
      <c r="AP11" s="164"/>
      <c r="AQ11" s="164"/>
      <c r="AR11" s="164"/>
      <c r="AS11" s="164"/>
      <c r="AT11" s="164"/>
      <c r="AU11" s="164"/>
      <c r="AV11" s="164"/>
      <c r="AW11" s="164"/>
      <c r="AX11" s="164"/>
      <c r="AY11" s="165"/>
    </row>
    <row r="12" spans="1:51" s="27" customFormat="1" ht="15" customHeight="1">
      <c r="A12" s="111" t="s">
        <v>5</v>
      </c>
      <c r="B12" s="206">
        <f>B77</f>
        <v>25</v>
      </c>
      <c r="C12" s="202">
        <f t="shared" ref="C12:AY12" si="2">C77</f>
        <v>15</v>
      </c>
      <c r="D12" s="202">
        <f t="shared" si="2"/>
        <v>10</v>
      </c>
      <c r="E12" s="202">
        <f t="shared" si="2"/>
        <v>2</v>
      </c>
      <c r="F12" s="202">
        <f t="shared" si="2"/>
        <v>2</v>
      </c>
      <c r="G12" s="202" t="str">
        <f t="shared" si="2"/>
        <v>-</v>
      </c>
      <c r="H12" s="220">
        <f t="shared" si="2"/>
        <v>0</v>
      </c>
      <c r="I12" s="220">
        <f t="shared" si="2"/>
        <v>0</v>
      </c>
      <c r="J12" s="202">
        <f t="shared" si="2"/>
        <v>1</v>
      </c>
      <c r="K12" s="202">
        <f t="shared" si="2"/>
        <v>0</v>
      </c>
      <c r="L12" s="220">
        <f>L77</f>
        <v>1</v>
      </c>
      <c r="M12" s="220">
        <f>M77</f>
        <v>0</v>
      </c>
      <c r="N12" s="202">
        <f>N77</f>
        <v>0</v>
      </c>
      <c r="O12" s="202">
        <f>O77</f>
        <v>0</v>
      </c>
      <c r="P12" s="220">
        <f t="shared" si="2"/>
        <v>0</v>
      </c>
      <c r="Q12" s="220">
        <f t="shared" si="2"/>
        <v>0</v>
      </c>
      <c r="R12" s="202">
        <f t="shared" si="2"/>
        <v>0</v>
      </c>
      <c r="S12" s="202">
        <f t="shared" si="2"/>
        <v>0</v>
      </c>
      <c r="T12" s="220">
        <f t="shared" ref="T12:AA12" si="3">T77</f>
        <v>1</v>
      </c>
      <c r="U12" s="220">
        <f t="shared" si="3"/>
        <v>0</v>
      </c>
      <c r="V12" s="202" t="str">
        <f t="shared" si="3"/>
        <v>-</v>
      </c>
      <c r="W12" s="202" t="str">
        <f t="shared" si="3"/>
        <v>-</v>
      </c>
      <c r="X12" s="220">
        <f t="shared" si="3"/>
        <v>0</v>
      </c>
      <c r="Y12" s="220">
        <f t="shared" si="3"/>
        <v>0</v>
      </c>
      <c r="Z12" s="202" t="str">
        <f t="shared" si="3"/>
        <v>-</v>
      </c>
      <c r="AA12" s="202" t="str">
        <f t="shared" si="3"/>
        <v>-</v>
      </c>
      <c r="AB12" s="220">
        <f t="shared" si="2"/>
        <v>13</v>
      </c>
      <c r="AC12" s="220">
        <f t="shared" si="2"/>
        <v>6</v>
      </c>
      <c r="AD12" s="202" t="str">
        <f t="shared" si="2"/>
        <v>-</v>
      </c>
      <c r="AE12" s="202" t="str">
        <f t="shared" si="2"/>
        <v>-</v>
      </c>
      <c r="AF12" s="220">
        <f t="shared" si="2"/>
        <v>0</v>
      </c>
      <c r="AG12" s="220">
        <f t="shared" si="2"/>
        <v>0</v>
      </c>
      <c r="AH12" s="202" t="str">
        <f t="shared" si="2"/>
        <v>-</v>
      </c>
      <c r="AI12" s="202" t="str">
        <f t="shared" si="2"/>
        <v>-</v>
      </c>
      <c r="AJ12" s="220">
        <f t="shared" si="2"/>
        <v>0</v>
      </c>
      <c r="AK12" s="220">
        <f t="shared" si="2"/>
        <v>2</v>
      </c>
      <c r="AL12" s="202" t="str">
        <f t="shared" si="2"/>
        <v>-</v>
      </c>
      <c r="AM12" s="202" t="str">
        <f t="shared" si="2"/>
        <v>-</v>
      </c>
      <c r="AN12" s="220">
        <f t="shared" si="2"/>
        <v>0</v>
      </c>
      <c r="AO12" s="220">
        <f t="shared" si="2"/>
        <v>0</v>
      </c>
      <c r="AP12" s="202" t="str">
        <f t="shared" si="2"/>
        <v>-</v>
      </c>
      <c r="AQ12" s="202" t="str">
        <f t="shared" si="2"/>
        <v>-</v>
      </c>
      <c r="AR12" s="220">
        <f t="shared" si="2"/>
        <v>0</v>
      </c>
      <c r="AS12" s="220">
        <f t="shared" si="2"/>
        <v>0</v>
      </c>
      <c r="AT12" s="202" t="str">
        <f t="shared" si="2"/>
        <v>-</v>
      </c>
      <c r="AU12" s="202" t="str">
        <f t="shared" si="2"/>
        <v>-</v>
      </c>
      <c r="AV12" s="220" t="str">
        <f t="shared" si="2"/>
        <v>-</v>
      </c>
      <c r="AW12" s="200">
        <f t="shared" si="2"/>
        <v>2</v>
      </c>
      <c r="AX12" s="201">
        <f t="shared" si="2"/>
        <v>1</v>
      </c>
      <c r="AY12" s="221">
        <f t="shared" si="2"/>
        <v>0</v>
      </c>
    </row>
    <row r="13" spans="1:51" s="27" customFormat="1" ht="15" customHeight="1">
      <c r="A13" s="111" t="s">
        <v>7</v>
      </c>
      <c r="B13" s="206">
        <f>IF(SUM(B10)-SUM(B12,B14)=0,"-",SUM(B10)-SUM(B12,B14))</f>
        <v>4603</v>
      </c>
      <c r="C13" s="202">
        <f t="shared" ref="C13:AY13" si="4">IF(SUM(C10)-SUM(C12,C14)=0,"-",SUM(C10)-SUM(C12,C14))</f>
        <v>2672</v>
      </c>
      <c r="D13" s="202">
        <f t="shared" si="4"/>
        <v>1931</v>
      </c>
      <c r="E13" s="202">
        <f t="shared" si="4"/>
        <v>162</v>
      </c>
      <c r="F13" s="202">
        <f t="shared" si="4"/>
        <v>70</v>
      </c>
      <c r="G13" s="202">
        <f t="shared" si="4"/>
        <v>92</v>
      </c>
      <c r="H13" s="220">
        <f t="shared" si="4"/>
        <v>218</v>
      </c>
      <c r="I13" s="220">
        <f t="shared" si="4"/>
        <v>8</v>
      </c>
      <c r="J13" s="202">
        <f t="shared" si="4"/>
        <v>2</v>
      </c>
      <c r="K13" s="202" t="str">
        <f t="shared" si="4"/>
        <v>-</v>
      </c>
      <c r="L13" s="220" t="str">
        <f>IF(SUM(L10)-SUM(L12,L14)=0,"-",SUM(L10)-SUM(L12,L14))</f>
        <v>-</v>
      </c>
      <c r="M13" s="220" t="str">
        <f>IF(SUM(M10)-SUM(M12,M14)=0,"-",SUM(M10)-SUM(M12,M14))</f>
        <v>-</v>
      </c>
      <c r="N13" s="202" t="str">
        <f>IF(SUM(N10)-SUM(N12,N14)=0,"-",SUM(N10)-SUM(N12,N14))</f>
        <v>-</v>
      </c>
      <c r="O13" s="202" t="str">
        <f>IF(SUM(O10)-SUM(O12,O14)=0,"-",SUM(O10)-SUM(O12,O14))</f>
        <v>-</v>
      </c>
      <c r="P13" s="220">
        <f t="shared" si="4"/>
        <v>222</v>
      </c>
      <c r="Q13" s="220">
        <f t="shared" si="4"/>
        <v>11</v>
      </c>
      <c r="R13" s="202" t="str">
        <f t="shared" si="4"/>
        <v>-</v>
      </c>
      <c r="S13" s="202" t="str">
        <f t="shared" si="4"/>
        <v>-</v>
      </c>
      <c r="T13" s="220" t="str">
        <f t="shared" ref="T13:AA13" si="5">IF(SUM(T10)-SUM(T12,T14)=0,"-",SUM(T10)-SUM(T12,T14))</f>
        <v>-</v>
      </c>
      <c r="U13" s="220" t="str">
        <f t="shared" si="5"/>
        <v>-</v>
      </c>
      <c r="V13" s="202" t="str">
        <f t="shared" si="5"/>
        <v>-</v>
      </c>
      <c r="W13" s="202" t="str">
        <f t="shared" si="5"/>
        <v>-</v>
      </c>
      <c r="X13" s="220" t="str">
        <f t="shared" si="5"/>
        <v>-</v>
      </c>
      <c r="Y13" s="220" t="str">
        <f t="shared" si="5"/>
        <v>-</v>
      </c>
      <c r="Z13" s="202" t="str">
        <f t="shared" si="5"/>
        <v>-</v>
      </c>
      <c r="AA13" s="202" t="str">
        <f t="shared" si="5"/>
        <v>-</v>
      </c>
      <c r="AB13" s="220">
        <f t="shared" si="4"/>
        <v>1960</v>
      </c>
      <c r="AC13" s="220">
        <f t="shared" si="4"/>
        <v>1390</v>
      </c>
      <c r="AD13" s="202">
        <f t="shared" si="4"/>
        <v>39</v>
      </c>
      <c r="AE13" s="202">
        <f t="shared" si="4"/>
        <v>15</v>
      </c>
      <c r="AF13" s="220" t="str">
        <f t="shared" si="4"/>
        <v>-</v>
      </c>
      <c r="AG13" s="220" t="str">
        <f t="shared" si="4"/>
        <v>-</v>
      </c>
      <c r="AH13" s="202" t="str">
        <f t="shared" si="4"/>
        <v>-</v>
      </c>
      <c r="AI13" s="202" t="str">
        <f t="shared" si="4"/>
        <v>-</v>
      </c>
      <c r="AJ13" s="220">
        <f t="shared" si="4"/>
        <v>1</v>
      </c>
      <c r="AK13" s="220">
        <f t="shared" si="4"/>
        <v>208</v>
      </c>
      <c r="AL13" s="202" t="str">
        <f t="shared" si="4"/>
        <v>-</v>
      </c>
      <c r="AM13" s="202">
        <f t="shared" si="4"/>
        <v>2</v>
      </c>
      <c r="AN13" s="220" t="str">
        <f t="shared" si="4"/>
        <v>-</v>
      </c>
      <c r="AO13" s="220">
        <f t="shared" si="4"/>
        <v>30</v>
      </c>
      <c r="AP13" s="202" t="str">
        <f t="shared" si="4"/>
        <v>-</v>
      </c>
      <c r="AQ13" s="202" t="str">
        <f t="shared" si="4"/>
        <v>-</v>
      </c>
      <c r="AR13" s="220" t="str">
        <f t="shared" si="4"/>
        <v>-</v>
      </c>
      <c r="AS13" s="220">
        <f t="shared" si="4"/>
        <v>5</v>
      </c>
      <c r="AT13" s="202" t="str">
        <f t="shared" si="4"/>
        <v>-</v>
      </c>
      <c r="AU13" s="202">
        <f t="shared" si="4"/>
        <v>9</v>
      </c>
      <c r="AV13" s="220">
        <f t="shared" si="4"/>
        <v>271</v>
      </c>
      <c r="AW13" s="200">
        <f t="shared" si="4"/>
        <v>279</v>
      </c>
      <c r="AX13" s="201">
        <f t="shared" si="4"/>
        <v>29</v>
      </c>
      <c r="AY13" s="221">
        <f t="shared" si="4"/>
        <v>66</v>
      </c>
    </row>
    <row r="14" spans="1:51" s="27" customFormat="1" ht="15" customHeight="1">
      <c r="A14" s="111" t="s">
        <v>8</v>
      </c>
      <c r="B14" s="206">
        <f>B80</f>
        <v>65</v>
      </c>
      <c r="C14" s="202">
        <f t="shared" ref="C14:AY14" si="6">C80</f>
        <v>36</v>
      </c>
      <c r="D14" s="202">
        <f t="shared" si="6"/>
        <v>29</v>
      </c>
      <c r="E14" s="202">
        <f t="shared" si="6"/>
        <v>104</v>
      </c>
      <c r="F14" s="202">
        <f t="shared" si="6"/>
        <v>58</v>
      </c>
      <c r="G14" s="202">
        <f t="shared" si="6"/>
        <v>46</v>
      </c>
      <c r="H14" s="220">
        <f t="shared" si="6"/>
        <v>1</v>
      </c>
      <c r="I14" s="220" t="str">
        <f t="shared" si="6"/>
        <v>-</v>
      </c>
      <c r="J14" s="202">
        <f t="shared" si="6"/>
        <v>6</v>
      </c>
      <c r="K14" s="202">
        <f t="shared" si="6"/>
        <v>1</v>
      </c>
      <c r="L14" s="220" t="str">
        <f>L80</f>
        <v>-</v>
      </c>
      <c r="M14" s="220" t="str">
        <f>M80</f>
        <v>-</v>
      </c>
      <c r="N14" s="202">
        <f>N80</f>
        <v>2</v>
      </c>
      <c r="O14" s="202">
        <f>O80</f>
        <v>1</v>
      </c>
      <c r="P14" s="220">
        <f t="shared" si="6"/>
        <v>2</v>
      </c>
      <c r="Q14" s="220">
        <f t="shared" si="6"/>
        <v>2</v>
      </c>
      <c r="R14" s="202">
        <f t="shared" si="6"/>
        <v>5</v>
      </c>
      <c r="S14" s="202" t="str">
        <f t="shared" si="6"/>
        <v>-</v>
      </c>
      <c r="T14" s="220">
        <f t="shared" ref="T14:AA14" si="7">T80</f>
        <v>1</v>
      </c>
      <c r="U14" s="220">
        <f t="shared" si="7"/>
        <v>1</v>
      </c>
      <c r="V14" s="202" t="str">
        <f t="shared" si="7"/>
        <v>-</v>
      </c>
      <c r="W14" s="202" t="str">
        <f t="shared" si="7"/>
        <v>-</v>
      </c>
      <c r="X14" s="220" t="str">
        <f t="shared" si="7"/>
        <v>-</v>
      </c>
      <c r="Y14" s="220" t="str">
        <f t="shared" si="7"/>
        <v>-</v>
      </c>
      <c r="Z14" s="202" t="str">
        <f t="shared" si="7"/>
        <v>-</v>
      </c>
      <c r="AA14" s="202" t="str">
        <f t="shared" si="7"/>
        <v>-</v>
      </c>
      <c r="AB14" s="220">
        <f t="shared" si="6"/>
        <v>29</v>
      </c>
      <c r="AC14" s="220">
        <f t="shared" si="6"/>
        <v>21</v>
      </c>
      <c r="AD14" s="202">
        <f t="shared" si="6"/>
        <v>30</v>
      </c>
      <c r="AE14" s="202">
        <f t="shared" si="6"/>
        <v>23</v>
      </c>
      <c r="AF14" s="220" t="str">
        <f t="shared" si="6"/>
        <v>-</v>
      </c>
      <c r="AG14" s="220" t="str">
        <f t="shared" si="6"/>
        <v>-</v>
      </c>
      <c r="AH14" s="202">
        <f t="shared" si="6"/>
        <v>1</v>
      </c>
      <c r="AI14" s="202" t="str">
        <f t="shared" si="6"/>
        <v>-</v>
      </c>
      <c r="AJ14" s="220" t="str">
        <f t="shared" si="6"/>
        <v>-</v>
      </c>
      <c r="AK14" s="220">
        <f t="shared" si="6"/>
        <v>3</v>
      </c>
      <c r="AL14" s="202" t="str">
        <f t="shared" si="6"/>
        <v>-</v>
      </c>
      <c r="AM14" s="202">
        <f t="shared" si="6"/>
        <v>5</v>
      </c>
      <c r="AN14" s="220" t="str">
        <f t="shared" si="6"/>
        <v>-</v>
      </c>
      <c r="AO14" s="220" t="str">
        <f t="shared" si="6"/>
        <v>-</v>
      </c>
      <c r="AP14" s="202" t="str">
        <f t="shared" si="6"/>
        <v>-</v>
      </c>
      <c r="AQ14" s="202" t="str">
        <f t="shared" si="6"/>
        <v>-</v>
      </c>
      <c r="AR14" s="220" t="str">
        <f t="shared" si="6"/>
        <v>-</v>
      </c>
      <c r="AS14" s="220" t="str">
        <f t="shared" si="6"/>
        <v>-</v>
      </c>
      <c r="AT14" s="202" t="str">
        <f t="shared" si="6"/>
        <v>-</v>
      </c>
      <c r="AU14" s="202" t="str">
        <f t="shared" si="6"/>
        <v>-</v>
      </c>
      <c r="AV14" s="220">
        <f t="shared" si="6"/>
        <v>3</v>
      </c>
      <c r="AW14" s="200">
        <f t="shared" si="6"/>
        <v>2</v>
      </c>
      <c r="AX14" s="201">
        <f t="shared" si="6"/>
        <v>14</v>
      </c>
      <c r="AY14" s="221">
        <f t="shared" si="6"/>
        <v>16</v>
      </c>
    </row>
    <row r="15" spans="1:51" s="113" customFormat="1" ht="15" customHeight="1">
      <c r="A15" s="112"/>
      <c r="B15" s="166"/>
      <c r="C15" s="167"/>
      <c r="D15" s="167"/>
      <c r="E15" s="167"/>
      <c r="F15" s="167"/>
      <c r="G15" s="167"/>
      <c r="H15" s="171"/>
      <c r="I15" s="171"/>
      <c r="J15" s="167"/>
      <c r="K15" s="167"/>
      <c r="L15" s="171"/>
      <c r="M15" s="171"/>
      <c r="N15" s="167"/>
      <c r="O15" s="167"/>
      <c r="P15" s="171"/>
      <c r="Q15" s="171"/>
      <c r="R15" s="167"/>
      <c r="S15" s="167"/>
      <c r="T15" s="171"/>
      <c r="U15" s="171"/>
      <c r="V15" s="167"/>
      <c r="W15" s="167"/>
      <c r="X15" s="171"/>
      <c r="Y15" s="171"/>
      <c r="Z15" s="167"/>
      <c r="AA15" s="167"/>
      <c r="AB15" s="171"/>
      <c r="AC15" s="171"/>
      <c r="AD15" s="167"/>
      <c r="AE15" s="167"/>
      <c r="AF15" s="164"/>
      <c r="AG15" s="164"/>
      <c r="AH15" s="168"/>
      <c r="AI15" s="168"/>
      <c r="AJ15" s="164"/>
      <c r="AK15" s="164"/>
      <c r="AL15" s="168"/>
      <c r="AM15" s="168"/>
      <c r="AN15" s="164"/>
      <c r="AO15" s="164"/>
      <c r="AP15" s="168"/>
      <c r="AQ15" s="168"/>
      <c r="AR15" s="164"/>
      <c r="AS15" s="164"/>
      <c r="AT15" s="168"/>
      <c r="AU15" s="168"/>
      <c r="AV15" s="164"/>
      <c r="AW15" s="164"/>
      <c r="AX15" s="168"/>
      <c r="AY15" s="169"/>
    </row>
    <row r="16" spans="1:51" s="27" customFormat="1" ht="15" customHeight="1">
      <c r="A16" s="66" t="s">
        <v>47</v>
      </c>
      <c r="B16" s="206">
        <f>SUM(C16:D16)</f>
        <v>614</v>
      </c>
      <c r="C16" s="202">
        <f>IF(SUM(H16,L16,P16,T16,X16,AB16,AF16,AJ16,AN16,AR16,AV16)=0,"-",SUM(H16,L16,P16,T16,X16,AB16,AF16,AJ16,AN16,AR16,AV16))</f>
        <v>334</v>
      </c>
      <c r="D16" s="202">
        <f>IF(SUM(I16,M16,Q16,U16,Y16,AC16,AG16,AK16,AO16,AS16,AW16)=0,"-",SUM(I16,M16,Q16,U16,Y16,AC16,AG16,AK16,AO16,AS16,AW16))</f>
        <v>280</v>
      </c>
      <c r="E16" s="202">
        <f>IF(SUM(F16:G16)=0,"-",SUM(F16:G16))</f>
        <v>23</v>
      </c>
      <c r="F16" s="202">
        <f>IF(SUM(J16,N16,V16,Z16,R16,AD16,AH16,AL16,AP16,AT16,AX16)=0,"-",SUM(J16,N16,V16,Z16,R16,AD16,AH16,AL16,AP16,AT16,AX16))</f>
        <v>10</v>
      </c>
      <c r="G16" s="202">
        <f>IF(SUM(K16,O16,W16,AA16,S16,AE16,AI16,AM16,AQ16,AU16,AY16)=0,"-",SUM(K16,O16,W16,AA16,S16,AE16,AI16,AM16,AQ16,AU16,AY16))</f>
        <v>13</v>
      </c>
      <c r="H16" s="182">
        <v>20</v>
      </c>
      <c r="I16" s="182">
        <v>0</v>
      </c>
      <c r="J16" s="182">
        <v>2</v>
      </c>
      <c r="K16" s="182">
        <v>1</v>
      </c>
      <c r="L16" s="170">
        <v>1</v>
      </c>
      <c r="M16" s="170">
        <v>0</v>
      </c>
      <c r="N16" s="182">
        <v>0</v>
      </c>
      <c r="O16" s="182">
        <v>1</v>
      </c>
      <c r="P16" s="182">
        <v>19</v>
      </c>
      <c r="Q16" s="182">
        <v>3</v>
      </c>
      <c r="R16" s="182">
        <v>1</v>
      </c>
      <c r="S16" s="182">
        <v>0</v>
      </c>
      <c r="T16" s="170">
        <v>1</v>
      </c>
      <c r="U16" s="170">
        <v>1</v>
      </c>
      <c r="V16" s="146">
        <v>0</v>
      </c>
      <c r="W16" s="146">
        <v>0</v>
      </c>
      <c r="X16" s="170">
        <v>0</v>
      </c>
      <c r="Y16" s="170">
        <v>0</v>
      </c>
      <c r="Z16" s="146">
        <v>0</v>
      </c>
      <c r="AA16" s="146">
        <v>0</v>
      </c>
      <c r="AB16" s="182">
        <v>268</v>
      </c>
      <c r="AC16" s="182">
        <v>205</v>
      </c>
      <c r="AD16" s="182">
        <v>3</v>
      </c>
      <c r="AE16" s="182">
        <v>4</v>
      </c>
      <c r="AF16" s="170">
        <v>0</v>
      </c>
      <c r="AG16" s="170">
        <v>0</v>
      </c>
      <c r="AH16" s="182">
        <v>0</v>
      </c>
      <c r="AI16" s="182">
        <v>0</v>
      </c>
      <c r="AJ16" s="182">
        <v>0</v>
      </c>
      <c r="AK16" s="182">
        <v>22</v>
      </c>
      <c r="AL16" s="182">
        <v>0</v>
      </c>
      <c r="AM16" s="182">
        <v>2</v>
      </c>
      <c r="AN16" s="192">
        <v>0</v>
      </c>
      <c r="AO16" s="192">
        <v>5</v>
      </c>
      <c r="AP16" s="146">
        <v>0</v>
      </c>
      <c r="AQ16" s="146">
        <v>0</v>
      </c>
      <c r="AR16" s="192">
        <v>0</v>
      </c>
      <c r="AS16" s="192">
        <v>0</v>
      </c>
      <c r="AT16" s="192">
        <v>0</v>
      </c>
      <c r="AU16" s="192">
        <v>1</v>
      </c>
      <c r="AV16" s="192">
        <v>25</v>
      </c>
      <c r="AW16" s="192">
        <v>44</v>
      </c>
      <c r="AX16" s="192">
        <v>4</v>
      </c>
      <c r="AY16" s="139">
        <v>4</v>
      </c>
    </row>
    <row r="17" spans="1:51" s="27" customFormat="1" ht="15" customHeight="1">
      <c r="A17" s="66" t="s">
        <v>48</v>
      </c>
      <c r="B17" s="206">
        <f t="shared" ref="B17:B74" si="8">SUM(C17:D17)</f>
        <v>293</v>
      </c>
      <c r="C17" s="202">
        <f t="shared" ref="C17:C74" si="9">IF(SUM(H17,L17,P17,T17,X17,AB17,AF17,AJ17,AN17,AR17,AV17)=0,"-",SUM(H17,L17,P17,T17,X17,AB17,AF17,AJ17,AN17,AR17,AV17))</f>
        <v>164</v>
      </c>
      <c r="D17" s="202">
        <f t="shared" ref="D17:D74" si="10">IF(SUM(I17,M17,Q17,U17,Y17,AC17,AG17,AK17,AO17,AS17,AW17)=0,"-",SUM(I17,M17,Q17,U17,Y17,AC17,AG17,AK17,AO17,AS17,AW17))</f>
        <v>129</v>
      </c>
      <c r="E17" s="202">
        <f t="shared" ref="E17:E74" si="11">IF(SUM(F17:G17)=0,"-",SUM(F17:G17))</f>
        <v>84</v>
      </c>
      <c r="F17" s="202">
        <f t="shared" ref="F17:F74" si="12">IF(SUM(J17,N17,V17,Z17,R17,AD17,AH17,AL17,AP17,AT17,AX17)=0,"-",SUM(J17,N17,V17,Z17,R17,AD17,AH17,AL17,AP17,AT17,AX17))</f>
        <v>55</v>
      </c>
      <c r="G17" s="202">
        <f t="shared" ref="G17:G74" si="13">IF(SUM(K17,O17,W17,AA17,S17,AE17,AI17,AM17,AQ17,AU17,AY17)=0,"-",SUM(K17,O17,W17,AA17,S17,AE17,AI17,AM17,AQ17,AU17,AY17))</f>
        <v>29</v>
      </c>
      <c r="H17" s="182">
        <v>11</v>
      </c>
      <c r="I17" s="182">
        <v>0</v>
      </c>
      <c r="J17" s="182">
        <v>2</v>
      </c>
      <c r="K17" s="182">
        <v>0</v>
      </c>
      <c r="L17" s="170">
        <v>0</v>
      </c>
      <c r="M17" s="170">
        <v>0</v>
      </c>
      <c r="N17" s="182">
        <v>0</v>
      </c>
      <c r="O17" s="182">
        <v>0</v>
      </c>
      <c r="P17" s="182">
        <v>13</v>
      </c>
      <c r="Q17" s="182">
        <v>0</v>
      </c>
      <c r="R17" s="182">
        <v>0</v>
      </c>
      <c r="S17" s="182">
        <v>0</v>
      </c>
      <c r="T17" s="170">
        <v>0</v>
      </c>
      <c r="U17" s="170">
        <v>0</v>
      </c>
      <c r="V17" s="146">
        <v>0</v>
      </c>
      <c r="W17" s="146">
        <v>0</v>
      </c>
      <c r="X17" s="170">
        <v>0</v>
      </c>
      <c r="Y17" s="170">
        <v>0</v>
      </c>
      <c r="Z17" s="146">
        <v>0</v>
      </c>
      <c r="AA17" s="146">
        <v>0</v>
      </c>
      <c r="AB17" s="182">
        <v>127</v>
      </c>
      <c r="AC17" s="182">
        <v>103</v>
      </c>
      <c r="AD17" s="182">
        <v>43</v>
      </c>
      <c r="AE17" s="182">
        <v>20</v>
      </c>
      <c r="AF17" s="170">
        <v>0</v>
      </c>
      <c r="AG17" s="170">
        <v>0</v>
      </c>
      <c r="AH17" s="182">
        <v>1</v>
      </c>
      <c r="AI17" s="182">
        <v>0</v>
      </c>
      <c r="AJ17" s="182">
        <v>0</v>
      </c>
      <c r="AK17" s="182">
        <v>12</v>
      </c>
      <c r="AL17" s="182">
        <v>0</v>
      </c>
      <c r="AM17" s="182">
        <v>2</v>
      </c>
      <c r="AN17" s="192">
        <v>0</v>
      </c>
      <c r="AO17" s="192">
        <v>0</v>
      </c>
      <c r="AP17" s="146">
        <v>0</v>
      </c>
      <c r="AQ17" s="146">
        <v>0</v>
      </c>
      <c r="AR17" s="192">
        <v>0</v>
      </c>
      <c r="AS17" s="192">
        <v>0</v>
      </c>
      <c r="AT17" s="192">
        <v>0</v>
      </c>
      <c r="AU17" s="192">
        <v>1</v>
      </c>
      <c r="AV17" s="192">
        <v>13</v>
      </c>
      <c r="AW17" s="192">
        <v>14</v>
      </c>
      <c r="AX17" s="192">
        <v>9</v>
      </c>
      <c r="AY17" s="139">
        <v>6</v>
      </c>
    </row>
    <row r="18" spans="1:51" s="27" customFormat="1" ht="15" customHeight="1">
      <c r="A18" s="66" t="s">
        <v>49</v>
      </c>
      <c r="B18" s="206">
        <f t="shared" si="8"/>
        <v>700</v>
      </c>
      <c r="C18" s="202">
        <f t="shared" si="9"/>
        <v>403</v>
      </c>
      <c r="D18" s="202">
        <f t="shared" si="10"/>
        <v>297</v>
      </c>
      <c r="E18" s="202">
        <f t="shared" si="11"/>
        <v>13</v>
      </c>
      <c r="F18" s="202">
        <f t="shared" si="12"/>
        <v>3</v>
      </c>
      <c r="G18" s="202">
        <f t="shared" si="13"/>
        <v>10</v>
      </c>
      <c r="H18" s="182">
        <v>27</v>
      </c>
      <c r="I18" s="182">
        <v>2</v>
      </c>
      <c r="J18" s="182">
        <v>0</v>
      </c>
      <c r="K18" s="182">
        <v>0</v>
      </c>
      <c r="L18" s="170">
        <v>0</v>
      </c>
      <c r="M18" s="170">
        <v>0</v>
      </c>
      <c r="N18" s="182">
        <v>0</v>
      </c>
      <c r="O18" s="182">
        <v>0</v>
      </c>
      <c r="P18" s="182">
        <v>28</v>
      </c>
      <c r="Q18" s="182">
        <v>3</v>
      </c>
      <c r="R18" s="182">
        <v>0</v>
      </c>
      <c r="S18" s="182">
        <v>0</v>
      </c>
      <c r="T18" s="170">
        <v>0</v>
      </c>
      <c r="U18" s="170">
        <v>0</v>
      </c>
      <c r="V18" s="146">
        <v>0</v>
      </c>
      <c r="W18" s="146">
        <v>0</v>
      </c>
      <c r="X18" s="170">
        <v>0</v>
      </c>
      <c r="Y18" s="170">
        <v>0</v>
      </c>
      <c r="Z18" s="146">
        <v>0</v>
      </c>
      <c r="AA18" s="146">
        <v>0</v>
      </c>
      <c r="AB18" s="182">
        <v>307</v>
      </c>
      <c r="AC18" s="182">
        <v>233</v>
      </c>
      <c r="AD18" s="182">
        <v>0</v>
      </c>
      <c r="AE18" s="182">
        <v>0</v>
      </c>
      <c r="AF18" s="170">
        <v>0</v>
      </c>
      <c r="AG18" s="170">
        <v>0</v>
      </c>
      <c r="AH18" s="182">
        <v>0</v>
      </c>
      <c r="AI18" s="182">
        <v>0</v>
      </c>
      <c r="AJ18" s="182">
        <v>0</v>
      </c>
      <c r="AK18" s="182">
        <v>26</v>
      </c>
      <c r="AL18" s="182">
        <v>0</v>
      </c>
      <c r="AM18" s="182">
        <v>1</v>
      </c>
      <c r="AN18" s="192">
        <v>0</v>
      </c>
      <c r="AO18" s="192">
        <v>4</v>
      </c>
      <c r="AP18" s="146">
        <v>0</v>
      </c>
      <c r="AQ18" s="146">
        <v>0</v>
      </c>
      <c r="AR18" s="192">
        <v>0</v>
      </c>
      <c r="AS18" s="192">
        <v>0</v>
      </c>
      <c r="AT18" s="192">
        <v>0</v>
      </c>
      <c r="AU18" s="192">
        <v>0</v>
      </c>
      <c r="AV18" s="192">
        <v>41</v>
      </c>
      <c r="AW18" s="192">
        <v>29</v>
      </c>
      <c r="AX18" s="192">
        <v>3</v>
      </c>
      <c r="AY18" s="139">
        <v>9</v>
      </c>
    </row>
    <row r="19" spans="1:51" s="27" customFormat="1" ht="15" customHeight="1">
      <c r="A19" s="66" t="s">
        <v>50</v>
      </c>
      <c r="B19" s="206">
        <f t="shared" si="8"/>
        <v>847</v>
      </c>
      <c r="C19" s="202">
        <f t="shared" si="9"/>
        <v>491</v>
      </c>
      <c r="D19" s="202">
        <f t="shared" si="10"/>
        <v>356</v>
      </c>
      <c r="E19" s="202">
        <f t="shared" si="11"/>
        <v>59</v>
      </c>
      <c r="F19" s="202">
        <f t="shared" si="12"/>
        <v>28</v>
      </c>
      <c r="G19" s="202">
        <f t="shared" si="13"/>
        <v>31</v>
      </c>
      <c r="H19" s="182">
        <v>39</v>
      </c>
      <c r="I19" s="182">
        <v>2</v>
      </c>
      <c r="J19" s="182">
        <v>4</v>
      </c>
      <c r="K19" s="182">
        <v>0</v>
      </c>
      <c r="L19" s="170">
        <v>0</v>
      </c>
      <c r="M19" s="170">
        <v>0</v>
      </c>
      <c r="N19" s="182">
        <v>2</v>
      </c>
      <c r="O19" s="182">
        <v>0</v>
      </c>
      <c r="P19" s="182">
        <v>41</v>
      </c>
      <c r="Q19" s="182">
        <v>3</v>
      </c>
      <c r="R19" s="182">
        <v>2</v>
      </c>
      <c r="S19" s="182">
        <v>0</v>
      </c>
      <c r="T19" s="170">
        <v>1</v>
      </c>
      <c r="U19" s="170">
        <v>0</v>
      </c>
      <c r="V19" s="146">
        <v>0</v>
      </c>
      <c r="W19" s="146">
        <v>0</v>
      </c>
      <c r="X19" s="170">
        <v>0</v>
      </c>
      <c r="Y19" s="170">
        <v>0</v>
      </c>
      <c r="Z19" s="146">
        <v>0</v>
      </c>
      <c r="AA19" s="146">
        <v>0</v>
      </c>
      <c r="AB19" s="182">
        <v>351</v>
      </c>
      <c r="AC19" s="182">
        <v>233</v>
      </c>
      <c r="AD19" s="182">
        <v>9</v>
      </c>
      <c r="AE19" s="182">
        <v>7</v>
      </c>
      <c r="AF19" s="170">
        <v>0</v>
      </c>
      <c r="AG19" s="170">
        <v>0</v>
      </c>
      <c r="AH19" s="182">
        <v>0</v>
      </c>
      <c r="AI19" s="182">
        <v>0</v>
      </c>
      <c r="AJ19" s="182">
        <v>0</v>
      </c>
      <c r="AK19" s="182">
        <v>35</v>
      </c>
      <c r="AL19" s="182">
        <v>0</v>
      </c>
      <c r="AM19" s="182">
        <v>1</v>
      </c>
      <c r="AN19" s="192">
        <v>0</v>
      </c>
      <c r="AO19" s="192">
        <v>9</v>
      </c>
      <c r="AP19" s="146">
        <v>0</v>
      </c>
      <c r="AQ19" s="146">
        <v>0</v>
      </c>
      <c r="AR19" s="192">
        <v>0</v>
      </c>
      <c r="AS19" s="192">
        <v>0</v>
      </c>
      <c r="AT19" s="192">
        <v>0</v>
      </c>
      <c r="AU19" s="192">
        <v>1</v>
      </c>
      <c r="AV19" s="192">
        <v>59</v>
      </c>
      <c r="AW19" s="192">
        <v>74</v>
      </c>
      <c r="AX19" s="192">
        <v>11</v>
      </c>
      <c r="AY19" s="139">
        <v>22</v>
      </c>
    </row>
    <row r="20" spans="1:51" s="27" customFormat="1" ht="15" customHeight="1">
      <c r="A20" s="66" t="s">
        <v>51</v>
      </c>
      <c r="B20" s="206">
        <f t="shared" si="8"/>
        <v>164</v>
      </c>
      <c r="C20" s="202">
        <f t="shared" si="9"/>
        <v>97</v>
      </c>
      <c r="D20" s="202">
        <f t="shared" si="10"/>
        <v>67</v>
      </c>
      <c r="E20" s="202">
        <f t="shared" si="11"/>
        <v>3</v>
      </c>
      <c r="F20" s="202" t="str">
        <f t="shared" si="12"/>
        <v>-</v>
      </c>
      <c r="G20" s="202">
        <f t="shared" si="13"/>
        <v>3</v>
      </c>
      <c r="H20" s="182">
        <v>7</v>
      </c>
      <c r="I20" s="182">
        <v>1</v>
      </c>
      <c r="J20" s="182">
        <v>0</v>
      </c>
      <c r="K20" s="182">
        <v>0</v>
      </c>
      <c r="L20" s="170">
        <v>0</v>
      </c>
      <c r="M20" s="170">
        <v>0</v>
      </c>
      <c r="N20" s="146">
        <v>0</v>
      </c>
      <c r="O20" s="146">
        <v>0</v>
      </c>
      <c r="P20" s="182">
        <v>7</v>
      </c>
      <c r="Q20" s="182">
        <v>1</v>
      </c>
      <c r="R20" s="182">
        <v>0</v>
      </c>
      <c r="S20" s="182">
        <v>0</v>
      </c>
      <c r="T20" s="170">
        <v>0</v>
      </c>
      <c r="U20" s="170">
        <v>0</v>
      </c>
      <c r="V20" s="146">
        <v>0</v>
      </c>
      <c r="W20" s="146">
        <v>0</v>
      </c>
      <c r="X20" s="170">
        <v>0</v>
      </c>
      <c r="Y20" s="170">
        <v>0</v>
      </c>
      <c r="Z20" s="146">
        <v>0</v>
      </c>
      <c r="AA20" s="146">
        <v>0</v>
      </c>
      <c r="AB20" s="182">
        <v>74</v>
      </c>
      <c r="AC20" s="182">
        <v>45</v>
      </c>
      <c r="AD20" s="182">
        <v>0</v>
      </c>
      <c r="AE20" s="182">
        <v>0</v>
      </c>
      <c r="AF20" s="170">
        <v>0</v>
      </c>
      <c r="AG20" s="170">
        <v>0</v>
      </c>
      <c r="AH20" s="182">
        <v>0</v>
      </c>
      <c r="AI20" s="182">
        <v>0</v>
      </c>
      <c r="AJ20" s="182">
        <v>0</v>
      </c>
      <c r="AK20" s="182">
        <v>8</v>
      </c>
      <c r="AL20" s="182">
        <v>0</v>
      </c>
      <c r="AM20" s="182">
        <v>0</v>
      </c>
      <c r="AN20" s="192">
        <v>0</v>
      </c>
      <c r="AO20" s="192">
        <v>1</v>
      </c>
      <c r="AP20" s="146">
        <v>0</v>
      </c>
      <c r="AQ20" s="146">
        <v>0</v>
      </c>
      <c r="AR20" s="192">
        <v>0</v>
      </c>
      <c r="AS20" s="192">
        <v>0</v>
      </c>
      <c r="AT20" s="192">
        <v>0</v>
      </c>
      <c r="AU20" s="192">
        <v>1</v>
      </c>
      <c r="AV20" s="192">
        <v>9</v>
      </c>
      <c r="AW20" s="192">
        <v>11</v>
      </c>
      <c r="AX20" s="192">
        <v>0</v>
      </c>
      <c r="AY20" s="139">
        <v>2</v>
      </c>
    </row>
    <row r="21" spans="1:51" s="27" customFormat="1" ht="15" customHeight="1">
      <c r="A21" s="66" t="s">
        <v>52</v>
      </c>
      <c r="B21" s="206">
        <f t="shared" si="8"/>
        <v>198</v>
      </c>
      <c r="C21" s="202">
        <f t="shared" si="9"/>
        <v>110</v>
      </c>
      <c r="D21" s="202">
        <f t="shared" si="10"/>
        <v>88</v>
      </c>
      <c r="E21" s="202">
        <f t="shared" si="11"/>
        <v>3</v>
      </c>
      <c r="F21" s="202">
        <f t="shared" si="12"/>
        <v>1</v>
      </c>
      <c r="G21" s="202">
        <f t="shared" si="13"/>
        <v>2</v>
      </c>
      <c r="H21" s="182">
        <v>10</v>
      </c>
      <c r="I21" s="182">
        <v>0</v>
      </c>
      <c r="J21" s="182">
        <v>0</v>
      </c>
      <c r="K21" s="182">
        <v>0</v>
      </c>
      <c r="L21" s="170">
        <v>0</v>
      </c>
      <c r="M21" s="170">
        <v>0</v>
      </c>
      <c r="N21" s="146">
        <v>0</v>
      </c>
      <c r="O21" s="146">
        <v>0</v>
      </c>
      <c r="P21" s="182">
        <v>10</v>
      </c>
      <c r="Q21" s="182">
        <v>0</v>
      </c>
      <c r="R21" s="182">
        <v>0</v>
      </c>
      <c r="S21" s="182">
        <v>0</v>
      </c>
      <c r="T21" s="170">
        <v>0</v>
      </c>
      <c r="U21" s="170">
        <v>0</v>
      </c>
      <c r="V21" s="146">
        <v>0</v>
      </c>
      <c r="W21" s="146">
        <v>0</v>
      </c>
      <c r="X21" s="170">
        <v>0</v>
      </c>
      <c r="Y21" s="170">
        <v>0</v>
      </c>
      <c r="Z21" s="146">
        <v>0</v>
      </c>
      <c r="AA21" s="146">
        <v>0</v>
      </c>
      <c r="AB21" s="182">
        <v>83</v>
      </c>
      <c r="AC21" s="182">
        <v>68</v>
      </c>
      <c r="AD21" s="182">
        <v>0</v>
      </c>
      <c r="AE21" s="182">
        <v>0</v>
      </c>
      <c r="AF21" s="170">
        <v>0</v>
      </c>
      <c r="AG21" s="170">
        <v>0</v>
      </c>
      <c r="AH21" s="182">
        <v>0</v>
      </c>
      <c r="AI21" s="182">
        <v>0</v>
      </c>
      <c r="AJ21" s="182">
        <v>0</v>
      </c>
      <c r="AK21" s="182">
        <v>10</v>
      </c>
      <c r="AL21" s="182">
        <v>0</v>
      </c>
      <c r="AM21" s="182">
        <v>0</v>
      </c>
      <c r="AN21" s="192">
        <v>0</v>
      </c>
      <c r="AO21" s="192">
        <v>0</v>
      </c>
      <c r="AP21" s="146">
        <v>0</v>
      </c>
      <c r="AQ21" s="146">
        <v>0</v>
      </c>
      <c r="AR21" s="192">
        <v>0</v>
      </c>
      <c r="AS21" s="192">
        <v>1</v>
      </c>
      <c r="AT21" s="192">
        <v>0</v>
      </c>
      <c r="AU21" s="192">
        <v>0</v>
      </c>
      <c r="AV21" s="192">
        <v>7</v>
      </c>
      <c r="AW21" s="192">
        <v>9</v>
      </c>
      <c r="AX21" s="192">
        <v>1</v>
      </c>
      <c r="AY21" s="139">
        <v>2</v>
      </c>
    </row>
    <row r="22" spans="1:51" s="27" customFormat="1" ht="15" customHeight="1">
      <c r="A22" s="66" t="s">
        <v>53</v>
      </c>
      <c r="B22" s="206">
        <f t="shared" si="8"/>
        <v>123</v>
      </c>
      <c r="C22" s="202">
        <f t="shared" si="9"/>
        <v>78</v>
      </c>
      <c r="D22" s="202">
        <f t="shared" si="10"/>
        <v>45</v>
      </c>
      <c r="E22" s="202">
        <f t="shared" si="11"/>
        <v>4</v>
      </c>
      <c r="F22" s="202" t="str">
        <f t="shared" si="12"/>
        <v>-</v>
      </c>
      <c r="G22" s="202">
        <f t="shared" si="13"/>
        <v>4</v>
      </c>
      <c r="H22" s="182">
        <v>7</v>
      </c>
      <c r="I22" s="182">
        <v>0</v>
      </c>
      <c r="J22" s="182">
        <v>0</v>
      </c>
      <c r="K22" s="182">
        <v>0</v>
      </c>
      <c r="L22" s="170">
        <v>0</v>
      </c>
      <c r="M22" s="170">
        <v>0</v>
      </c>
      <c r="N22" s="146">
        <v>0</v>
      </c>
      <c r="O22" s="146">
        <v>0</v>
      </c>
      <c r="P22" s="182">
        <v>7</v>
      </c>
      <c r="Q22" s="182">
        <v>0</v>
      </c>
      <c r="R22" s="182">
        <v>0</v>
      </c>
      <c r="S22" s="182">
        <v>0</v>
      </c>
      <c r="T22" s="170">
        <v>0</v>
      </c>
      <c r="U22" s="170">
        <v>0</v>
      </c>
      <c r="V22" s="146">
        <v>0</v>
      </c>
      <c r="W22" s="146">
        <v>0</v>
      </c>
      <c r="X22" s="170">
        <v>0</v>
      </c>
      <c r="Y22" s="170">
        <v>0</v>
      </c>
      <c r="Z22" s="146">
        <v>0</v>
      </c>
      <c r="AA22" s="146">
        <v>0</v>
      </c>
      <c r="AB22" s="182">
        <v>59</v>
      </c>
      <c r="AC22" s="182">
        <v>33</v>
      </c>
      <c r="AD22" s="182">
        <v>0</v>
      </c>
      <c r="AE22" s="182">
        <v>0</v>
      </c>
      <c r="AF22" s="170">
        <v>0</v>
      </c>
      <c r="AG22" s="170">
        <v>0</v>
      </c>
      <c r="AH22" s="182">
        <v>0</v>
      </c>
      <c r="AI22" s="182">
        <v>0</v>
      </c>
      <c r="AJ22" s="182">
        <v>0</v>
      </c>
      <c r="AK22" s="182">
        <v>7</v>
      </c>
      <c r="AL22" s="182">
        <v>0</v>
      </c>
      <c r="AM22" s="182">
        <v>0</v>
      </c>
      <c r="AN22" s="192">
        <v>0</v>
      </c>
      <c r="AO22" s="192">
        <v>0</v>
      </c>
      <c r="AP22" s="146">
        <v>0</v>
      </c>
      <c r="AQ22" s="146">
        <v>0</v>
      </c>
      <c r="AR22" s="192">
        <v>0</v>
      </c>
      <c r="AS22" s="192">
        <v>0</v>
      </c>
      <c r="AT22" s="192">
        <v>0</v>
      </c>
      <c r="AU22" s="192">
        <v>0</v>
      </c>
      <c r="AV22" s="192">
        <v>5</v>
      </c>
      <c r="AW22" s="192">
        <v>5</v>
      </c>
      <c r="AX22" s="192">
        <v>0</v>
      </c>
      <c r="AY22" s="139">
        <v>4</v>
      </c>
    </row>
    <row r="23" spans="1:51" s="27" customFormat="1" ht="15" customHeight="1">
      <c r="A23" s="66" t="s">
        <v>54</v>
      </c>
      <c r="B23" s="206">
        <f t="shared" si="8"/>
        <v>101</v>
      </c>
      <c r="C23" s="202">
        <f t="shared" si="9"/>
        <v>59</v>
      </c>
      <c r="D23" s="202">
        <f t="shared" si="10"/>
        <v>42</v>
      </c>
      <c r="E23" s="202">
        <f t="shared" si="11"/>
        <v>3</v>
      </c>
      <c r="F23" s="202">
        <f t="shared" si="12"/>
        <v>1</v>
      </c>
      <c r="G23" s="202">
        <f t="shared" si="13"/>
        <v>2</v>
      </c>
      <c r="H23" s="182">
        <v>5</v>
      </c>
      <c r="I23" s="182">
        <v>0</v>
      </c>
      <c r="J23" s="182">
        <v>0</v>
      </c>
      <c r="K23" s="182">
        <v>0</v>
      </c>
      <c r="L23" s="170">
        <v>0</v>
      </c>
      <c r="M23" s="170">
        <v>0</v>
      </c>
      <c r="N23" s="146">
        <v>0</v>
      </c>
      <c r="O23" s="146">
        <v>0</v>
      </c>
      <c r="P23" s="182">
        <v>5</v>
      </c>
      <c r="Q23" s="182">
        <v>0</v>
      </c>
      <c r="R23" s="182">
        <v>0</v>
      </c>
      <c r="S23" s="182">
        <v>0</v>
      </c>
      <c r="T23" s="170">
        <v>0</v>
      </c>
      <c r="U23" s="170">
        <v>0</v>
      </c>
      <c r="V23" s="146">
        <v>0</v>
      </c>
      <c r="W23" s="146">
        <v>0</v>
      </c>
      <c r="X23" s="170">
        <v>0</v>
      </c>
      <c r="Y23" s="170">
        <v>0</v>
      </c>
      <c r="Z23" s="146">
        <v>0</v>
      </c>
      <c r="AA23" s="146">
        <v>0</v>
      </c>
      <c r="AB23" s="182">
        <v>40</v>
      </c>
      <c r="AC23" s="182">
        <v>30</v>
      </c>
      <c r="AD23" s="182">
        <v>0</v>
      </c>
      <c r="AE23" s="182">
        <v>0</v>
      </c>
      <c r="AF23" s="170">
        <v>0</v>
      </c>
      <c r="AG23" s="170">
        <v>0</v>
      </c>
      <c r="AH23" s="182">
        <v>0</v>
      </c>
      <c r="AI23" s="182">
        <v>0</v>
      </c>
      <c r="AJ23" s="182">
        <v>0</v>
      </c>
      <c r="AK23" s="182">
        <v>4</v>
      </c>
      <c r="AL23" s="182">
        <v>0</v>
      </c>
      <c r="AM23" s="182">
        <v>0</v>
      </c>
      <c r="AN23" s="192">
        <v>0</v>
      </c>
      <c r="AO23" s="192">
        <v>1</v>
      </c>
      <c r="AP23" s="146">
        <v>0</v>
      </c>
      <c r="AQ23" s="146">
        <v>0</v>
      </c>
      <c r="AR23" s="192">
        <v>0</v>
      </c>
      <c r="AS23" s="192">
        <v>1</v>
      </c>
      <c r="AT23" s="192">
        <v>0</v>
      </c>
      <c r="AU23" s="192">
        <v>0</v>
      </c>
      <c r="AV23" s="192">
        <v>9</v>
      </c>
      <c r="AW23" s="192">
        <v>6</v>
      </c>
      <c r="AX23" s="192">
        <v>1</v>
      </c>
      <c r="AY23" s="139">
        <v>2</v>
      </c>
    </row>
    <row r="24" spans="1:51" s="27" customFormat="1" ht="15" customHeight="1">
      <c r="A24" s="66" t="s">
        <v>55</v>
      </c>
      <c r="B24" s="206">
        <f t="shared" si="8"/>
        <v>138</v>
      </c>
      <c r="C24" s="202">
        <f t="shared" si="9"/>
        <v>81</v>
      </c>
      <c r="D24" s="202">
        <f t="shared" si="10"/>
        <v>57</v>
      </c>
      <c r="E24" s="202">
        <f t="shared" si="11"/>
        <v>1</v>
      </c>
      <c r="F24" s="202" t="str">
        <f t="shared" si="12"/>
        <v>-</v>
      </c>
      <c r="G24" s="202">
        <f t="shared" si="13"/>
        <v>1</v>
      </c>
      <c r="H24" s="182">
        <v>7</v>
      </c>
      <c r="I24" s="182">
        <v>0</v>
      </c>
      <c r="J24" s="182">
        <v>0</v>
      </c>
      <c r="K24" s="182">
        <v>0</v>
      </c>
      <c r="L24" s="170">
        <v>0</v>
      </c>
      <c r="M24" s="170">
        <v>0</v>
      </c>
      <c r="N24" s="146">
        <v>0</v>
      </c>
      <c r="O24" s="146">
        <v>0</v>
      </c>
      <c r="P24" s="182">
        <v>7</v>
      </c>
      <c r="Q24" s="182">
        <v>0</v>
      </c>
      <c r="R24" s="182">
        <v>0</v>
      </c>
      <c r="S24" s="182">
        <v>0</v>
      </c>
      <c r="T24" s="170">
        <v>0</v>
      </c>
      <c r="U24" s="170">
        <v>0</v>
      </c>
      <c r="V24" s="146">
        <v>0</v>
      </c>
      <c r="W24" s="146">
        <v>0</v>
      </c>
      <c r="X24" s="170">
        <v>0</v>
      </c>
      <c r="Y24" s="170">
        <v>0</v>
      </c>
      <c r="Z24" s="146">
        <v>0</v>
      </c>
      <c r="AA24" s="146">
        <v>0</v>
      </c>
      <c r="AB24" s="182">
        <v>59</v>
      </c>
      <c r="AC24" s="182">
        <v>42</v>
      </c>
      <c r="AD24" s="182">
        <v>0</v>
      </c>
      <c r="AE24" s="182">
        <v>0</v>
      </c>
      <c r="AF24" s="170">
        <v>0</v>
      </c>
      <c r="AG24" s="170">
        <v>0</v>
      </c>
      <c r="AH24" s="182">
        <v>0</v>
      </c>
      <c r="AI24" s="182">
        <v>0</v>
      </c>
      <c r="AJ24" s="182">
        <v>0</v>
      </c>
      <c r="AK24" s="182">
        <v>7</v>
      </c>
      <c r="AL24" s="182">
        <v>0</v>
      </c>
      <c r="AM24" s="182">
        <v>0</v>
      </c>
      <c r="AN24" s="192">
        <v>0</v>
      </c>
      <c r="AO24" s="192">
        <v>1</v>
      </c>
      <c r="AP24" s="146">
        <v>0</v>
      </c>
      <c r="AQ24" s="146">
        <v>0</v>
      </c>
      <c r="AR24" s="192">
        <v>0</v>
      </c>
      <c r="AS24" s="192">
        <v>0</v>
      </c>
      <c r="AT24" s="192">
        <v>0</v>
      </c>
      <c r="AU24" s="192">
        <v>0</v>
      </c>
      <c r="AV24" s="192">
        <v>8</v>
      </c>
      <c r="AW24" s="192">
        <v>7</v>
      </c>
      <c r="AX24" s="192">
        <v>0</v>
      </c>
      <c r="AY24" s="139">
        <v>1</v>
      </c>
    </row>
    <row r="25" spans="1:51" s="27" customFormat="1" ht="15" customHeight="1">
      <c r="A25" s="66" t="s">
        <v>166</v>
      </c>
      <c r="B25" s="206">
        <f t="shared" si="8"/>
        <v>111</v>
      </c>
      <c r="C25" s="202">
        <f t="shared" si="9"/>
        <v>68</v>
      </c>
      <c r="D25" s="202">
        <f t="shared" si="10"/>
        <v>43</v>
      </c>
      <c r="E25" s="202">
        <f t="shared" si="11"/>
        <v>3</v>
      </c>
      <c r="F25" s="202" t="str">
        <f t="shared" si="12"/>
        <v>-</v>
      </c>
      <c r="G25" s="202">
        <f t="shared" si="13"/>
        <v>3</v>
      </c>
      <c r="H25" s="182">
        <v>7</v>
      </c>
      <c r="I25" s="182">
        <v>0</v>
      </c>
      <c r="J25" s="182">
        <v>0</v>
      </c>
      <c r="K25" s="182">
        <v>0</v>
      </c>
      <c r="L25" s="170">
        <v>0</v>
      </c>
      <c r="M25" s="170">
        <v>0</v>
      </c>
      <c r="N25" s="146">
        <v>0</v>
      </c>
      <c r="O25" s="146">
        <v>0</v>
      </c>
      <c r="P25" s="182">
        <v>7</v>
      </c>
      <c r="Q25" s="182">
        <v>0</v>
      </c>
      <c r="R25" s="182">
        <v>0</v>
      </c>
      <c r="S25" s="182">
        <v>0</v>
      </c>
      <c r="T25" s="170">
        <v>0</v>
      </c>
      <c r="U25" s="170">
        <v>0</v>
      </c>
      <c r="V25" s="146">
        <v>0</v>
      </c>
      <c r="W25" s="146">
        <v>0</v>
      </c>
      <c r="X25" s="170">
        <v>0</v>
      </c>
      <c r="Y25" s="170">
        <v>0</v>
      </c>
      <c r="Z25" s="146">
        <v>0</v>
      </c>
      <c r="AA25" s="146">
        <v>0</v>
      </c>
      <c r="AB25" s="182">
        <v>52</v>
      </c>
      <c r="AC25" s="182">
        <v>34</v>
      </c>
      <c r="AD25" s="182">
        <v>0</v>
      </c>
      <c r="AE25" s="182">
        <v>0</v>
      </c>
      <c r="AF25" s="170">
        <v>0</v>
      </c>
      <c r="AG25" s="170">
        <v>0</v>
      </c>
      <c r="AH25" s="182">
        <v>0</v>
      </c>
      <c r="AI25" s="182">
        <v>0</v>
      </c>
      <c r="AJ25" s="182">
        <v>0</v>
      </c>
      <c r="AK25" s="182">
        <v>7</v>
      </c>
      <c r="AL25" s="182">
        <v>0</v>
      </c>
      <c r="AM25" s="182">
        <v>0</v>
      </c>
      <c r="AN25" s="192">
        <v>0</v>
      </c>
      <c r="AO25" s="192">
        <v>0</v>
      </c>
      <c r="AP25" s="146">
        <v>0</v>
      </c>
      <c r="AQ25" s="146">
        <v>0</v>
      </c>
      <c r="AR25" s="192">
        <v>0</v>
      </c>
      <c r="AS25" s="192">
        <v>0</v>
      </c>
      <c r="AT25" s="192">
        <v>0</v>
      </c>
      <c r="AU25" s="192">
        <v>0</v>
      </c>
      <c r="AV25" s="192">
        <v>2</v>
      </c>
      <c r="AW25" s="192">
        <v>2</v>
      </c>
      <c r="AX25" s="192">
        <v>0</v>
      </c>
      <c r="AY25" s="139">
        <v>3</v>
      </c>
    </row>
    <row r="26" spans="1:51" s="27" customFormat="1" ht="15" customHeight="1">
      <c r="A26" s="66" t="s">
        <v>167</v>
      </c>
      <c r="B26" s="206">
        <f t="shared" si="8"/>
        <v>132</v>
      </c>
      <c r="C26" s="202">
        <f t="shared" si="9"/>
        <v>81</v>
      </c>
      <c r="D26" s="202">
        <f t="shared" si="10"/>
        <v>51</v>
      </c>
      <c r="E26" s="202">
        <f t="shared" si="11"/>
        <v>1</v>
      </c>
      <c r="F26" s="202">
        <f t="shared" si="12"/>
        <v>1</v>
      </c>
      <c r="G26" s="202" t="str">
        <f t="shared" si="13"/>
        <v>-</v>
      </c>
      <c r="H26" s="182">
        <v>5</v>
      </c>
      <c r="I26" s="182">
        <v>1</v>
      </c>
      <c r="J26" s="182">
        <v>0</v>
      </c>
      <c r="K26" s="182">
        <v>0</v>
      </c>
      <c r="L26" s="170">
        <v>0</v>
      </c>
      <c r="M26" s="170">
        <v>0</v>
      </c>
      <c r="N26" s="146">
        <v>0</v>
      </c>
      <c r="O26" s="146">
        <v>0</v>
      </c>
      <c r="P26" s="182">
        <v>6</v>
      </c>
      <c r="Q26" s="182">
        <v>0</v>
      </c>
      <c r="R26" s="182">
        <v>0</v>
      </c>
      <c r="S26" s="182">
        <v>0</v>
      </c>
      <c r="T26" s="170">
        <v>0</v>
      </c>
      <c r="U26" s="170">
        <v>0</v>
      </c>
      <c r="V26" s="146">
        <v>0</v>
      </c>
      <c r="W26" s="146">
        <v>0</v>
      </c>
      <c r="X26" s="170">
        <v>0</v>
      </c>
      <c r="Y26" s="170">
        <v>0</v>
      </c>
      <c r="Z26" s="146">
        <v>0</v>
      </c>
      <c r="AA26" s="146">
        <v>0</v>
      </c>
      <c r="AB26" s="182">
        <v>54</v>
      </c>
      <c r="AC26" s="182">
        <v>34</v>
      </c>
      <c r="AD26" s="182">
        <v>0</v>
      </c>
      <c r="AE26" s="182">
        <v>0</v>
      </c>
      <c r="AF26" s="170">
        <v>0</v>
      </c>
      <c r="AG26" s="170">
        <v>0</v>
      </c>
      <c r="AH26" s="182">
        <v>0</v>
      </c>
      <c r="AI26" s="182">
        <v>0</v>
      </c>
      <c r="AJ26" s="182">
        <v>0</v>
      </c>
      <c r="AK26" s="182">
        <v>6</v>
      </c>
      <c r="AL26" s="182">
        <v>0</v>
      </c>
      <c r="AM26" s="182">
        <v>0</v>
      </c>
      <c r="AN26" s="192">
        <v>0</v>
      </c>
      <c r="AO26" s="192">
        <v>0</v>
      </c>
      <c r="AP26" s="146">
        <v>0</v>
      </c>
      <c r="AQ26" s="146">
        <v>0</v>
      </c>
      <c r="AR26" s="192">
        <v>0</v>
      </c>
      <c r="AS26" s="192">
        <v>1</v>
      </c>
      <c r="AT26" s="192">
        <v>0</v>
      </c>
      <c r="AU26" s="192">
        <v>0</v>
      </c>
      <c r="AV26" s="192">
        <v>16</v>
      </c>
      <c r="AW26" s="192">
        <v>9</v>
      </c>
      <c r="AX26" s="192">
        <v>1</v>
      </c>
      <c r="AY26" s="139">
        <v>0</v>
      </c>
    </row>
    <row r="27" spans="1:51" s="27" customFormat="1" ht="15" customHeight="1">
      <c r="A27" s="66" t="s">
        <v>168</v>
      </c>
      <c r="B27" s="206">
        <f t="shared" si="8"/>
        <v>151</v>
      </c>
      <c r="C27" s="202">
        <f t="shared" si="9"/>
        <v>85</v>
      </c>
      <c r="D27" s="202">
        <f t="shared" si="10"/>
        <v>66</v>
      </c>
      <c r="E27" s="202">
        <f t="shared" si="11"/>
        <v>2</v>
      </c>
      <c r="F27" s="202" t="str">
        <f t="shared" si="12"/>
        <v>-</v>
      </c>
      <c r="G27" s="202">
        <f t="shared" si="13"/>
        <v>2</v>
      </c>
      <c r="H27" s="182">
        <v>6</v>
      </c>
      <c r="I27" s="182">
        <v>0</v>
      </c>
      <c r="J27" s="182">
        <v>0</v>
      </c>
      <c r="K27" s="182">
        <v>0</v>
      </c>
      <c r="L27" s="170">
        <v>0</v>
      </c>
      <c r="M27" s="170">
        <v>0</v>
      </c>
      <c r="N27" s="146">
        <v>0</v>
      </c>
      <c r="O27" s="146">
        <v>0</v>
      </c>
      <c r="P27" s="182">
        <v>6</v>
      </c>
      <c r="Q27" s="182">
        <v>0</v>
      </c>
      <c r="R27" s="182">
        <v>0</v>
      </c>
      <c r="S27" s="182">
        <v>0</v>
      </c>
      <c r="T27" s="170">
        <v>0</v>
      </c>
      <c r="U27" s="170">
        <v>0</v>
      </c>
      <c r="V27" s="146">
        <v>0</v>
      </c>
      <c r="W27" s="146">
        <v>0</v>
      </c>
      <c r="X27" s="170">
        <v>0</v>
      </c>
      <c r="Y27" s="170">
        <v>0</v>
      </c>
      <c r="Z27" s="146">
        <v>0</v>
      </c>
      <c r="AA27" s="146">
        <v>0</v>
      </c>
      <c r="AB27" s="182">
        <v>60</v>
      </c>
      <c r="AC27" s="182">
        <v>48</v>
      </c>
      <c r="AD27" s="182">
        <v>0</v>
      </c>
      <c r="AE27" s="182">
        <v>0</v>
      </c>
      <c r="AF27" s="170">
        <v>0</v>
      </c>
      <c r="AG27" s="170">
        <v>0</v>
      </c>
      <c r="AH27" s="182">
        <v>0</v>
      </c>
      <c r="AI27" s="182">
        <v>0</v>
      </c>
      <c r="AJ27" s="182">
        <v>1</v>
      </c>
      <c r="AK27" s="182">
        <v>6</v>
      </c>
      <c r="AL27" s="182">
        <v>0</v>
      </c>
      <c r="AM27" s="182">
        <v>0</v>
      </c>
      <c r="AN27" s="192">
        <v>0</v>
      </c>
      <c r="AO27" s="192">
        <v>1</v>
      </c>
      <c r="AP27" s="146">
        <v>0</v>
      </c>
      <c r="AQ27" s="146">
        <v>0</v>
      </c>
      <c r="AR27" s="192">
        <v>0</v>
      </c>
      <c r="AS27" s="192">
        <v>0</v>
      </c>
      <c r="AT27" s="192">
        <v>0</v>
      </c>
      <c r="AU27" s="192">
        <v>1</v>
      </c>
      <c r="AV27" s="192">
        <v>12</v>
      </c>
      <c r="AW27" s="192">
        <v>11</v>
      </c>
      <c r="AX27" s="192">
        <v>0</v>
      </c>
      <c r="AY27" s="139">
        <v>1</v>
      </c>
    </row>
    <row r="28" spans="1:51" s="27" customFormat="1" ht="15" customHeight="1">
      <c r="A28" s="66" t="s">
        <v>175</v>
      </c>
      <c r="B28" s="206">
        <f>SUM(C28:D28)</f>
        <v>72</v>
      </c>
      <c r="C28" s="202">
        <f t="shared" si="9"/>
        <v>46</v>
      </c>
      <c r="D28" s="202">
        <f t="shared" si="10"/>
        <v>26</v>
      </c>
      <c r="E28" s="202">
        <f>IF(SUM(F28:G28)=0,"-",SUM(F28:G28))</f>
        <v>1</v>
      </c>
      <c r="F28" s="202" t="str">
        <f t="shared" si="12"/>
        <v>-</v>
      </c>
      <c r="G28" s="202">
        <f t="shared" si="13"/>
        <v>1</v>
      </c>
      <c r="H28" s="182">
        <v>3</v>
      </c>
      <c r="I28" s="182">
        <v>0</v>
      </c>
      <c r="J28" s="182">
        <v>0</v>
      </c>
      <c r="K28" s="182">
        <v>0</v>
      </c>
      <c r="L28" s="170">
        <v>0</v>
      </c>
      <c r="M28" s="170">
        <v>0</v>
      </c>
      <c r="N28" s="146">
        <v>0</v>
      </c>
      <c r="O28" s="146">
        <v>0</v>
      </c>
      <c r="P28" s="182">
        <v>3</v>
      </c>
      <c r="Q28" s="182">
        <v>0</v>
      </c>
      <c r="R28" s="182">
        <v>0</v>
      </c>
      <c r="S28" s="182">
        <v>0</v>
      </c>
      <c r="T28" s="170">
        <v>0</v>
      </c>
      <c r="U28" s="170">
        <v>0</v>
      </c>
      <c r="V28" s="146">
        <v>0</v>
      </c>
      <c r="W28" s="146">
        <v>0</v>
      </c>
      <c r="X28" s="170">
        <v>0</v>
      </c>
      <c r="Y28" s="170">
        <v>0</v>
      </c>
      <c r="Z28" s="146">
        <v>0</v>
      </c>
      <c r="AA28" s="146">
        <v>0</v>
      </c>
      <c r="AB28" s="182">
        <v>35</v>
      </c>
      <c r="AC28" s="182">
        <v>21</v>
      </c>
      <c r="AD28" s="182">
        <v>0</v>
      </c>
      <c r="AE28" s="182">
        <v>0</v>
      </c>
      <c r="AF28" s="170">
        <v>0</v>
      </c>
      <c r="AG28" s="170">
        <v>0</v>
      </c>
      <c r="AH28" s="182">
        <v>0</v>
      </c>
      <c r="AI28" s="182">
        <v>0</v>
      </c>
      <c r="AJ28" s="182">
        <v>0</v>
      </c>
      <c r="AK28" s="182">
        <v>3</v>
      </c>
      <c r="AL28" s="182">
        <v>0</v>
      </c>
      <c r="AM28" s="182">
        <v>0</v>
      </c>
      <c r="AN28" s="192">
        <v>0</v>
      </c>
      <c r="AO28" s="192">
        <v>0</v>
      </c>
      <c r="AP28" s="146">
        <v>0</v>
      </c>
      <c r="AQ28" s="146">
        <v>0</v>
      </c>
      <c r="AR28" s="192">
        <v>0</v>
      </c>
      <c r="AS28" s="192">
        <v>0</v>
      </c>
      <c r="AT28" s="192">
        <v>0</v>
      </c>
      <c r="AU28" s="192">
        <v>1</v>
      </c>
      <c r="AV28" s="192">
        <v>5</v>
      </c>
      <c r="AW28" s="192">
        <v>2</v>
      </c>
      <c r="AX28" s="192">
        <v>0</v>
      </c>
      <c r="AY28" s="139">
        <v>0</v>
      </c>
    </row>
    <row r="29" spans="1:51" s="27" customFormat="1" ht="15" customHeight="1">
      <c r="A29" s="66" t="s">
        <v>56</v>
      </c>
      <c r="B29" s="206">
        <f t="shared" si="8"/>
        <v>23</v>
      </c>
      <c r="C29" s="202">
        <f t="shared" si="9"/>
        <v>12</v>
      </c>
      <c r="D29" s="202">
        <f t="shared" si="10"/>
        <v>11</v>
      </c>
      <c r="E29" s="202" t="str">
        <f t="shared" si="11"/>
        <v>-</v>
      </c>
      <c r="F29" s="202" t="str">
        <f t="shared" si="12"/>
        <v>-</v>
      </c>
      <c r="G29" s="202" t="str">
        <f t="shared" si="13"/>
        <v>-</v>
      </c>
      <c r="H29" s="182">
        <v>1</v>
      </c>
      <c r="I29" s="182">
        <v>0</v>
      </c>
      <c r="J29" s="182">
        <v>0</v>
      </c>
      <c r="K29" s="182">
        <v>0</v>
      </c>
      <c r="L29" s="170">
        <v>0</v>
      </c>
      <c r="M29" s="170">
        <v>0</v>
      </c>
      <c r="N29" s="146">
        <v>0</v>
      </c>
      <c r="O29" s="146">
        <v>0</v>
      </c>
      <c r="P29" s="182">
        <v>1</v>
      </c>
      <c r="Q29" s="182">
        <v>0</v>
      </c>
      <c r="R29" s="182">
        <v>0</v>
      </c>
      <c r="S29" s="182">
        <v>0</v>
      </c>
      <c r="T29" s="170">
        <v>0</v>
      </c>
      <c r="U29" s="170">
        <v>0</v>
      </c>
      <c r="V29" s="146">
        <v>0</v>
      </c>
      <c r="W29" s="146">
        <v>0</v>
      </c>
      <c r="X29" s="170">
        <v>0</v>
      </c>
      <c r="Y29" s="170">
        <v>0</v>
      </c>
      <c r="Z29" s="146">
        <v>0</v>
      </c>
      <c r="AA29" s="146">
        <v>0</v>
      </c>
      <c r="AB29" s="182">
        <v>10</v>
      </c>
      <c r="AC29" s="182">
        <v>9</v>
      </c>
      <c r="AD29" s="182">
        <v>0</v>
      </c>
      <c r="AE29" s="182">
        <v>0</v>
      </c>
      <c r="AF29" s="170">
        <v>0</v>
      </c>
      <c r="AG29" s="170">
        <v>0</v>
      </c>
      <c r="AH29" s="182">
        <v>0</v>
      </c>
      <c r="AI29" s="182">
        <v>0</v>
      </c>
      <c r="AJ29" s="182">
        <v>0</v>
      </c>
      <c r="AK29" s="182">
        <v>1</v>
      </c>
      <c r="AL29" s="182">
        <v>0</v>
      </c>
      <c r="AM29" s="182">
        <v>0</v>
      </c>
      <c r="AN29" s="192">
        <v>0</v>
      </c>
      <c r="AO29" s="192">
        <v>0</v>
      </c>
      <c r="AP29" s="146">
        <v>0</v>
      </c>
      <c r="AQ29" s="146">
        <v>0</v>
      </c>
      <c r="AR29" s="192">
        <v>0</v>
      </c>
      <c r="AS29" s="192">
        <v>0</v>
      </c>
      <c r="AT29" s="192">
        <v>0</v>
      </c>
      <c r="AU29" s="192">
        <v>0</v>
      </c>
      <c r="AV29" s="192">
        <v>0</v>
      </c>
      <c r="AW29" s="192">
        <v>1</v>
      </c>
      <c r="AX29" s="192">
        <v>0</v>
      </c>
      <c r="AY29" s="139">
        <v>0</v>
      </c>
    </row>
    <row r="30" spans="1:51" s="27" customFormat="1" ht="15" customHeight="1">
      <c r="A30" s="66" t="s">
        <v>57</v>
      </c>
      <c r="B30" s="206">
        <f t="shared" si="8"/>
        <v>19</v>
      </c>
      <c r="C30" s="202">
        <f t="shared" si="9"/>
        <v>13</v>
      </c>
      <c r="D30" s="202">
        <f t="shared" si="10"/>
        <v>6</v>
      </c>
      <c r="E30" s="202" t="str">
        <f t="shared" si="11"/>
        <v>-</v>
      </c>
      <c r="F30" s="202" t="str">
        <f t="shared" si="12"/>
        <v>-</v>
      </c>
      <c r="G30" s="202" t="str">
        <f t="shared" si="13"/>
        <v>-</v>
      </c>
      <c r="H30" s="182">
        <v>1</v>
      </c>
      <c r="I30" s="182">
        <v>0</v>
      </c>
      <c r="J30" s="182">
        <v>0</v>
      </c>
      <c r="K30" s="182">
        <v>0</v>
      </c>
      <c r="L30" s="170">
        <v>0</v>
      </c>
      <c r="M30" s="170">
        <v>0</v>
      </c>
      <c r="N30" s="146">
        <v>0</v>
      </c>
      <c r="O30" s="146">
        <v>0</v>
      </c>
      <c r="P30" s="182">
        <v>0</v>
      </c>
      <c r="Q30" s="182">
        <v>1</v>
      </c>
      <c r="R30" s="182">
        <v>0</v>
      </c>
      <c r="S30" s="182">
        <v>0</v>
      </c>
      <c r="T30" s="170">
        <v>0</v>
      </c>
      <c r="U30" s="170">
        <v>0</v>
      </c>
      <c r="V30" s="146">
        <v>0</v>
      </c>
      <c r="W30" s="146">
        <v>0</v>
      </c>
      <c r="X30" s="170">
        <v>0</v>
      </c>
      <c r="Y30" s="170">
        <v>0</v>
      </c>
      <c r="Z30" s="146">
        <v>0</v>
      </c>
      <c r="AA30" s="146">
        <v>0</v>
      </c>
      <c r="AB30" s="182">
        <v>11</v>
      </c>
      <c r="AC30" s="182">
        <v>3</v>
      </c>
      <c r="AD30" s="182">
        <v>0</v>
      </c>
      <c r="AE30" s="182">
        <v>0</v>
      </c>
      <c r="AF30" s="170">
        <v>0</v>
      </c>
      <c r="AG30" s="170">
        <v>0</v>
      </c>
      <c r="AH30" s="182">
        <v>0</v>
      </c>
      <c r="AI30" s="182">
        <v>0</v>
      </c>
      <c r="AJ30" s="182">
        <v>0</v>
      </c>
      <c r="AK30" s="182">
        <v>1</v>
      </c>
      <c r="AL30" s="182">
        <v>0</v>
      </c>
      <c r="AM30" s="182">
        <v>0</v>
      </c>
      <c r="AN30" s="192">
        <v>0</v>
      </c>
      <c r="AO30" s="192">
        <v>0</v>
      </c>
      <c r="AP30" s="146">
        <v>0</v>
      </c>
      <c r="AQ30" s="146">
        <v>0</v>
      </c>
      <c r="AR30" s="192">
        <v>0</v>
      </c>
      <c r="AS30" s="192">
        <v>0</v>
      </c>
      <c r="AT30" s="192">
        <v>0</v>
      </c>
      <c r="AU30" s="192">
        <v>0</v>
      </c>
      <c r="AV30" s="192">
        <v>1</v>
      </c>
      <c r="AW30" s="192">
        <v>1</v>
      </c>
      <c r="AX30" s="192">
        <v>0</v>
      </c>
      <c r="AY30" s="139">
        <v>0</v>
      </c>
    </row>
    <row r="31" spans="1:51" s="27" customFormat="1" ht="15" customHeight="1">
      <c r="A31" s="66" t="s">
        <v>58</v>
      </c>
      <c r="B31" s="206">
        <f t="shared" si="8"/>
        <v>36</v>
      </c>
      <c r="C31" s="202">
        <f t="shared" si="9"/>
        <v>19</v>
      </c>
      <c r="D31" s="202">
        <f t="shared" si="10"/>
        <v>17</v>
      </c>
      <c r="E31" s="202">
        <f t="shared" si="11"/>
        <v>1</v>
      </c>
      <c r="F31" s="202" t="str">
        <f t="shared" si="12"/>
        <v>-</v>
      </c>
      <c r="G31" s="202">
        <f t="shared" si="13"/>
        <v>1</v>
      </c>
      <c r="H31" s="182">
        <v>2</v>
      </c>
      <c r="I31" s="182">
        <v>0</v>
      </c>
      <c r="J31" s="182">
        <v>0</v>
      </c>
      <c r="K31" s="182">
        <v>0</v>
      </c>
      <c r="L31" s="170">
        <v>0</v>
      </c>
      <c r="M31" s="170">
        <v>0</v>
      </c>
      <c r="N31" s="146">
        <v>0</v>
      </c>
      <c r="O31" s="146">
        <v>0</v>
      </c>
      <c r="P31" s="182">
        <v>2</v>
      </c>
      <c r="Q31" s="182">
        <v>0</v>
      </c>
      <c r="R31" s="182">
        <v>0</v>
      </c>
      <c r="S31" s="182">
        <v>0</v>
      </c>
      <c r="T31" s="170">
        <v>0</v>
      </c>
      <c r="U31" s="170">
        <v>0</v>
      </c>
      <c r="V31" s="146">
        <v>0</v>
      </c>
      <c r="W31" s="146">
        <v>0</v>
      </c>
      <c r="X31" s="170">
        <v>0</v>
      </c>
      <c r="Y31" s="170">
        <v>0</v>
      </c>
      <c r="Z31" s="146">
        <v>0</v>
      </c>
      <c r="AA31" s="146">
        <v>0</v>
      </c>
      <c r="AB31" s="182">
        <v>13</v>
      </c>
      <c r="AC31" s="182">
        <v>12</v>
      </c>
      <c r="AD31" s="182">
        <v>0</v>
      </c>
      <c r="AE31" s="182">
        <v>0</v>
      </c>
      <c r="AF31" s="170">
        <v>0</v>
      </c>
      <c r="AG31" s="170">
        <v>0</v>
      </c>
      <c r="AH31" s="182">
        <v>0</v>
      </c>
      <c r="AI31" s="182">
        <v>0</v>
      </c>
      <c r="AJ31" s="182">
        <v>0</v>
      </c>
      <c r="AK31" s="182">
        <v>2</v>
      </c>
      <c r="AL31" s="182">
        <v>0</v>
      </c>
      <c r="AM31" s="182">
        <v>0</v>
      </c>
      <c r="AN31" s="192">
        <v>0</v>
      </c>
      <c r="AO31" s="192">
        <v>1</v>
      </c>
      <c r="AP31" s="146">
        <v>0</v>
      </c>
      <c r="AQ31" s="146">
        <v>0</v>
      </c>
      <c r="AR31" s="192">
        <v>0</v>
      </c>
      <c r="AS31" s="192">
        <v>0</v>
      </c>
      <c r="AT31" s="192">
        <v>0</v>
      </c>
      <c r="AU31" s="192">
        <v>0</v>
      </c>
      <c r="AV31" s="192">
        <v>2</v>
      </c>
      <c r="AW31" s="192">
        <v>2</v>
      </c>
      <c r="AX31" s="192">
        <v>0</v>
      </c>
      <c r="AY31" s="139">
        <v>1</v>
      </c>
    </row>
    <row r="32" spans="1:51" s="27" customFormat="1" ht="15" customHeight="1">
      <c r="A32" s="66" t="s">
        <v>59</v>
      </c>
      <c r="B32" s="206">
        <f t="shared" si="8"/>
        <v>22</v>
      </c>
      <c r="C32" s="202">
        <f t="shared" si="9"/>
        <v>14</v>
      </c>
      <c r="D32" s="202">
        <f t="shared" si="10"/>
        <v>8</v>
      </c>
      <c r="E32" s="202" t="str">
        <f t="shared" si="11"/>
        <v>-</v>
      </c>
      <c r="F32" s="202" t="str">
        <f t="shared" si="12"/>
        <v>-</v>
      </c>
      <c r="G32" s="202" t="str">
        <f t="shared" si="13"/>
        <v>-</v>
      </c>
      <c r="H32" s="182">
        <v>1</v>
      </c>
      <c r="I32" s="182">
        <v>0</v>
      </c>
      <c r="J32" s="182">
        <v>0</v>
      </c>
      <c r="K32" s="182">
        <v>0</v>
      </c>
      <c r="L32" s="170">
        <v>0</v>
      </c>
      <c r="M32" s="170">
        <v>0</v>
      </c>
      <c r="N32" s="146">
        <v>0</v>
      </c>
      <c r="O32" s="146">
        <v>0</v>
      </c>
      <c r="P32" s="182">
        <v>1</v>
      </c>
      <c r="Q32" s="182">
        <v>0</v>
      </c>
      <c r="R32" s="182">
        <v>0</v>
      </c>
      <c r="S32" s="182">
        <v>0</v>
      </c>
      <c r="T32" s="170">
        <v>0</v>
      </c>
      <c r="U32" s="170">
        <v>0</v>
      </c>
      <c r="V32" s="146">
        <v>0</v>
      </c>
      <c r="W32" s="146">
        <v>0</v>
      </c>
      <c r="X32" s="170">
        <v>0</v>
      </c>
      <c r="Y32" s="170">
        <v>0</v>
      </c>
      <c r="Z32" s="146">
        <v>0</v>
      </c>
      <c r="AA32" s="146">
        <v>0</v>
      </c>
      <c r="AB32" s="182">
        <v>12</v>
      </c>
      <c r="AC32" s="182">
        <v>4</v>
      </c>
      <c r="AD32" s="182">
        <v>0</v>
      </c>
      <c r="AE32" s="182">
        <v>0</v>
      </c>
      <c r="AF32" s="170">
        <v>0</v>
      </c>
      <c r="AG32" s="170">
        <v>0</v>
      </c>
      <c r="AH32" s="182">
        <v>0</v>
      </c>
      <c r="AI32" s="182">
        <v>0</v>
      </c>
      <c r="AJ32" s="182">
        <v>0</v>
      </c>
      <c r="AK32" s="182">
        <v>1</v>
      </c>
      <c r="AL32" s="182">
        <v>0</v>
      </c>
      <c r="AM32" s="182">
        <v>0</v>
      </c>
      <c r="AN32" s="192">
        <v>0</v>
      </c>
      <c r="AO32" s="192">
        <v>1</v>
      </c>
      <c r="AP32" s="146">
        <v>0</v>
      </c>
      <c r="AQ32" s="146">
        <v>0</v>
      </c>
      <c r="AR32" s="192">
        <v>0</v>
      </c>
      <c r="AS32" s="192">
        <v>0</v>
      </c>
      <c r="AT32" s="192">
        <v>0</v>
      </c>
      <c r="AU32" s="192">
        <v>0</v>
      </c>
      <c r="AV32" s="192">
        <v>0</v>
      </c>
      <c r="AW32" s="192">
        <v>2</v>
      </c>
      <c r="AX32" s="192">
        <v>0</v>
      </c>
      <c r="AY32" s="139">
        <v>0</v>
      </c>
    </row>
    <row r="33" spans="1:51" s="27" customFormat="1" ht="15" customHeight="1">
      <c r="A33" s="66" t="s">
        <v>60</v>
      </c>
      <c r="B33" s="206">
        <f t="shared" si="8"/>
        <v>29</v>
      </c>
      <c r="C33" s="202">
        <f t="shared" si="9"/>
        <v>18</v>
      </c>
      <c r="D33" s="202">
        <f t="shared" si="10"/>
        <v>11</v>
      </c>
      <c r="E33" s="202">
        <f t="shared" si="11"/>
        <v>1</v>
      </c>
      <c r="F33" s="202">
        <f t="shared" si="12"/>
        <v>1</v>
      </c>
      <c r="G33" s="202" t="str">
        <f t="shared" si="13"/>
        <v>-</v>
      </c>
      <c r="H33" s="182">
        <v>1</v>
      </c>
      <c r="I33" s="182">
        <v>0</v>
      </c>
      <c r="J33" s="182">
        <v>0</v>
      </c>
      <c r="K33" s="182">
        <v>0</v>
      </c>
      <c r="L33" s="170">
        <v>0</v>
      </c>
      <c r="M33" s="170">
        <v>0</v>
      </c>
      <c r="N33" s="146">
        <v>0</v>
      </c>
      <c r="O33" s="146">
        <v>0</v>
      </c>
      <c r="P33" s="182">
        <v>1</v>
      </c>
      <c r="Q33" s="182">
        <v>0</v>
      </c>
      <c r="R33" s="182">
        <v>0</v>
      </c>
      <c r="S33" s="182">
        <v>0</v>
      </c>
      <c r="T33" s="170">
        <v>0</v>
      </c>
      <c r="U33" s="170">
        <v>0</v>
      </c>
      <c r="V33" s="146">
        <v>0</v>
      </c>
      <c r="W33" s="146">
        <v>0</v>
      </c>
      <c r="X33" s="170">
        <v>0</v>
      </c>
      <c r="Y33" s="170">
        <v>0</v>
      </c>
      <c r="Z33" s="146">
        <v>0</v>
      </c>
      <c r="AA33" s="146">
        <v>0</v>
      </c>
      <c r="AB33" s="182">
        <v>13</v>
      </c>
      <c r="AC33" s="182">
        <v>8</v>
      </c>
      <c r="AD33" s="182">
        <v>0</v>
      </c>
      <c r="AE33" s="182">
        <v>0</v>
      </c>
      <c r="AF33" s="170">
        <v>0</v>
      </c>
      <c r="AG33" s="170">
        <v>0</v>
      </c>
      <c r="AH33" s="182">
        <v>0</v>
      </c>
      <c r="AI33" s="182">
        <v>0</v>
      </c>
      <c r="AJ33" s="182">
        <v>0</v>
      </c>
      <c r="AK33" s="182">
        <v>1</v>
      </c>
      <c r="AL33" s="182">
        <v>0</v>
      </c>
      <c r="AM33" s="182">
        <v>0</v>
      </c>
      <c r="AN33" s="192">
        <v>0</v>
      </c>
      <c r="AO33" s="192">
        <v>1</v>
      </c>
      <c r="AP33" s="146">
        <v>0</v>
      </c>
      <c r="AQ33" s="146">
        <v>0</v>
      </c>
      <c r="AR33" s="192">
        <v>0</v>
      </c>
      <c r="AS33" s="192">
        <v>0</v>
      </c>
      <c r="AT33" s="192">
        <v>0</v>
      </c>
      <c r="AU33" s="192">
        <v>0</v>
      </c>
      <c r="AV33" s="192">
        <v>3</v>
      </c>
      <c r="AW33" s="192">
        <v>1</v>
      </c>
      <c r="AX33" s="192">
        <v>1</v>
      </c>
      <c r="AY33" s="139">
        <v>0</v>
      </c>
    </row>
    <row r="34" spans="1:51" s="27" customFormat="1" ht="15" customHeight="1">
      <c r="A34" s="66" t="s">
        <v>61</v>
      </c>
      <c r="B34" s="206">
        <f t="shared" si="8"/>
        <v>23</v>
      </c>
      <c r="C34" s="202">
        <f t="shared" si="9"/>
        <v>13</v>
      </c>
      <c r="D34" s="202">
        <f t="shared" si="10"/>
        <v>10</v>
      </c>
      <c r="E34" s="202">
        <f t="shared" si="11"/>
        <v>2</v>
      </c>
      <c r="F34" s="202">
        <f t="shared" si="12"/>
        <v>1</v>
      </c>
      <c r="G34" s="202">
        <f t="shared" si="13"/>
        <v>1</v>
      </c>
      <c r="H34" s="182">
        <v>1</v>
      </c>
      <c r="I34" s="182">
        <v>1</v>
      </c>
      <c r="J34" s="182">
        <v>0</v>
      </c>
      <c r="K34" s="182">
        <v>0</v>
      </c>
      <c r="L34" s="170">
        <v>0</v>
      </c>
      <c r="M34" s="170">
        <v>0</v>
      </c>
      <c r="N34" s="146">
        <v>0</v>
      </c>
      <c r="O34" s="146">
        <v>0</v>
      </c>
      <c r="P34" s="182">
        <v>2</v>
      </c>
      <c r="Q34" s="182">
        <v>0</v>
      </c>
      <c r="R34" s="182">
        <v>0</v>
      </c>
      <c r="S34" s="182">
        <v>0</v>
      </c>
      <c r="T34" s="170">
        <v>0</v>
      </c>
      <c r="U34" s="170">
        <v>0</v>
      </c>
      <c r="V34" s="146">
        <v>0</v>
      </c>
      <c r="W34" s="146">
        <v>0</v>
      </c>
      <c r="X34" s="170">
        <v>0</v>
      </c>
      <c r="Y34" s="170">
        <v>0</v>
      </c>
      <c r="Z34" s="146">
        <v>0</v>
      </c>
      <c r="AA34" s="146">
        <v>0</v>
      </c>
      <c r="AB34" s="182">
        <v>8</v>
      </c>
      <c r="AC34" s="182">
        <v>6</v>
      </c>
      <c r="AD34" s="182">
        <v>0</v>
      </c>
      <c r="AE34" s="182">
        <v>0</v>
      </c>
      <c r="AF34" s="170">
        <v>0</v>
      </c>
      <c r="AG34" s="170">
        <v>0</v>
      </c>
      <c r="AH34" s="182">
        <v>0</v>
      </c>
      <c r="AI34" s="182">
        <v>0</v>
      </c>
      <c r="AJ34" s="182">
        <v>0</v>
      </c>
      <c r="AK34" s="182">
        <v>1</v>
      </c>
      <c r="AL34" s="182">
        <v>0</v>
      </c>
      <c r="AM34" s="182">
        <v>0</v>
      </c>
      <c r="AN34" s="192">
        <v>0</v>
      </c>
      <c r="AO34" s="192">
        <v>0</v>
      </c>
      <c r="AP34" s="146">
        <v>0</v>
      </c>
      <c r="AQ34" s="146">
        <v>0</v>
      </c>
      <c r="AR34" s="192">
        <v>0</v>
      </c>
      <c r="AS34" s="192">
        <v>0</v>
      </c>
      <c r="AT34" s="192">
        <v>0</v>
      </c>
      <c r="AU34" s="192">
        <v>0</v>
      </c>
      <c r="AV34" s="192">
        <v>2</v>
      </c>
      <c r="AW34" s="192">
        <v>2</v>
      </c>
      <c r="AX34" s="192">
        <v>1</v>
      </c>
      <c r="AY34" s="139">
        <v>1</v>
      </c>
    </row>
    <row r="35" spans="1:51" s="27" customFormat="1" ht="15" customHeight="1">
      <c r="A35" s="66" t="s">
        <v>62</v>
      </c>
      <c r="B35" s="206">
        <f t="shared" si="8"/>
        <v>16</v>
      </c>
      <c r="C35" s="202">
        <f t="shared" si="9"/>
        <v>10</v>
      </c>
      <c r="D35" s="202">
        <f t="shared" si="10"/>
        <v>6</v>
      </c>
      <c r="E35" s="202" t="str">
        <f t="shared" si="11"/>
        <v>-</v>
      </c>
      <c r="F35" s="202" t="str">
        <f t="shared" si="12"/>
        <v>-</v>
      </c>
      <c r="G35" s="202" t="str">
        <f t="shared" si="13"/>
        <v>-</v>
      </c>
      <c r="H35" s="182">
        <v>1</v>
      </c>
      <c r="I35" s="182">
        <v>0</v>
      </c>
      <c r="J35" s="182">
        <v>0</v>
      </c>
      <c r="K35" s="182">
        <v>0</v>
      </c>
      <c r="L35" s="170">
        <v>0</v>
      </c>
      <c r="M35" s="170">
        <v>0</v>
      </c>
      <c r="N35" s="146">
        <v>0</v>
      </c>
      <c r="O35" s="146">
        <v>0</v>
      </c>
      <c r="P35" s="182">
        <v>1</v>
      </c>
      <c r="Q35" s="182">
        <v>0</v>
      </c>
      <c r="R35" s="182">
        <v>0</v>
      </c>
      <c r="S35" s="182">
        <v>0</v>
      </c>
      <c r="T35" s="170">
        <v>0</v>
      </c>
      <c r="U35" s="170">
        <v>0</v>
      </c>
      <c r="V35" s="146">
        <v>0</v>
      </c>
      <c r="W35" s="146">
        <v>0</v>
      </c>
      <c r="X35" s="170">
        <v>0</v>
      </c>
      <c r="Y35" s="170">
        <v>0</v>
      </c>
      <c r="Z35" s="146">
        <v>0</v>
      </c>
      <c r="AA35" s="146">
        <v>0</v>
      </c>
      <c r="AB35" s="182">
        <v>7</v>
      </c>
      <c r="AC35" s="182">
        <v>4</v>
      </c>
      <c r="AD35" s="182">
        <v>0</v>
      </c>
      <c r="AE35" s="182">
        <v>0</v>
      </c>
      <c r="AF35" s="170">
        <v>0</v>
      </c>
      <c r="AG35" s="170">
        <v>0</v>
      </c>
      <c r="AH35" s="182">
        <v>0</v>
      </c>
      <c r="AI35" s="182">
        <v>0</v>
      </c>
      <c r="AJ35" s="182">
        <v>0</v>
      </c>
      <c r="AK35" s="182">
        <v>1</v>
      </c>
      <c r="AL35" s="182">
        <v>0</v>
      </c>
      <c r="AM35" s="182">
        <v>0</v>
      </c>
      <c r="AN35" s="192">
        <v>0</v>
      </c>
      <c r="AO35" s="192">
        <v>0</v>
      </c>
      <c r="AP35" s="146">
        <v>0</v>
      </c>
      <c r="AQ35" s="146">
        <v>0</v>
      </c>
      <c r="AR35" s="192">
        <v>0</v>
      </c>
      <c r="AS35" s="192">
        <v>0</v>
      </c>
      <c r="AT35" s="192">
        <v>0</v>
      </c>
      <c r="AU35" s="192">
        <v>0</v>
      </c>
      <c r="AV35" s="192">
        <v>1</v>
      </c>
      <c r="AW35" s="192">
        <v>1</v>
      </c>
      <c r="AX35" s="192">
        <v>0</v>
      </c>
      <c r="AY35" s="139">
        <v>0</v>
      </c>
    </row>
    <row r="36" spans="1:51" s="27" customFormat="1" ht="15" customHeight="1">
      <c r="A36" s="66" t="s">
        <v>63</v>
      </c>
      <c r="B36" s="206">
        <f t="shared" si="8"/>
        <v>8</v>
      </c>
      <c r="C36" s="202">
        <f t="shared" si="9"/>
        <v>7</v>
      </c>
      <c r="D36" s="202">
        <f t="shared" si="10"/>
        <v>1</v>
      </c>
      <c r="E36" s="202">
        <f t="shared" si="11"/>
        <v>1</v>
      </c>
      <c r="F36" s="202" t="str">
        <f t="shared" si="12"/>
        <v>-</v>
      </c>
      <c r="G36" s="202">
        <f t="shared" si="13"/>
        <v>1</v>
      </c>
      <c r="H36" s="182">
        <v>1</v>
      </c>
      <c r="I36" s="182">
        <v>0</v>
      </c>
      <c r="J36" s="182">
        <v>0</v>
      </c>
      <c r="K36" s="182">
        <v>0</v>
      </c>
      <c r="L36" s="170">
        <v>0</v>
      </c>
      <c r="M36" s="170">
        <v>0</v>
      </c>
      <c r="N36" s="146">
        <v>0</v>
      </c>
      <c r="O36" s="146">
        <v>0</v>
      </c>
      <c r="P36" s="182">
        <v>1</v>
      </c>
      <c r="Q36" s="182">
        <v>0</v>
      </c>
      <c r="R36" s="182">
        <v>0</v>
      </c>
      <c r="S36" s="182">
        <v>0</v>
      </c>
      <c r="T36" s="170">
        <v>0</v>
      </c>
      <c r="U36" s="170">
        <v>0</v>
      </c>
      <c r="V36" s="146">
        <v>0</v>
      </c>
      <c r="W36" s="146">
        <v>0</v>
      </c>
      <c r="X36" s="170">
        <v>0</v>
      </c>
      <c r="Y36" s="170">
        <v>0</v>
      </c>
      <c r="Z36" s="146">
        <v>0</v>
      </c>
      <c r="AA36" s="146">
        <v>0</v>
      </c>
      <c r="AB36" s="182">
        <v>4</v>
      </c>
      <c r="AC36" s="182">
        <v>1</v>
      </c>
      <c r="AD36" s="182">
        <v>0</v>
      </c>
      <c r="AE36" s="182">
        <v>0</v>
      </c>
      <c r="AF36" s="170">
        <v>0</v>
      </c>
      <c r="AG36" s="170">
        <v>0</v>
      </c>
      <c r="AH36" s="182">
        <v>0</v>
      </c>
      <c r="AI36" s="182">
        <v>0</v>
      </c>
      <c r="AJ36" s="182">
        <v>0</v>
      </c>
      <c r="AK36" s="182">
        <v>0</v>
      </c>
      <c r="AL36" s="182">
        <v>0</v>
      </c>
      <c r="AM36" s="182">
        <v>0</v>
      </c>
      <c r="AN36" s="192">
        <v>0</v>
      </c>
      <c r="AO36" s="192">
        <v>0</v>
      </c>
      <c r="AP36" s="146">
        <v>0</v>
      </c>
      <c r="AQ36" s="146">
        <v>0</v>
      </c>
      <c r="AR36" s="192">
        <v>0</v>
      </c>
      <c r="AS36" s="192">
        <v>0</v>
      </c>
      <c r="AT36" s="192">
        <v>0</v>
      </c>
      <c r="AU36" s="192">
        <v>0</v>
      </c>
      <c r="AV36" s="192">
        <v>1</v>
      </c>
      <c r="AW36" s="192">
        <v>0</v>
      </c>
      <c r="AX36" s="192">
        <v>0</v>
      </c>
      <c r="AY36" s="139">
        <v>1</v>
      </c>
    </row>
    <row r="37" spans="1:51" s="27" customFormat="1" ht="15" customHeight="1">
      <c r="A37" s="66" t="s">
        <v>64</v>
      </c>
      <c r="B37" s="206">
        <f t="shared" si="8"/>
        <v>15</v>
      </c>
      <c r="C37" s="202">
        <f t="shared" si="9"/>
        <v>13</v>
      </c>
      <c r="D37" s="202">
        <f t="shared" si="10"/>
        <v>2</v>
      </c>
      <c r="E37" s="202">
        <f t="shared" si="11"/>
        <v>2</v>
      </c>
      <c r="F37" s="202" t="str">
        <f t="shared" si="12"/>
        <v>-</v>
      </c>
      <c r="G37" s="202">
        <f t="shared" si="13"/>
        <v>2</v>
      </c>
      <c r="H37" s="182">
        <v>1</v>
      </c>
      <c r="I37" s="182">
        <v>0</v>
      </c>
      <c r="J37" s="182">
        <v>0</v>
      </c>
      <c r="K37" s="182">
        <v>0</v>
      </c>
      <c r="L37" s="170">
        <v>0</v>
      </c>
      <c r="M37" s="170">
        <v>0</v>
      </c>
      <c r="N37" s="146">
        <v>0</v>
      </c>
      <c r="O37" s="146">
        <v>0</v>
      </c>
      <c r="P37" s="182">
        <v>1</v>
      </c>
      <c r="Q37" s="182">
        <v>0</v>
      </c>
      <c r="R37" s="182">
        <v>0</v>
      </c>
      <c r="S37" s="182">
        <v>0</v>
      </c>
      <c r="T37" s="170">
        <v>0</v>
      </c>
      <c r="U37" s="170">
        <v>0</v>
      </c>
      <c r="V37" s="146">
        <v>0</v>
      </c>
      <c r="W37" s="146">
        <v>0</v>
      </c>
      <c r="X37" s="170">
        <v>0</v>
      </c>
      <c r="Y37" s="170">
        <v>0</v>
      </c>
      <c r="Z37" s="146">
        <v>0</v>
      </c>
      <c r="AA37" s="146">
        <v>0</v>
      </c>
      <c r="AB37" s="182">
        <v>9</v>
      </c>
      <c r="AC37" s="182">
        <v>1</v>
      </c>
      <c r="AD37" s="182">
        <v>0</v>
      </c>
      <c r="AE37" s="182">
        <v>0</v>
      </c>
      <c r="AF37" s="170">
        <v>0</v>
      </c>
      <c r="AG37" s="170">
        <v>0</v>
      </c>
      <c r="AH37" s="182">
        <v>0</v>
      </c>
      <c r="AI37" s="182">
        <v>0</v>
      </c>
      <c r="AJ37" s="182">
        <v>0</v>
      </c>
      <c r="AK37" s="182">
        <v>1</v>
      </c>
      <c r="AL37" s="182">
        <v>0</v>
      </c>
      <c r="AM37" s="182">
        <v>0</v>
      </c>
      <c r="AN37" s="192">
        <v>0</v>
      </c>
      <c r="AO37" s="192">
        <v>0</v>
      </c>
      <c r="AP37" s="146">
        <v>0</v>
      </c>
      <c r="AQ37" s="146">
        <v>0</v>
      </c>
      <c r="AR37" s="192">
        <v>0</v>
      </c>
      <c r="AS37" s="192">
        <v>0</v>
      </c>
      <c r="AT37" s="192">
        <v>0</v>
      </c>
      <c r="AU37" s="192">
        <v>1</v>
      </c>
      <c r="AV37" s="192">
        <v>2</v>
      </c>
      <c r="AW37" s="192">
        <v>0</v>
      </c>
      <c r="AX37" s="192">
        <v>0</v>
      </c>
      <c r="AY37" s="139">
        <v>1</v>
      </c>
    </row>
    <row r="38" spans="1:51" s="27" customFormat="1" ht="15" customHeight="1">
      <c r="A38" s="66" t="s">
        <v>169</v>
      </c>
      <c r="B38" s="206">
        <f t="shared" si="8"/>
        <v>63</v>
      </c>
      <c r="C38" s="202">
        <f t="shared" si="9"/>
        <v>45</v>
      </c>
      <c r="D38" s="202">
        <f t="shared" si="10"/>
        <v>18</v>
      </c>
      <c r="E38" s="202">
        <f t="shared" si="11"/>
        <v>8</v>
      </c>
      <c r="F38" s="202">
        <f t="shared" si="12"/>
        <v>4</v>
      </c>
      <c r="G38" s="202">
        <f t="shared" si="13"/>
        <v>4</v>
      </c>
      <c r="H38" s="182">
        <v>5</v>
      </c>
      <c r="I38" s="182">
        <v>0</v>
      </c>
      <c r="J38" s="182">
        <v>0</v>
      </c>
      <c r="K38" s="182">
        <v>0</v>
      </c>
      <c r="L38" s="170">
        <v>0</v>
      </c>
      <c r="M38" s="170">
        <v>0</v>
      </c>
      <c r="N38" s="146">
        <v>0</v>
      </c>
      <c r="O38" s="146">
        <v>0</v>
      </c>
      <c r="P38" s="182">
        <v>5</v>
      </c>
      <c r="Q38" s="182">
        <v>0</v>
      </c>
      <c r="R38" s="182">
        <v>0</v>
      </c>
      <c r="S38" s="182">
        <v>0</v>
      </c>
      <c r="T38" s="170">
        <v>0</v>
      </c>
      <c r="U38" s="170">
        <v>0</v>
      </c>
      <c r="V38" s="146">
        <v>0</v>
      </c>
      <c r="W38" s="146">
        <v>0</v>
      </c>
      <c r="X38" s="170">
        <v>0</v>
      </c>
      <c r="Y38" s="170">
        <v>0</v>
      </c>
      <c r="Z38" s="146">
        <v>0</v>
      </c>
      <c r="AA38" s="146">
        <v>0</v>
      </c>
      <c r="AB38" s="182">
        <v>32</v>
      </c>
      <c r="AC38" s="182">
        <v>12</v>
      </c>
      <c r="AD38" s="182">
        <v>0</v>
      </c>
      <c r="AE38" s="182">
        <v>0</v>
      </c>
      <c r="AF38" s="170">
        <v>0</v>
      </c>
      <c r="AG38" s="170">
        <v>0</v>
      </c>
      <c r="AH38" s="182">
        <v>0</v>
      </c>
      <c r="AI38" s="182">
        <v>0</v>
      </c>
      <c r="AJ38" s="182">
        <v>0</v>
      </c>
      <c r="AK38" s="182">
        <v>5</v>
      </c>
      <c r="AL38" s="182">
        <v>0</v>
      </c>
      <c r="AM38" s="182">
        <v>0</v>
      </c>
      <c r="AN38" s="192">
        <v>0</v>
      </c>
      <c r="AO38" s="192">
        <v>0</v>
      </c>
      <c r="AP38" s="146">
        <v>0</v>
      </c>
      <c r="AQ38" s="146">
        <v>0</v>
      </c>
      <c r="AR38" s="192">
        <v>0</v>
      </c>
      <c r="AS38" s="192">
        <v>0</v>
      </c>
      <c r="AT38" s="192">
        <v>0</v>
      </c>
      <c r="AU38" s="192">
        <v>0</v>
      </c>
      <c r="AV38" s="192">
        <v>3</v>
      </c>
      <c r="AW38" s="192">
        <v>1</v>
      </c>
      <c r="AX38" s="192">
        <v>4</v>
      </c>
      <c r="AY38" s="139">
        <v>4</v>
      </c>
    </row>
    <row r="39" spans="1:51" s="27" customFormat="1" ht="15" customHeight="1">
      <c r="A39" s="66" t="s">
        <v>65</v>
      </c>
      <c r="B39" s="206">
        <f t="shared" si="8"/>
        <v>18</v>
      </c>
      <c r="C39" s="202">
        <f t="shared" si="9"/>
        <v>9</v>
      </c>
      <c r="D39" s="202">
        <f t="shared" si="10"/>
        <v>9</v>
      </c>
      <c r="E39" s="202">
        <f t="shared" si="11"/>
        <v>2</v>
      </c>
      <c r="F39" s="202" t="str">
        <f t="shared" si="12"/>
        <v>-</v>
      </c>
      <c r="G39" s="202">
        <f t="shared" si="13"/>
        <v>2</v>
      </c>
      <c r="H39" s="182">
        <v>1</v>
      </c>
      <c r="I39" s="182">
        <v>1</v>
      </c>
      <c r="J39" s="182">
        <v>0</v>
      </c>
      <c r="K39" s="182">
        <v>0</v>
      </c>
      <c r="L39" s="170">
        <v>0</v>
      </c>
      <c r="M39" s="170">
        <v>0</v>
      </c>
      <c r="N39" s="146">
        <v>0</v>
      </c>
      <c r="O39" s="146">
        <v>0</v>
      </c>
      <c r="P39" s="182">
        <v>1</v>
      </c>
      <c r="Q39" s="182">
        <v>1</v>
      </c>
      <c r="R39" s="182">
        <v>0</v>
      </c>
      <c r="S39" s="182">
        <v>0</v>
      </c>
      <c r="T39" s="170">
        <v>0</v>
      </c>
      <c r="U39" s="170">
        <v>0</v>
      </c>
      <c r="V39" s="146">
        <v>0</v>
      </c>
      <c r="W39" s="146">
        <v>0</v>
      </c>
      <c r="X39" s="170">
        <v>0</v>
      </c>
      <c r="Y39" s="170">
        <v>0</v>
      </c>
      <c r="Z39" s="146">
        <v>0</v>
      </c>
      <c r="AA39" s="146">
        <v>0</v>
      </c>
      <c r="AB39" s="182">
        <v>6</v>
      </c>
      <c r="AC39" s="182">
        <v>5</v>
      </c>
      <c r="AD39" s="182">
        <v>0</v>
      </c>
      <c r="AE39" s="182">
        <v>0</v>
      </c>
      <c r="AF39" s="170">
        <v>0</v>
      </c>
      <c r="AG39" s="170">
        <v>0</v>
      </c>
      <c r="AH39" s="182">
        <v>0</v>
      </c>
      <c r="AI39" s="182">
        <v>0</v>
      </c>
      <c r="AJ39" s="182">
        <v>0</v>
      </c>
      <c r="AK39" s="182">
        <v>2</v>
      </c>
      <c r="AL39" s="182">
        <v>0</v>
      </c>
      <c r="AM39" s="182">
        <v>0</v>
      </c>
      <c r="AN39" s="192">
        <v>0</v>
      </c>
      <c r="AO39" s="192">
        <v>0</v>
      </c>
      <c r="AP39" s="146">
        <v>0</v>
      </c>
      <c r="AQ39" s="146">
        <v>0</v>
      </c>
      <c r="AR39" s="192">
        <v>0</v>
      </c>
      <c r="AS39" s="192">
        <v>0</v>
      </c>
      <c r="AT39" s="192">
        <v>0</v>
      </c>
      <c r="AU39" s="192">
        <v>0</v>
      </c>
      <c r="AV39" s="192">
        <v>1</v>
      </c>
      <c r="AW39" s="192">
        <v>0</v>
      </c>
      <c r="AX39" s="192">
        <v>0</v>
      </c>
      <c r="AY39" s="139">
        <v>2</v>
      </c>
    </row>
    <row r="40" spans="1:51" s="27" customFormat="1" ht="15" customHeight="1">
      <c r="A40" s="66" t="s">
        <v>66</v>
      </c>
      <c r="B40" s="206">
        <f t="shared" si="8"/>
        <v>15</v>
      </c>
      <c r="C40" s="202">
        <f t="shared" si="9"/>
        <v>9</v>
      </c>
      <c r="D40" s="202">
        <f t="shared" si="10"/>
        <v>6</v>
      </c>
      <c r="E40" s="202" t="str">
        <f t="shared" si="11"/>
        <v>-</v>
      </c>
      <c r="F40" s="202" t="str">
        <f t="shared" si="12"/>
        <v>-</v>
      </c>
      <c r="G40" s="202" t="str">
        <f t="shared" si="13"/>
        <v>-</v>
      </c>
      <c r="H40" s="182">
        <v>1</v>
      </c>
      <c r="I40" s="182">
        <v>0</v>
      </c>
      <c r="J40" s="182">
        <v>0</v>
      </c>
      <c r="K40" s="182">
        <v>0</v>
      </c>
      <c r="L40" s="170">
        <v>0</v>
      </c>
      <c r="M40" s="170">
        <v>0</v>
      </c>
      <c r="N40" s="146">
        <v>0</v>
      </c>
      <c r="O40" s="146">
        <v>0</v>
      </c>
      <c r="P40" s="182">
        <v>1</v>
      </c>
      <c r="Q40" s="182">
        <v>0</v>
      </c>
      <c r="R40" s="182">
        <v>0</v>
      </c>
      <c r="S40" s="182">
        <v>0</v>
      </c>
      <c r="T40" s="170">
        <v>0</v>
      </c>
      <c r="U40" s="170">
        <v>0</v>
      </c>
      <c r="V40" s="146">
        <v>0</v>
      </c>
      <c r="W40" s="146">
        <v>0</v>
      </c>
      <c r="X40" s="170">
        <v>0</v>
      </c>
      <c r="Y40" s="170">
        <v>0</v>
      </c>
      <c r="Z40" s="146">
        <v>0</v>
      </c>
      <c r="AA40" s="146">
        <v>0</v>
      </c>
      <c r="AB40" s="182">
        <v>6</v>
      </c>
      <c r="AC40" s="182">
        <v>5</v>
      </c>
      <c r="AD40" s="182">
        <v>0</v>
      </c>
      <c r="AE40" s="182">
        <v>0</v>
      </c>
      <c r="AF40" s="170">
        <v>0</v>
      </c>
      <c r="AG40" s="170">
        <v>0</v>
      </c>
      <c r="AH40" s="182">
        <v>0</v>
      </c>
      <c r="AI40" s="182">
        <v>0</v>
      </c>
      <c r="AJ40" s="182">
        <v>0</v>
      </c>
      <c r="AK40" s="182">
        <v>1</v>
      </c>
      <c r="AL40" s="182">
        <v>0</v>
      </c>
      <c r="AM40" s="182">
        <v>0</v>
      </c>
      <c r="AN40" s="192">
        <v>0</v>
      </c>
      <c r="AO40" s="192">
        <v>0</v>
      </c>
      <c r="AP40" s="146">
        <v>0</v>
      </c>
      <c r="AQ40" s="146">
        <v>0</v>
      </c>
      <c r="AR40" s="192">
        <v>0</v>
      </c>
      <c r="AS40" s="192">
        <v>0</v>
      </c>
      <c r="AT40" s="192">
        <v>0</v>
      </c>
      <c r="AU40" s="192">
        <v>0</v>
      </c>
      <c r="AV40" s="192">
        <v>1</v>
      </c>
      <c r="AW40" s="192">
        <v>0</v>
      </c>
      <c r="AX40" s="192">
        <v>0</v>
      </c>
      <c r="AY40" s="139">
        <v>0</v>
      </c>
    </row>
    <row r="41" spans="1:51" s="27" customFormat="1" ht="15" customHeight="1">
      <c r="A41" s="66" t="s">
        <v>67</v>
      </c>
      <c r="B41" s="206">
        <f t="shared" si="8"/>
        <v>13</v>
      </c>
      <c r="C41" s="202">
        <f t="shared" si="9"/>
        <v>8</v>
      </c>
      <c r="D41" s="202">
        <f t="shared" si="10"/>
        <v>5</v>
      </c>
      <c r="E41" s="202">
        <f t="shared" si="11"/>
        <v>1</v>
      </c>
      <c r="F41" s="202" t="str">
        <f t="shared" si="12"/>
        <v>-</v>
      </c>
      <c r="G41" s="202">
        <f t="shared" si="13"/>
        <v>1</v>
      </c>
      <c r="H41" s="182">
        <v>1</v>
      </c>
      <c r="I41" s="182">
        <v>0</v>
      </c>
      <c r="J41" s="182">
        <v>0</v>
      </c>
      <c r="K41" s="182">
        <v>0</v>
      </c>
      <c r="L41" s="170">
        <v>0</v>
      </c>
      <c r="M41" s="170">
        <v>0</v>
      </c>
      <c r="N41" s="146">
        <v>0</v>
      </c>
      <c r="O41" s="146">
        <v>0</v>
      </c>
      <c r="P41" s="182">
        <v>1</v>
      </c>
      <c r="Q41" s="182">
        <v>0</v>
      </c>
      <c r="R41" s="182">
        <v>0</v>
      </c>
      <c r="S41" s="182">
        <v>0</v>
      </c>
      <c r="T41" s="170">
        <v>0</v>
      </c>
      <c r="U41" s="170">
        <v>0</v>
      </c>
      <c r="V41" s="146">
        <v>0</v>
      </c>
      <c r="W41" s="146">
        <v>0</v>
      </c>
      <c r="X41" s="170">
        <v>0</v>
      </c>
      <c r="Y41" s="170">
        <v>0</v>
      </c>
      <c r="Z41" s="146">
        <v>0</v>
      </c>
      <c r="AA41" s="146">
        <v>0</v>
      </c>
      <c r="AB41" s="182">
        <v>5</v>
      </c>
      <c r="AC41" s="182">
        <v>4</v>
      </c>
      <c r="AD41" s="182">
        <v>0</v>
      </c>
      <c r="AE41" s="182">
        <v>0</v>
      </c>
      <c r="AF41" s="170">
        <v>0</v>
      </c>
      <c r="AG41" s="170">
        <v>0</v>
      </c>
      <c r="AH41" s="182">
        <v>0</v>
      </c>
      <c r="AI41" s="182">
        <v>0</v>
      </c>
      <c r="AJ41" s="182">
        <v>0</v>
      </c>
      <c r="AK41" s="182">
        <v>1</v>
      </c>
      <c r="AL41" s="182">
        <v>0</v>
      </c>
      <c r="AM41" s="182">
        <v>0</v>
      </c>
      <c r="AN41" s="192">
        <v>0</v>
      </c>
      <c r="AO41" s="192">
        <v>0</v>
      </c>
      <c r="AP41" s="146">
        <v>0</v>
      </c>
      <c r="AQ41" s="146">
        <v>0</v>
      </c>
      <c r="AR41" s="192">
        <v>0</v>
      </c>
      <c r="AS41" s="192">
        <v>0</v>
      </c>
      <c r="AT41" s="192">
        <v>0</v>
      </c>
      <c r="AU41" s="192">
        <v>0</v>
      </c>
      <c r="AV41" s="192">
        <v>1</v>
      </c>
      <c r="AW41" s="192">
        <v>0</v>
      </c>
      <c r="AX41" s="192">
        <v>0</v>
      </c>
      <c r="AY41" s="139">
        <v>1</v>
      </c>
    </row>
    <row r="42" spans="1:51" s="27" customFormat="1" ht="15" customHeight="1">
      <c r="A42" s="66" t="s">
        <v>68</v>
      </c>
      <c r="B42" s="206">
        <f t="shared" si="8"/>
        <v>40</v>
      </c>
      <c r="C42" s="202">
        <f t="shared" si="9"/>
        <v>20</v>
      </c>
      <c r="D42" s="202">
        <f t="shared" si="10"/>
        <v>20</v>
      </c>
      <c r="E42" s="202">
        <f t="shared" si="11"/>
        <v>2</v>
      </c>
      <c r="F42" s="202">
        <f t="shared" si="12"/>
        <v>1</v>
      </c>
      <c r="G42" s="202">
        <f t="shared" si="13"/>
        <v>1</v>
      </c>
      <c r="H42" s="182">
        <v>3</v>
      </c>
      <c r="I42" s="182">
        <v>0</v>
      </c>
      <c r="J42" s="182">
        <v>0</v>
      </c>
      <c r="K42" s="182">
        <v>0</v>
      </c>
      <c r="L42" s="170">
        <v>0</v>
      </c>
      <c r="M42" s="170">
        <v>0</v>
      </c>
      <c r="N42" s="146">
        <v>0</v>
      </c>
      <c r="O42" s="146">
        <v>0</v>
      </c>
      <c r="P42" s="182">
        <v>2</v>
      </c>
      <c r="Q42" s="182">
        <v>1</v>
      </c>
      <c r="R42" s="182">
        <v>0</v>
      </c>
      <c r="S42" s="182">
        <v>0</v>
      </c>
      <c r="T42" s="170">
        <v>0</v>
      </c>
      <c r="U42" s="170">
        <v>0</v>
      </c>
      <c r="V42" s="146">
        <v>0</v>
      </c>
      <c r="W42" s="146">
        <v>0</v>
      </c>
      <c r="X42" s="170">
        <v>0</v>
      </c>
      <c r="Y42" s="170">
        <v>0</v>
      </c>
      <c r="Z42" s="146">
        <v>0</v>
      </c>
      <c r="AA42" s="146">
        <v>0</v>
      </c>
      <c r="AB42" s="182">
        <v>13</v>
      </c>
      <c r="AC42" s="182">
        <v>14</v>
      </c>
      <c r="AD42" s="182">
        <v>0</v>
      </c>
      <c r="AE42" s="182">
        <v>0</v>
      </c>
      <c r="AF42" s="170">
        <v>0</v>
      </c>
      <c r="AG42" s="170">
        <v>0</v>
      </c>
      <c r="AH42" s="182">
        <v>0</v>
      </c>
      <c r="AI42" s="182">
        <v>0</v>
      </c>
      <c r="AJ42" s="182">
        <v>0</v>
      </c>
      <c r="AK42" s="182">
        <v>2</v>
      </c>
      <c r="AL42" s="182">
        <v>0</v>
      </c>
      <c r="AM42" s="182">
        <v>0</v>
      </c>
      <c r="AN42" s="192">
        <v>0</v>
      </c>
      <c r="AO42" s="192">
        <v>1</v>
      </c>
      <c r="AP42" s="146">
        <v>0</v>
      </c>
      <c r="AQ42" s="146">
        <v>0</v>
      </c>
      <c r="AR42" s="192">
        <v>0</v>
      </c>
      <c r="AS42" s="192">
        <v>0</v>
      </c>
      <c r="AT42" s="192">
        <v>0</v>
      </c>
      <c r="AU42" s="192">
        <v>0</v>
      </c>
      <c r="AV42" s="192">
        <v>2</v>
      </c>
      <c r="AW42" s="192">
        <v>2</v>
      </c>
      <c r="AX42" s="192">
        <v>1</v>
      </c>
      <c r="AY42" s="139">
        <v>1</v>
      </c>
    </row>
    <row r="43" spans="1:51" s="27" customFormat="1" ht="15" customHeight="1">
      <c r="A43" s="66" t="s">
        <v>69</v>
      </c>
      <c r="B43" s="206">
        <f t="shared" si="8"/>
        <v>32</v>
      </c>
      <c r="C43" s="202">
        <f t="shared" si="9"/>
        <v>22</v>
      </c>
      <c r="D43" s="202">
        <f t="shared" si="10"/>
        <v>10</v>
      </c>
      <c r="E43" s="202">
        <f t="shared" si="11"/>
        <v>1</v>
      </c>
      <c r="F43" s="202" t="str">
        <f t="shared" si="12"/>
        <v>-</v>
      </c>
      <c r="G43" s="202">
        <f t="shared" si="13"/>
        <v>1</v>
      </c>
      <c r="H43" s="182">
        <v>1</v>
      </c>
      <c r="I43" s="182">
        <v>0</v>
      </c>
      <c r="J43" s="182">
        <v>0</v>
      </c>
      <c r="K43" s="182">
        <v>0</v>
      </c>
      <c r="L43" s="170">
        <v>0</v>
      </c>
      <c r="M43" s="170">
        <v>0</v>
      </c>
      <c r="N43" s="146">
        <v>0</v>
      </c>
      <c r="O43" s="146">
        <v>0</v>
      </c>
      <c r="P43" s="182">
        <v>1</v>
      </c>
      <c r="Q43" s="182">
        <v>0</v>
      </c>
      <c r="R43" s="182">
        <v>0</v>
      </c>
      <c r="S43" s="182">
        <v>0</v>
      </c>
      <c r="T43" s="170">
        <v>0</v>
      </c>
      <c r="U43" s="170">
        <v>0</v>
      </c>
      <c r="V43" s="146">
        <v>0</v>
      </c>
      <c r="W43" s="146">
        <v>0</v>
      </c>
      <c r="X43" s="170">
        <v>0</v>
      </c>
      <c r="Y43" s="170">
        <v>0</v>
      </c>
      <c r="Z43" s="146">
        <v>0</v>
      </c>
      <c r="AA43" s="146">
        <v>0</v>
      </c>
      <c r="AB43" s="182">
        <v>17</v>
      </c>
      <c r="AC43" s="182">
        <v>8</v>
      </c>
      <c r="AD43" s="182">
        <v>0</v>
      </c>
      <c r="AE43" s="182">
        <v>0</v>
      </c>
      <c r="AF43" s="170">
        <v>0</v>
      </c>
      <c r="AG43" s="170">
        <v>0</v>
      </c>
      <c r="AH43" s="182">
        <v>0</v>
      </c>
      <c r="AI43" s="182">
        <v>0</v>
      </c>
      <c r="AJ43" s="182">
        <v>0</v>
      </c>
      <c r="AK43" s="182">
        <v>1</v>
      </c>
      <c r="AL43" s="182">
        <v>0</v>
      </c>
      <c r="AM43" s="182">
        <v>0</v>
      </c>
      <c r="AN43" s="192">
        <v>0</v>
      </c>
      <c r="AO43" s="192">
        <v>0</v>
      </c>
      <c r="AP43" s="146">
        <v>0</v>
      </c>
      <c r="AQ43" s="146">
        <v>0</v>
      </c>
      <c r="AR43" s="192">
        <v>0</v>
      </c>
      <c r="AS43" s="192">
        <v>0</v>
      </c>
      <c r="AT43" s="192">
        <v>0</v>
      </c>
      <c r="AU43" s="192">
        <v>1</v>
      </c>
      <c r="AV43" s="192">
        <v>3</v>
      </c>
      <c r="AW43" s="192">
        <v>1</v>
      </c>
      <c r="AX43" s="192">
        <v>0</v>
      </c>
      <c r="AY43" s="139">
        <v>0</v>
      </c>
    </row>
    <row r="44" spans="1:51" s="27" customFormat="1" ht="15" customHeight="1">
      <c r="A44" s="66" t="s">
        <v>70</v>
      </c>
      <c r="B44" s="206">
        <f t="shared" si="8"/>
        <v>13</v>
      </c>
      <c r="C44" s="202">
        <f t="shared" si="9"/>
        <v>6</v>
      </c>
      <c r="D44" s="202">
        <f t="shared" si="10"/>
        <v>7</v>
      </c>
      <c r="E44" s="202">
        <f t="shared" si="11"/>
        <v>3</v>
      </c>
      <c r="F44" s="202">
        <f t="shared" si="12"/>
        <v>1</v>
      </c>
      <c r="G44" s="202">
        <f t="shared" si="13"/>
        <v>2</v>
      </c>
      <c r="H44" s="182">
        <v>1</v>
      </c>
      <c r="I44" s="182">
        <v>0</v>
      </c>
      <c r="J44" s="182">
        <v>0</v>
      </c>
      <c r="K44" s="182">
        <v>0</v>
      </c>
      <c r="L44" s="170">
        <v>0</v>
      </c>
      <c r="M44" s="170">
        <v>0</v>
      </c>
      <c r="N44" s="146">
        <v>0</v>
      </c>
      <c r="O44" s="146">
        <v>0</v>
      </c>
      <c r="P44" s="182">
        <v>1</v>
      </c>
      <c r="Q44" s="182">
        <v>0</v>
      </c>
      <c r="R44" s="182">
        <v>0</v>
      </c>
      <c r="S44" s="182">
        <v>0</v>
      </c>
      <c r="T44" s="170">
        <v>0</v>
      </c>
      <c r="U44" s="170">
        <v>0</v>
      </c>
      <c r="V44" s="146">
        <v>0</v>
      </c>
      <c r="W44" s="146">
        <v>0</v>
      </c>
      <c r="X44" s="170">
        <v>0</v>
      </c>
      <c r="Y44" s="170">
        <v>0</v>
      </c>
      <c r="Z44" s="146">
        <v>0</v>
      </c>
      <c r="AA44" s="146">
        <v>0</v>
      </c>
      <c r="AB44" s="182">
        <v>4</v>
      </c>
      <c r="AC44" s="182">
        <v>5</v>
      </c>
      <c r="AD44" s="182">
        <v>1</v>
      </c>
      <c r="AE44" s="182">
        <v>0</v>
      </c>
      <c r="AF44" s="170">
        <v>0</v>
      </c>
      <c r="AG44" s="170">
        <v>0</v>
      </c>
      <c r="AH44" s="182">
        <v>0</v>
      </c>
      <c r="AI44" s="182">
        <v>0</v>
      </c>
      <c r="AJ44" s="182">
        <v>0</v>
      </c>
      <c r="AK44" s="182">
        <v>1</v>
      </c>
      <c r="AL44" s="182">
        <v>0</v>
      </c>
      <c r="AM44" s="182">
        <v>0</v>
      </c>
      <c r="AN44" s="192">
        <v>0</v>
      </c>
      <c r="AO44" s="192">
        <v>0</v>
      </c>
      <c r="AP44" s="146">
        <v>0</v>
      </c>
      <c r="AQ44" s="146">
        <v>0</v>
      </c>
      <c r="AR44" s="192">
        <v>0</v>
      </c>
      <c r="AS44" s="192">
        <v>0</v>
      </c>
      <c r="AT44" s="192">
        <v>0</v>
      </c>
      <c r="AU44" s="192">
        <v>0</v>
      </c>
      <c r="AV44" s="192">
        <v>0</v>
      </c>
      <c r="AW44" s="192">
        <v>1</v>
      </c>
      <c r="AX44" s="192">
        <v>0</v>
      </c>
      <c r="AY44" s="139">
        <v>2</v>
      </c>
    </row>
    <row r="45" spans="1:51" s="27" customFormat="1" ht="15" customHeight="1">
      <c r="A45" s="66" t="s">
        <v>71</v>
      </c>
      <c r="B45" s="206">
        <f t="shared" si="8"/>
        <v>18</v>
      </c>
      <c r="C45" s="202">
        <f t="shared" si="9"/>
        <v>13</v>
      </c>
      <c r="D45" s="202">
        <f t="shared" si="10"/>
        <v>5</v>
      </c>
      <c r="E45" s="202">
        <f t="shared" si="11"/>
        <v>2</v>
      </c>
      <c r="F45" s="202">
        <f t="shared" si="12"/>
        <v>1</v>
      </c>
      <c r="G45" s="202">
        <f t="shared" si="13"/>
        <v>1</v>
      </c>
      <c r="H45" s="182">
        <v>2</v>
      </c>
      <c r="I45" s="182">
        <v>0</v>
      </c>
      <c r="J45" s="182">
        <v>0</v>
      </c>
      <c r="K45" s="182">
        <v>0</v>
      </c>
      <c r="L45" s="170">
        <v>0</v>
      </c>
      <c r="M45" s="170">
        <v>0</v>
      </c>
      <c r="N45" s="146">
        <v>0</v>
      </c>
      <c r="O45" s="146">
        <v>0</v>
      </c>
      <c r="P45" s="182">
        <v>2</v>
      </c>
      <c r="Q45" s="182">
        <v>0</v>
      </c>
      <c r="R45" s="182">
        <v>0</v>
      </c>
      <c r="S45" s="182">
        <v>0</v>
      </c>
      <c r="T45" s="170">
        <v>0</v>
      </c>
      <c r="U45" s="170">
        <v>0</v>
      </c>
      <c r="V45" s="146">
        <v>0</v>
      </c>
      <c r="W45" s="146">
        <v>0</v>
      </c>
      <c r="X45" s="170">
        <v>0</v>
      </c>
      <c r="Y45" s="170">
        <v>0</v>
      </c>
      <c r="Z45" s="146">
        <v>0</v>
      </c>
      <c r="AA45" s="146">
        <v>0</v>
      </c>
      <c r="AB45" s="182">
        <v>9</v>
      </c>
      <c r="AC45" s="182">
        <v>3</v>
      </c>
      <c r="AD45" s="182">
        <v>0</v>
      </c>
      <c r="AE45" s="182">
        <v>0</v>
      </c>
      <c r="AF45" s="170">
        <v>0</v>
      </c>
      <c r="AG45" s="170">
        <v>0</v>
      </c>
      <c r="AH45" s="182">
        <v>0</v>
      </c>
      <c r="AI45" s="182">
        <v>0</v>
      </c>
      <c r="AJ45" s="182">
        <v>0</v>
      </c>
      <c r="AK45" s="182">
        <v>1</v>
      </c>
      <c r="AL45" s="182">
        <v>0</v>
      </c>
      <c r="AM45" s="182">
        <v>0</v>
      </c>
      <c r="AN45" s="192">
        <v>0</v>
      </c>
      <c r="AO45" s="192">
        <v>1</v>
      </c>
      <c r="AP45" s="146">
        <v>0</v>
      </c>
      <c r="AQ45" s="146">
        <v>0</v>
      </c>
      <c r="AR45" s="192">
        <v>0</v>
      </c>
      <c r="AS45" s="192">
        <v>0</v>
      </c>
      <c r="AT45" s="192">
        <v>0</v>
      </c>
      <c r="AU45" s="192">
        <v>0</v>
      </c>
      <c r="AV45" s="192">
        <v>0</v>
      </c>
      <c r="AW45" s="192">
        <v>0</v>
      </c>
      <c r="AX45" s="192">
        <v>1</v>
      </c>
      <c r="AY45" s="139">
        <v>1</v>
      </c>
    </row>
    <row r="46" spans="1:51" s="27" customFormat="1" ht="15" customHeight="1">
      <c r="A46" s="66" t="s">
        <v>72</v>
      </c>
      <c r="B46" s="206">
        <f t="shared" si="8"/>
        <v>10</v>
      </c>
      <c r="C46" s="202">
        <f t="shared" si="9"/>
        <v>8</v>
      </c>
      <c r="D46" s="202">
        <f t="shared" si="10"/>
        <v>2</v>
      </c>
      <c r="E46" s="202">
        <f t="shared" si="11"/>
        <v>1</v>
      </c>
      <c r="F46" s="202" t="str">
        <f t="shared" si="12"/>
        <v>-</v>
      </c>
      <c r="G46" s="202">
        <f t="shared" si="13"/>
        <v>1</v>
      </c>
      <c r="H46" s="182">
        <v>1</v>
      </c>
      <c r="I46" s="182">
        <v>0</v>
      </c>
      <c r="J46" s="182">
        <v>0</v>
      </c>
      <c r="K46" s="182">
        <v>0</v>
      </c>
      <c r="L46" s="170">
        <v>0</v>
      </c>
      <c r="M46" s="170">
        <v>0</v>
      </c>
      <c r="N46" s="146">
        <v>0</v>
      </c>
      <c r="O46" s="146">
        <v>0</v>
      </c>
      <c r="P46" s="182">
        <v>1</v>
      </c>
      <c r="Q46" s="182">
        <v>0</v>
      </c>
      <c r="R46" s="182">
        <v>0</v>
      </c>
      <c r="S46" s="182">
        <v>0</v>
      </c>
      <c r="T46" s="170">
        <v>0</v>
      </c>
      <c r="U46" s="170">
        <v>0</v>
      </c>
      <c r="V46" s="146">
        <v>0</v>
      </c>
      <c r="W46" s="146">
        <v>0</v>
      </c>
      <c r="X46" s="170">
        <v>0</v>
      </c>
      <c r="Y46" s="170">
        <v>0</v>
      </c>
      <c r="Z46" s="146">
        <v>0</v>
      </c>
      <c r="AA46" s="146">
        <v>0</v>
      </c>
      <c r="AB46" s="182">
        <v>5</v>
      </c>
      <c r="AC46" s="182">
        <v>1</v>
      </c>
      <c r="AD46" s="182">
        <v>0</v>
      </c>
      <c r="AE46" s="182">
        <v>0</v>
      </c>
      <c r="AF46" s="170">
        <v>0</v>
      </c>
      <c r="AG46" s="170">
        <v>0</v>
      </c>
      <c r="AH46" s="182">
        <v>0</v>
      </c>
      <c r="AI46" s="182">
        <v>0</v>
      </c>
      <c r="AJ46" s="182">
        <v>0</v>
      </c>
      <c r="AK46" s="182">
        <v>1</v>
      </c>
      <c r="AL46" s="182">
        <v>0</v>
      </c>
      <c r="AM46" s="182">
        <v>0</v>
      </c>
      <c r="AN46" s="192">
        <v>0</v>
      </c>
      <c r="AO46" s="192">
        <v>0</v>
      </c>
      <c r="AP46" s="146">
        <v>0</v>
      </c>
      <c r="AQ46" s="146">
        <v>0</v>
      </c>
      <c r="AR46" s="192">
        <v>0</v>
      </c>
      <c r="AS46" s="192">
        <v>0</v>
      </c>
      <c r="AT46" s="192">
        <v>0</v>
      </c>
      <c r="AU46" s="192">
        <v>0</v>
      </c>
      <c r="AV46" s="192">
        <v>1</v>
      </c>
      <c r="AW46" s="192">
        <v>0</v>
      </c>
      <c r="AX46" s="192">
        <v>0</v>
      </c>
      <c r="AY46" s="139">
        <v>1</v>
      </c>
    </row>
    <row r="47" spans="1:51" s="27" customFormat="1" ht="15" customHeight="1">
      <c r="A47" s="66" t="s">
        <v>73</v>
      </c>
      <c r="B47" s="206">
        <f t="shared" si="8"/>
        <v>10</v>
      </c>
      <c r="C47" s="202">
        <f t="shared" si="9"/>
        <v>8</v>
      </c>
      <c r="D47" s="202">
        <f t="shared" si="10"/>
        <v>2</v>
      </c>
      <c r="E47" s="202">
        <f t="shared" si="11"/>
        <v>1</v>
      </c>
      <c r="F47" s="202" t="str">
        <f t="shared" si="12"/>
        <v>-</v>
      </c>
      <c r="G47" s="202">
        <f t="shared" si="13"/>
        <v>1</v>
      </c>
      <c r="H47" s="182">
        <v>1</v>
      </c>
      <c r="I47" s="182">
        <v>0</v>
      </c>
      <c r="J47" s="182">
        <v>0</v>
      </c>
      <c r="K47" s="182">
        <v>0</v>
      </c>
      <c r="L47" s="170">
        <v>0</v>
      </c>
      <c r="M47" s="170">
        <v>0</v>
      </c>
      <c r="N47" s="146">
        <v>0</v>
      </c>
      <c r="O47" s="146">
        <v>0</v>
      </c>
      <c r="P47" s="182">
        <v>1</v>
      </c>
      <c r="Q47" s="182">
        <v>0</v>
      </c>
      <c r="R47" s="182">
        <v>0</v>
      </c>
      <c r="S47" s="182">
        <v>0</v>
      </c>
      <c r="T47" s="170">
        <v>0</v>
      </c>
      <c r="U47" s="170">
        <v>0</v>
      </c>
      <c r="V47" s="146">
        <v>0</v>
      </c>
      <c r="W47" s="146">
        <v>0</v>
      </c>
      <c r="X47" s="170">
        <v>0</v>
      </c>
      <c r="Y47" s="170">
        <v>0</v>
      </c>
      <c r="Z47" s="146">
        <v>0</v>
      </c>
      <c r="AA47" s="146">
        <v>0</v>
      </c>
      <c r="AB47" s="182">
        <v>6</v>
      </c>
      <c r="AC47" s="182">
        <v>1</v>
      </c>
      <c r="AD47" s="182">
        <v>0</v>
      </c>
      <c r="AE47" s="182">
        <v>0</v>
      </c>
      <c r="AF47" s="170">
        <v>0</v>
      </c>
      <c r="AG47" s="170">
        <v>0</v>
      </c>
      <c r="AH47" s="182">
        <v>0</v>
      </c>
      <c r="AI47" s="182">
        <v>0</v>
      </c>
      <c r="AJ47" s="182">
        <v>0</v>
      </c>
      <c r="AK47" s="182">
        <v>1</v>
      </c>
      <c r="AL47" s="182">
        <v>0</v>
      </c>
      <c r="AM47" s="182">
        <v>0</v>
      </c>
      <c r="AN47" s="192">
        <v>0</v>
      </c>
      <c r="AO47" s="192">
        <v>0</v>
      </c>
      <c r="AP47" s="146">
        <v>0</v>
      </c>
      <c r="AQ47" s="146">
        <v>0</v>
      </c>
      <c r="AR47" s="192">
        <v>0</v>
      </c>
      <c r="AS47" s="192">
        <v>0</v>
      </c>
      <c r="AT47" s="192">
        <v>0</v>
      </c>
      <c r="AU47" s="192">
        <v>0</v>
      </c>
      <c r="AV47" s="192">
        <v>0</v>
      </c>
      <c r="AW47" s="192">
        <v>0</v>
      </c>
      <c r="AX47" s="192">
        <v>0</v>
      </c>
      <c r="AY47" s="139">
        <v>1</v>
      </c>
    </row>
    <row r="48" spans="1:51" s="27" customFormat="1" ht="15" customHeight="1">
      <c r="A48" s="66" t="s">
        <v>74</v>
      </c>
      <c r="B48" s="206">
        <f t="shared" si="8"/>
        <v>10</v>
      </c>
      <c r="C48" s="202">
        <f t="shared" si="9"/>
        <v>7</v>
      </c>
      <c r="D48" s="202">
        <f t="shared" si="10"/>
        <v>3</v>
      </c>
      <c r="E48" s="202">
        <f t="shared" si="11"/>
        <v>1</v>
      </c>
      <c r="F48" s="202" t="str">
        <f t="shared" si="12"/>
        <v>-</v>
      </c>
      <c r="G48" s="202">
        <f t="shared" si="13"/>
        <v>1</v>
      </c>
      <c r="H48" s="182">
        <v>1</v>
      </c>
      <c r="I48" s="182">
        <v>0</v>
      </c>
      <c r="J48" s="182">
        <v>0</v>
      </c>
      <c r="K48" s="182">
        <v>0</v>
      </c>
      <c r="L48" s="170">
        <v>0</v>
      </c>
      <c r="M48" s="170">
        <v>0</v>
      </c>
      <c r="N48" s="146">
        <v>0</v>
      </c>
      <c r="O48" s="146">
        <v>0</v>
      </c>
      <c r="P48" s="182">
        <v>1</v>
      </c>
      <c r="Q48" s="182">
        <v>0</v>
      </c>
      <c r="R48" s="182">
        <v>0</v>
      </c>
      <c r="S48" s="182">
        <v>0</v>
      </c>
      <c r="T48" s="170">
        <v>0</v>
      </c>
      <c r="U48" s="170">
        <v>0</v>
      </c>
      <c r="V48" s="146">
        <v>0</v>
      </c>
      <c r="W48" s="146">
        <v>0</v>
      </c>
      <c r="X48" s="170">
        <v>0</v>
      </c>
      <c r="Y48" s="170">
        <v>0</v>
      </c>
      <c r="Z48" s="146">
        <v>0</v>
      </c>
      <c r="AA48" s="146">
        <v>0</v>
      </c>
      <c r="AB48" s="182">
        <v>4</v>
      </c>
      <c r="AC48" s="182">
        <v>0</v>
      </c>
      <c r="AD48" s="182">
        <v>0</v>
      </c>
      <c r="AE48" s="182">
        <v>0</v>
      </c>
      <c r="AF48" s="170">
        <v>0</v>
      </c>
      <c r="AG48" s="170">
        <v>0</v>
      </c>
      <c r="AH48" s="182">
        <v>0</v>
      </c>
      <c r="AI48" s="182">
        <v>0</v>
      </c>
      <c r="AJ48" s="182">
        <v>0</v>
      </c>
      <c r="AK48" s="182">
        <v>1</v>
      </c>
      <c r="AL48" s="182">
        <v>0</v>
      </c>
      <c r="AM48" s="182">
        <v>0</v>
      </c>
      <c r="AN48" s="192">
        <v>0</v>
      </c>
      <c r="AO48" s="192">
        <v>1</v>
      </c>
      <c r="AP48" s="146">
        <v>0</v>
      </c>
      <c r="AQ48" s="146">
        <v>0</v>
      </c>
      <c r="AR48" s="192">
        <v>0</v>
      </c>
      <c r="AS48" s="192">
        <v>0</v>
      </c>
      <c r="AT48" s="192">
        <v>0</v>
      </c>
      <c r="AU48" s="192">
        <v>0</v>
      </c>
      <c r="AV48" s="192">
        <v>1</v>
      </c>
      <c r="AW48" s="192">
        <v>1</v>
      </c>
      <c r="AX48" s="192">
        <v>0</v>
      </c>
      <c r="AY48" s="139">
        <v>1</v>
      </c>
    </row>
    <row r="49" spans="1:51" s="27" customFormat="1" ht="15" customHeight="1">
      <c r="A49" s="66" t="s">
        <v>170</v>
      </c>
      <c r="B49" s="206">
        <f t="shared" si="8"/>
        <v>48</v>
      </c>
      <c r="C49" s="202">
        <f t="shared" si="9"/>
        <v>27</v>
      </c>
      <c r="D49" s="202">
        <f t="shared" si="10"/>
        <v>21</v>
      </c>
      <c r="E49" s="202">
        <f t="shared" si="11"/>
        <v>1</v>
      </c>
      <c r="F49" s="202" t="str">
        <f t="shared" si="12"/>
        <v>-</v>
      </c>
      <c r="G49" s="202">
        <f t="shared" si="13"/>
        <v>1</v>
      </c>
      <c r="H49" s="182">
        <v>3</v>
      </c>
      <c r="I49" s="182">
        <v>0</v>
      </c>
      <c r="J49" s="182">
        <v>0</v>
      </c>
      <c r="K49" s="182">
        <v>0</v>
      </c>
      <c r="L49" s="170">
        <v>0</v>
      </c>
      <c r="M49" s="170">
        <v>0</v>
      </c>
      <c r="N49" s="146">
        <v>0</v>
      </c>
      <c r="O49" s="146">
        <v>0</v>
      </c>
      <c r="P49" s="182">
        <v>3</v>
      </c>
      <c r="Q49" s="182">
        <v>0</v>
      </c>
      <c r="R49" s="182">
        <v>0</v>
      </c>
      <c r="S49" s="182">
        <v>0</v>
      </c>
      <c r="T49" s="170">
        <v>0</v>
      </c>
      <c r="U49" s="170">
        <v>0</v>
      </c>
      <c r="V49" s="146">
        <v>0</v>
      </c>
      <c r="W49" s="146">
        <v>0</v>
      </c>
      <c r="X49" s="170">
        <v>0</v>
      </c>
      <c r="Y49" s="170">
        <v>0</v>
      </c>
      <c r="Z49" s="146">
        <v>0</v>
      </c>
      <c r="AA49" s="146">
        <v>0</v>
      </c>
      <c r="AB49" s="182">
        <v>20</v>
      </c>
      <c r="AC49" s="182">
        <v>17</v>
      </c>
      <c r="AD49" s="182">
        <v>0</v>
      </c>
      <c r="AE49" s="182">
        <v>0</v>
      </c>
      <c r="AF49" s="170">
        <v>0</v>
      </c>
      <c r="AG49" s="170">
        <v>0</v>
      </c>
      <c r="AH49" s="182">
        <v>0</v>
      </c>
      <c r="AI49" s="182">
        <v>0</v>
      </c>
      <c r="AJ49" s="182">
        <v>0</v>
      </c>
      <c r="AK49" s="182">
        <v>3</v>
      </c>
      <c r="AL49" s="182">
        <v>0</v>
      </c>
      <c r="AM49" s="182">
        <v>0</v>
      </c>
      <c r="AN49" s="192">
        <v>0</v>
      </c>
      <c r="AO49" s="192">
        <v>0</v>
      </c>
      <c r="AP49" s="146">
        <v>0</v>
      </c>
      <c r="AQ49" s="146">
        <v>0</v>
      </c>
      <c r="AR49" s="192">
        <v>0</v>
      </c>
      <c r="AS49" s="192">
        <v>0</v>
      </c>
      <c r="AT49" s="192">
        <v>0</v>
      </c>
      <c r="AU49" s="192">
        <v>0</v>
      </c>
      <c r="AV49" s="192">
        <v>1</v>
      </c>
      <c r="AW49" s="192">
        <v>1</v>
      </c>
      <c r="AX49" s="192">
        <v>0</v>
      </c>
      <c r="AY49" s="139">
        <v>1</v>
      </c>
    </row>
    <row r="50" spans="1:51" s="27" customFormat="1" ht="15" customHeight="1">
      <c r="A50" s="66" t="s">
        <v>75</v>
      </c>
      <c r="B50" s="206">
        <f t="shared" si="8"/>
        <v>55</v>
      </c>
      <c r="C50" s="202">
        <f t="shared" si="9"/>
        <v>32</v>
      </c>
      <c r="D50" s="202">
        <f t="shared" si="10"/>
        <v>23</v>
      </c>
      <c r="E50" s="202">
        <f t="shared" si="11"/>
        <v>1</v>
      </c>
      <c r="F50" s="202" t="str">
        <f t="shared" si="12"/>
        <v>-</v>
      </c>
      <c r="G50" s="202">
        <f t="shared" si="13"/>
        <v>1</v>
      </c>
      <c r="H50" s="182">
        <v>3</v>
      </c>
      <c r="I50" s="182">
        <v>0</v>
      </c>
      <c r="J50" s="182">
        <v>0</v>
      </c>
      <c r="K50" s="182">
        <v>0</v>
      </c>
      <c r="L50" s="170">
        <v>0</v>
      </c>
      <c r="M50" s="170">
        <v>0</v>
      </c>
      <c r="N50" s="146">
        <v>0</v>
      </c>
      <c r="O50" s="146">
        <v>0</v>
      </c>
      <c r="P50" s="182">
        <v>3</v>
      </c>
      <c r="Q50" s="182">
        <v>0</v>
      </c>
      <c r="R50" s="182">
        <v>0</v>
      </c>
      <c r="S50" s="182">
        <v>0</v>
      </c>
      <c r="T50" s="170">
        <v>0</v>
      </c>
      <c r="U50" s="170">
        <v>0</v>
      </c>
      <c r="V50" s="146">
        <v>0</v>
      </c>
      <c r="W50" s="146">
        <v>0</v>
      </c>
      <c r="X50" s="170">
        <v>0</v>
      </c>
      <c r="Y50" s="170">
        <v>0</v>
      </c>
      <c r="Z50" s="146">
        <v>0</v>
      </c>
      <c r="AA50" s="146">
        <v>0</v>
      </c>
      <c r="AB50" s="182">
        <v>24</v>
      </c>
      <c r="AC50" s="182">
        <v>15</v>
      </c>
      <c r="AD50" s="182">
        <v>0</v>
      </c>
      <c r="AE50" s="182">
        <v>0</v>
      </c>
      <c r="AF50" s="170">
        <v>0</v>
      </c>
      <c r="AG50" s="170">
        <v>0</v>
      </c>
      <c r="AH50" s="182">
        <v>0</v>
      </c>
      <c r="AI50" s="182">
        <v>0</v>
      </c>
      <c r="AJ50" s="182">
        <v>0</v>
      </c>
      <c r="AK50" s="182">
        <v>2</v>
      </c>
      <c r="AL50" s="182">
        <v>0</v>
      </c>
      <c r="AM50" s="182">
        <v>0</v>
      </c>
      <c r="AN50" s="192">
        <v>0</v>
      </c>
      <c r="AO50" s="192">
        <v>0</v>
      </c>
      <c r="AP50" s="146">
        <v>0</v>
      </c>
      <c r="AQ50" s="146">
        <v>0</v>
      </c>
      <c r="AR50" s="192">
        <v>0</v>
      </c>
      <c r="AS50" s="192">
        <v>0</v>
      </c>
      <c r="AT50" s="192">
        <v>0</v>
      </c>
      <c r="AU50" s="192">
        <v>0</v>
      </c>
      <c r="AV50" s="192">
        <v>2</v>
      </c>
      <c r="AW50" s="192">
        <v>6</v>
      </c>
      <c r="AX50" s="192">
        <v>0</v>
      </c>
      <c r="AY50" s="139">
        <v>1</v>
      </c>
    </row>
    <row r="51" spans="1:51" s="27" customFormat="1" ht="15" customHeight="1">
      <c r="A51" s="66" t="s">
        <v>76</v>
      </c>
      <c r="B51" s="206">
        <f t="shared" si="8"/>
        <v>16</v>
      </c>
      <c r="C51" s="202">
        <f t="shared" si="9"/>
        <v>8</v>
      </c>
      <c r="D51" s="202">
        <f t="shared" si="10"/>
        <v>8</v>
      </c>
      <c r="E51" s="202" t="str">
        <f t="shared" si="11"/>
        <v>-</v>
      </c>
      <c r="F51" s="202" t="str">
        <f t="shared" si="12"/>
        <v>-</v>
      </c>
      <c r="G51" s="202" t="str">
        <f t="shared" si="13"/>
        <v>-</v>
      </c>
      <c r="H51" s="182">
        <v>1</v>
      </c>
      <c r="I51" s="182">
        <v>0</v>
      </c>
      <c r="J51" s="182">
        <v>0</v>
      </c>
      <c r="K51" s="182">
        <v>0</v>
      </c>
      <c r="L51" s="170">
        <v>0</v>
      </c>
      <c r="M51" s="170">
        <v>0</v>
      </c>
      <c r="N51" s="146">
        <v>0</v>
      </c>
      <c r="O51" s="146">
        <v>0</v>
      </c>
      <c r="P51" s="182">
        <v>1</v>
      </c>
      <c r="Q51" s="182">
        <v>0</v>
      </c>
      <c r="R51" s="182">
        <v>0</v>
      </c>
      <c r="S51" s="182">
        <v>0</v>
      </c>
      <c r="T51" s="170">
        <v>0</v>
      </c>
      <c r="U51" s="170">
        <v>0</v>
      </c>
      <c r="V51" s="146">
        <v>0</v>
      </c>
      <c r="W51" s="146">
        <v>0</v>
      </c>
      <c r="X51" s="170">
        <v>0</v>
      </c>
      <c r="Y51" s="170">
        <v>0</v>
      </c>
      <c r="Z51" s="146">
        <v>0</v>
      </c>
      <c r="AA51" s="146">
        <v>0</v>
      </c>
      <c r="AB51" s="182">
        <v>6</v>
      </c>
      <c r="AC51" s="182">
        <v>5</v>
      </c>
      <c r="AD51" s="182">
        <v>0</v>
      </c>
      <c r="AE51" s="182">
        <v>0</v>
      </c>
      <c r="AF51" s="170">
        <v>0</v>
      </c>
      <c r="AG51" s="170">
        <v>0</v>
      </c>
      <c r="AH51" s="182">
        <v>0</v>
      </c>
      <c r="AI51" s="182">
        <v>0</v>
      </c>
      <c r="AJ51" s="182">
        <v>0</v>
      </c>
      <c r="AK51" s="182">
        <v>1</v>
      </c>
      <c r="AL51" s="182">
        <v>0</v>
      </c>
      <c r="AM51" s="182">
        <v>0</v>
      </c>
      <c r="AN51" s="192">
        <v>0</v>
      </c>
      <c r="AO51" s="192">
        <v>0</v>
      </c>
      <c r="AP51" s="146">
        <v>0</v>
      </c>
      <c r="AQ51" s="146">
        <v>0</v>
      </c>
      <c r="AR51" s="192">
        <v>0</v>
      </c>
      <c r="AS51" s="192">
        <v>0</v>
      </c>
      <c r="AT51" s="146">
        <v>0</v>
      </c>
      <c r="AU51" s="146">
        <v>0</v>
      </c>
      <c r="AV51" s="192">
        <v>0</v>
      </c>
      <c r="AW51" s="192">
        <v>2</v>
      </c>
      <c r="AX51" s="192">
        <v>0</v>
      </c>
      <c r="AY51" s="139">
        <v>0</v>
      </c>
    </row>
    <row r="52" spans="1:51" s="27" customFormat="1" ht="15" customHeight="1">
      <c r="A52" s="66" t="s">
        <v>77</v>
      </c>
      <c r="B52" s="206">
        <f t="shared" si="8"/>
        <v>13</v>
      </c>
      <c r="C52" s="202">
        <f t="shared" si="9"/>
        <v>7</v>
      </c>
      <c r="D52" s="202">
        <f t="shared" si="10"/>
        <v>6</v>
      </c>
      <c r="E52" s="202" t="str">
        <f t="shared" si="11"/>
        <v>-</v>
      </c>
      <c r="F52" s="202" t="str">
        <f t="shared" si="12"/>
        <v>-</v>
      </c>
      <c r="G52" s="202" t="str">
        <f t="shared" si="13"/>
        <v>-</v>
      </c>
      <c r="H52" s="182">
        <v>1</v>
      </c>
      <c r="I52" s="182">
        <v>0</v>
      </c>
      <c r="J52" s="182">
        <v>0</v>
      </c>
      <c r="K52" s="182">
        <v>0</v>
      </c>
      <c r="L52" s="170">
        <v>0</v>
      </c>
      <c r="M52" s="170">
        <v>0</v>
      </c>
      <c r="N52" s="146">
        <v>0</v>
      </c>
      <c r="O52" s="146">
        <v>0</v>
      </c>
      <c r="P52" s="182">
        <v>1</v>
      </c>
      <c r="Q52" s="182">
        <v>0</v>
      </c>
      <c r="R52" s="182">
        <v>0</v>
      </c>
      <c r="S52" s="182">
        <v>0</v>
      </c>
      <c r="T52" s="170">
        <v>0</v>
      </c>
      <c r="U52" s="170">
        <v>0</v>
      </c>
      <c r="V52" s="146">
        <v>0</v>
      </c>
      <c r="W52" s="146">
        <v>0</v>
      </c>
      <c r="X52" s="170">
        <v>0</v>
      </c>
      <c r="Y52" s="170">
        <v>0</v>
      </c>
      <c r="Z52" s="146">
        <v>0</v>
      </c>
      <c r="AA52" s="146">
        <v>0</v>
      </c>
      <c r="AB52" s="182">
        <v>5</v>
      </c>
      <c r="AC52" s="182">
        <v>5</v>
      </c>
      <c r="AD52" s="182">
        <v>0</v>
      </c>
      <c r="AE52" s="182">
        <v>0</v>
      </c>
      <c r="AF52" s="170">
        <v>0</v>
      </c>
      <c r="AG52" s="170">
        <v>0</v>
      </c>
      <c r="AH52" s="182">
        <v>0</v>
      </c>
      <c r="AI52" s="182">
        <v>0</v>
      </c>
      <c r="AJ52" s="182">
        <v>0</v>
      </c>
      <c r="AK52" s="182">
        <v>1</v>
      </c>
      <c r="AL52" s="182">
        <v>0</v>
      </c>
      <c r="AM52" s="182">
        <v>0</v>
      </c>
      <c r="AN52" s="192">
        <v>0</v>
      </c>
      <c r="AO52" s="192">
        <v>0</v>
      </c>
      <c r="AP52" s="146">
        <v>0</v>
      </c>
      <c r="AQ52" s="146">
        <v>0</v>
      </c>
      <c r="AR52" s="192">
        <v>0</v>
      </c>
      <c r="AS52" s="192">
        <v>0</v>
      </c>
      <c r="AT52" s="146">
        <v>0</v>
      </c>
      <c r="AU52" s="146">
        <v>0</v>
      </c>
      <c r="AV52" s="192">
        <v>0</v>
      </c>
      <c r="AW52" s="192">
        <v>0</v>
      </c>
      <c r="AX52" s="192">
        <v>0</v>
      </c>
      <c r="AY52" s="139">
        <v>0</v>
      </c>
    </row>
    <row r="53" spans="1:51" s="27" customFormat="1" ht="15" customHeight="1">
      <c r="A53" s="66" t="s">
        <v>78</v>
      </c>
      <c r="B53" s="206">
        <f t="shared" si="8"/>
        <v>33</v>
      </c>
      <c r="C53" s="202">
        <f t="shared" si="9"/>
        <v>19</v>
      </c>
      <c r="D53" s="202">
        <f t="shared" si="10"/>
        <v>14</v>
      </c>
      <c r="E53" s="202" t="str">
        <f t="shared" si="11"/>
        <v>-</v>
      </c>
      <c r="F53" s="202" t="str">
        <f t="shared" si="12"/>
        <v>-</v>
      </c>
      <c r="G53" s="202" t="str">
        <f t="shared" si="13"/>
        <v>-</v>
      </c>
      <c r="H53" s="182">
        <v>1</v>
      </c>
      <c r="I53" s="182">
        <v>0</v>
      </c>
      <c r="J53" s="182">
        <v>0</v>
      </c>
      <c r="K53" s="182">
        <v>0</v>
      </c>
      <c r="L53" s="170">
        <v>0</v>
      </c>
      <c r="M53" s="170">
        <v>0</v>
      </c>
      <c r="N53" s="146">
        <v>0</v>
      </c>
      <c r="O53" s="146">
        <v>0</v>
      </c>
      <c r="P53" s="182">
        <v>1</v>
      </c>
      <c r="Q53" s="182">
        <v>0</v>
      </c>
      <c r="R53" s="182">
        <v>0</v>
      </c>
      <c r="S53" s="182">
        <v>0</v>
      </c>
      <c r="T53" s="170">
        <v>0</v>
      </c>
      <c r="U53" s="170">
        <v>0</v>
      </c>
      <c r="V53" s="146">
        <v>0</v>
      </c>
      <c r="W53" s="146">
        <v>0</v>
      </c>
      <c r="X53" s="170">
        <v>0</v>
      </c>
      <c r="Y53" s="170">
        <v>0</v>
      </c>
      <c r="Z53" s="146">
        <v>0</v>
      </c>
      <c r="AA53" s="146">
        <v>0</v>
      </c>
      <c r="AB53" s="182">
        <v>13</v>
      </c>
      <c r="AC53" s="182">
        <v>10</v>
      </c>
      <c r="AD53" s="182">
        <v>0</v>
      </c>
      <c r="AE53" s="182">
        <v>0</v>
      </c>
      <c r="AF53" s="170">
        <v>0</v>
      </c>
      <c r="AG53" s="170">
        <v>0</v>
      </c>
      <c r="AH53" s="182">
        <v>0</v>
      </c>
      <c r="AI53" s="182">
        <v>0</v>
      </c>
      <c r="AJ53" s="182">
        <v>0</v>
      </c>
      <c r="AK53" s="182">
        <v>1</v>
      </c>
      <c r="AL53" s="182">
        <v>0</v>
      </c>
      <c r="AM53" s="182">
        <v>0</v>
      </c>
      <c r="AN53" s="192">
        <v>0</v>
      </c>
      <c r="AO53" s="192">
        <v>0</v>
      </c>
      <c r="AP53" s="146">
        <v>0</v>
      </c>
      <c r="AQ53" s="146">
        <v>0</v>
      </c>
      <c r="AR53" s="192">
        <v>0</v>
      </c>
      <c r="AS53" s="192">
        <v>1</v>
      </c>
      <c r="AT53" s="146">
        <v>0</v>
      </c>
      <c r="AU53" s="146">
        <v>0</v>
      </c>
      <c r="AV53" s="192">
        <v>4</v>
      </c>
      <c r="AW53" s="192">
        <v>2</v>
      </c>
      <c r="AX53" s="192">
        <v>0</v>
      </c>
      <c r="AY53" s="139">
        <v>0</v>
      </c>
    </row>
    <row r="54" spans="1:51" s="27" customFormat="1" ht="15" customHeight="1">
      <c r="A54" s="66" t="s">
        <v>79</v>
      </c>
      <c r="B54" s="206">
        <f t="shared" si="8"/>
        <v>33</v>
      </c>
      <c r="C54" s="202">
        <f t="shared" si="9"/>
        <v>21</v>
      </c>
      <c r="D54" s="202">
        <f t="shared" si="10"/>
        <v>12</v>
      </c>
      <c r="E54" s="202" t="str">
        <f t="shared" si="11"/>
        <v>-</v>
      </c>
      <c r="F54" s="202" t="str">
        <f t="shared" si="12"/>
        <v>-</v>
      </c>
      <c r="G54" s="202" t="str">
        <f t="shared" si="13"/>
        <v>-</v>
      </c>
      <c r="H54" s="182">
        <v>1</v>
      </c>
      <c r="I54" s="182">
        <v>0</v>
      </c>
      <c r="J54" s="182">
        <v>0</v>
      </c>
      <c r="K54" s="182">
        <v>0</v>
      </c>
      <c r="L54" s="170">
        <v>0</v>
      </c>
      <c r="M54" s="170">
        <v>0</v>
      </c>
      <c r="N54" s="146">
        <v>0</v>
      </c>
      <c r="O54" s="146">
        <v>0</v>
      </c>
      <c r="P54" s="182">
        <v>1</v>
      </c>
      <c r="Q54" s="182">
        <v>0</v>
      </c>
      <c r="R54" s="182">
        <v>0</v>
      </c>
      <c r="S54" s="182">
        <v>0</v>
      </c>
      <c r="T54" s="170">
        <v>0</v>
      </c>
      <c r="U54" s="170">
        <v>0</v>
      </c>
      <c r="V54" s="146">
        <v>0</v>
      </c>
      <c r="W54" s="146">
        <v>0</v>
      </c>
      <c r="X54" s="170">
        <v>0</v>
      </c>
      <c r="Y54" s="170">
        <v>0</v>
      </c>
      <c r="Z54" s="146">
        <v>0</v>
      </c>
      <c r="AA54" s="146">
        <v>0</v>
      </c>
      <c r="AB54" s="182">
        <v>13</v>
      </c>
      <c r="AC54" s="182">
        <v>9</v>
      </c>
      <c r="AD54" s="182">
        <v>0</v>
      </c>
      <c r="AE54" s="182">
        <v>0</v>
      </c>
      <c r="AF54" s="170">
        <v>0</v>
      </c>
      <c r="AG54" s="170">
        <v>0</v>
      </c>
      <c r="AH54" s="182">
        <v>0</v>
      </c>
      <c r="AI54" s="182">
        <v>0</v>
      </c>
      <c r="AJ54" s="182">
        <v>0</v>
      </c>
      <c r="AK54" s="182">
        <v>1</v>
      </c>
      <c r="AL54" s="182">
        <v>0</v>
      </c>
      <c r="AM54" s="182">
        <v>0</v>
      </c>
      <c r="AN54" s="192">
        <v>0</v>
      </c>
      <c r="AO54" s="192">
        <v>0</v>
      </c>
      <c r="AP54" s="146">
        <v>0</v>
      </c>
      <c r="AQ54" s="146">
        <v>0</v>
      </c>
      <c r="AR54" s="192">
        <v>0</v>
      </c>
      <c r="AS54" s="192">
        <v>0</v>
      </c>
      <c r="AT54" s="146">
        <v>0</v>
      </c>
      <c r="AU54" s="146">
        <v>0</v>
      </c>
      <c r="AV54" s="192">
        <v>6</v>
      </c>
      <c r="AW54" s="192">
        <v>2</v>
      </c>
      <c r="AX54" s="192">
        <v>0</v>
      </c>
      <c r="AY54" s="139">
        <v>0</v>
      </c>
    </row>
    <row r="55" spans="1:51" s="27" customFormat="1" ht="15" customHeight="1">
      <c r="A55" s="66" t="s">
        <v>80</v>
      </c>
      <c r="B55" s="206">
        <f t="shared" si="8"/>
        <v>17</v>
      </c>
      <c r="C55" s="202">
        <f t="shared" si="9"/>
        <v>9</v>
      </c>
      <c r="D55" s="202">
        <f t="shared" si="10"/>
        <v>8</v>
      </c>
      <c r="E55" s="202" t="str">
        <f t="shared" si="11"/>
        <v>-</v>
      </c>
      <c r="F55" s="202" t="str">
        <f t="shared" si="12"/>
        <v>-</v>
      </c>
      <c r="G55" s="202" t="str">
        <f t="shared" si="13"/>
        <v>-</v>
      </c>
      <c r="H55" s="182">
        <v>1</v>
      </c>
      <c r="I55" s="182">
        <v>0</v>
      </c>
      <c r="J55" s="182">
        <v>0</v>
      </c>
      <c r="K55" s="182">
        <v>0</v>
      </c>
      <c r="L55" s="170">
        <v>0</v>
      </c>
      <c r="M55" s="170">
        <v>0</v>
      </c>
      <c r="N55" s="146">
        <v>0</v>
      </c>
      <c r="O55" s="146">
        <v>0</v>
      </c>
      <c r="P55" s="182">
        <v>1</v>
      </c>
      <c r="Q55" s="182">
        <v>0</v>
      </c>
      <c r="R55" s="182">
        <v>0</v>
      </c>
      <c r="S55" s="182">
        <v>0</v>
      </c>
      <c r="T55" s="170">
        <v>0</v>
      </c>
      <c r="U55" s="170">
        <v>0</v>
      </c>
      <c r="V55" s="146">
        <v>0</v>
      </c>
      <c r="W55" s="146">
        <v>0</v>
      </c>
      <c r="X55" s="170">
        <v>0</v>
      </c>
      <c r="Y55" s="170">
        <v>0</v>
      </c>
      <c r="Z55" s="146">
        <v>0</v>
      </c>
      <c r="AA55" s="146">
        <v>0</v>
      </c>
      <c r="AB55" s="182">
        <v>6</v>
      </c>
      <c r="AC55" s="182">
        <v>6</v>
      </c>
      <c r="AD55" s="182">
        <v>0</v>
      </c>
      <c r="AE55" s="182">
        <v>0</v>
      </c>
      <c r="AF55" s="170">
        <v>0</v>
      </c>
      <c r="AG55" s="170">
        <v>0</v>
      </c>
      <c r="AH55" s="182">
        <v>0</v>
      </c>
      <c r="AI55" s="182">
        <v>0</v>
      </c>
      <c r="AJ55" s="182">
        <v>0</v>
      </c>
      <c r="AK55" s="182">
        <v>1</v>
      </c>
      <c r="AL55" s="182">
        <v>0</v>
      </c>
      <c r="AM55" s="182">
        <v>0</v>
      </c>
      <c r="AN55" s="192">
        <v>0</v>
      </c>
      <c r="AO55" s="192">
        <v>0</v>
      </c>
      <c r="AP55" s="146">
        <v>0</v>
      </c>
      <c r="AQ55" s="146">
        <v>0</v>
      </c>
      <c r="AR55" s="192">
        <v>0</v>
      </c>
      <c r="AS55" s="192">
        <v>0</v>
      </c>
      <c r="AT55" s="146">
        <v>0</v>
      </c>
      <c r="AU55" s="146">
        <v>0</v>
      </c>
      <c r="AV55" s="192">
        <v>1</v>
      </c>
      <c r="AW55" s="192">
        <v>1</v>
      </c>
      <c r="AX55" s="192">
        <v>0</v>
      </c>
      <c r="AY55" s="139">
        <v>0</v>
      </c>
    </row>
    <row r="56" spans="1:51" s="27" customFormat="1" ht="15" customHeight="1">
      <c r="A56" s="114" t="s">
        <v>163</v>
      </c>
      <c r="B56" s="205">
        <f t="shared" si="8"/>
        <v>25</v>
      </c>
      <c r="C56" s="222">
        <f t="shared" si="9"/>
        <v>11</v>
      </c>
      <c r="D56" s="222">
        <f t="shared" si="10"/>
        <v>14</v>
      </c>
      <c r="E56" s="222">
        <f t="shared" si="11"/>
        <v>2</v>
      </c>
      <c r="F56" s="222" t="str">
        <f t="shared" si="12"/>
        <v>-</v>
      </c>
      <c r="G56" s="222">
        <f t="shared" si="13"/>
        <v>2</v>
      </c>
      <c r="H56" s="185">
        <v>1</v>
      </c>
      <c r="I56" s="185">
        <v>0</v>
      </c>
      <c r="J56" s="185">
        <v>0</v>
      </c>
      <c r="K56" s="185">
        <v>0</v>
      </c>
      <c r="L56" s="172">
        <v>0</v>
      </c>
      <c r="M56" s="172">
        <v>0</v>
      </c>
      <c r="N56" s="149">
        <v>0</v>
      </c>
      <c r="O56" s="149">
        <v>0</v>
      </c>
      <c r="P56" s="185">
        <v>1</v>
      </c>
      <c r="Q56" s="185">
        <v>0</v>
      </c>
      <c r="R56" s="185">
        <v>0</v>
      </c>
      <c r="S56" s="185">
        <v>0</v>
      </c>
      <c r="T56" s="172">
        <v>0</v>
      </c>
      <c r="U56" s="172">
        <v>0</v>
      </c>
      <c r="V56" s="149">
        <v>0</v>
      </c>
      <c r="W56" s="149">
        <v>0</v>
      </c>
      <c r="X56" s="172">
        <v>0</v>
      </c>
      <c r="Y56" s="172">
        <v>0</v>
      </c>
      <c r="Z56" s="149">
        <v>0</v>
      </c>
      <c r="AA56" s="149">
        <v>0</v>
      </c>
      <c r="AB56" s="185">
        <v>8</v>
      </c>
      <c r="AC56" s="185">
        <v>6</v>
      </c>
      <c r="AD56" s="185">
        <v>0</v>
      </c>
      <c r="AE56" s="185">
        <v>0</v>
      </c>
      <c r="AF56" s="172">
        <v>0</v>
      </c>
      <c r="AG56" s="172">
        <v>0</v>
      </c>
      <c r="AH56" s="185">
        <v>0</v>
      </c>
      <c r="AI56" s="185">
        <v>0</v>
      </c>
      <c r="AJ56" s="185">
        <v>0</v>
      </c>
      <c r="AK56" s="185">
        <v>1</v>
      </c>
      <c r="AL56" s="185">
        <v>0</v>
      </c>
      <c r="AM56" s="185">
        <v>0</v>
      </c>
      <c r="AN56" s="141">
        <v>0</v>
      </c>
      <c r="AO56" s="141">
        <v>0</v>
      </c>
      <c r="AP56" s="149">
        <v>0</v>
      </c>
      <c r="AQ56" s="149">
        <v>0</v>
      </c>
      <c r="AR56" s="141">
        <v>0</v>
      </c>
      <c r="AS56" s="141">
        <v>0</v>
      </c>
      <c r="AT56" s="149">
        <v>0</v>
      </c>
      <c r="AU56" s="149">
        <v>1</v>
      </c>
      <c r="AV56" s="141">
        <v>1</v>
      </c>
      <c r="AW56" s="141">
        <v>7</v>
      </c>
      <c r="AX56" s="141">
        <v>0</v>
      </c>
      <c r="AY56" s="142">
        <v>1</v>
      </c>
    </row>
    <row r="57" spans="1:51" s="27" customFormat="1" ht="15" customHeight="1">
      <c r="A57" s="66" t="s">
        <v>81</v>
      </c>
      <c r="B57" s="206">
        <f t="shared" si="8"/>
        <v>11</v>
      </c>
      <c r="C57" s="202">
        <f t="shared" si="9"/>
        <v>6</v>
      </c>
      <c r="D57" s="202">
        <f t="shared" si="10"/>
        <v>5</v>
      </c>
      <c r="E57" s="202">
        <f t="shared" si="11"/>
        <v>1</v>
      </c>
      <c r="F57" s="202" t="str">
        <f t="shared" si="12"/>
        <v>-</v>
      </c>
      <c r="G57" s="202">
        <f t="shared" si="13"/>
        <v>1</v>
      </c>
      <c r="H57" s="182">
        <v>1</v>
      </c>
      <c r="I57" s="182">
        <v>0</v>
      </c>
      <c r="J57" s="182">
        <v>0</v>
      </c>
      <c r="K57" s="182">
        <v>0</v>
      </c>
      <c r="L57" s="170">
        <v>0</v>
      </c>
      <c r="M57" s="170">
        <v>0</v>
      </c>
      <c r="N57" s="146">
        <v>0</v>
      </c>
      <c r="O57" s="146">
        <v>0</v>
      </c>
      <c r="P57" s="182">
        <v>1</v>
      </c>
      <c r="Q57" s="182">
        <v>0</v>
      </c>
      <c r="R57" s="182">
        <v>0</v>
      </c>
      <c r="S57" s="182">
        <v>0</v>
      </c>
      <c r="T57" s="170">
        <v>0</v>
      </c>
      <c r="U57" s="170">
        <v>0</v>
      </c>
      <c r="V57" s="146">
        <v>0</v>
      </c>
      <c r="W57" s="146">
        <v>0</v>
      </c>
      <c r="X57" s="170">
        <v>0</v>
      </c>
      <c r="Y57" s="170">
        <v>0</v>
      </c>
      <c r="Z57" s="146">
        <v>0</v>
      </c>
      <c r="AA57" s="146">
        <v>0</v>
      </c>
      <c r="AB57" s="182">
        <v>3</v>
      </c>
      <c r="AC57" s="182">
        <v>2</v>
      </c>
      <c r="AD57" s="182">
        <v>0</v>
      </c>
      <c r="AE57" s="182">
        <v>0</v>
      </c>
      <c r="AF57" s="170">
        <v>0</v>
      </c>
      <c r="AG57" s="170">
        <v>0</v>
      </c>
      <c r="AH57" s="182">
        <v>0</v>
      </c>
      <c r="AI57" s="182">
        <v>0</v>
      </c>
      <c r="AJ57" s="182">
        <v>0</v>
      </c>
      <c r="AK57" s="182">
        <v>1</v>
      </c>
      <c r="AL57" s="182">
        <v>0</v>
      </c>
      <c r="AM57" s="182">
        <v>0</v>
      </c>
      <c r="AN57" s="192">
        <v>0</v>
      </c>
      <c r="AO57" s="192">
        <v>0</v>
      </c>
      <c r="AP57" s="146">
        <v>0</v>
      </c>
      <c r="AQ57" s="146">
        <v>0</v>
      </c>
      <c r="AR57" s="192">
        <v>0</v>
      </c>
      <c r="AS57" s="192">
        <v>0</v>
      </c>
      <c r="AT57" s="146">
        <v>0</v>
      </c>
      <c r="AU57" s="146">
        <v>0</v>
      </c>
      <c r="AV57" s="192">
        <v>1</v>
      </c>
      <c r="AW57" s="192">
        <v>2</v>
      </c>
      <c r="AX57" s="192">
        <v>0</v>
      </c>
      <c r="AY57" s="139">
        <v>1</v>
      </c>
    </row>
    <row r="58" spans="1:51" s="27" customFormat="1" ht="15" customHeight="1">
      <c r="A58" s="66" t="s">
        <v>82</v>
      </c>
      <c r="B58" s="206">
        <f t="shared" si="8"/>
        <v>39</v>
      </c>
      <c r="C58" s="202">
        <f t="shared" si="9"/>
        <v>22</v>
      </c>
      <c r="D58" s="202">
        <f t="shared" si="10"/>
        <v>17</v>
      </c>
      <c r="E58" s="202">
        <f t="shared" si="11"/>
        <v>29</v>
      </c>
      <c r="F58" s="202">
        <f t="shared" si="12"/>
        <v>20</v>
      </c>
      <c r="G58" s="202">
        <f t="shared" si="13"/>
        <v>9</v>
      </c>
      <c r="H58" s="182">
        <v>2</v>
      </c>
      <c r="I58" s="182">
        <v>0</v>
      </c>
      <c r="J58" s="182">
        <v>1</v>
      </c>
      <c r="K58" s="182">
        <v>0</v>
      </c>
      <c r="L58" s="170">
        <v>0</v>
      </c>
      <c r="M58" s="170">
        <v>0</v>
      </c>
      <c r="N58" s="146">
        <v>0</v>
      </c>
      <c r="O58" s="146">
        <v>0</v>
      </c>
      <c r="P58" s="182">
        <v>2</v>
      </c>
      <c r="Q58" s="182">
        <v>0</v>
      </c>
      <c r="R58" s="182">
        <v>2</v>
      </c>
      <c r="S58" s="182">
        <v>0</v>
      </c>
      <c r="T58" s="170">
        <v>0</v>
      </c>
      <c r="U58" s="170">
        <v>0</v>
      </c>
      <c r="V58" s="146">
        <v>0</v>
      </c>
      <c r="W58" s="146">
        <v>0</v>
      </c>
      <c r="X58" s="170">
        <v>0</v>
      </c>
      <c r="Y58" s="170">
        <v>0</v>
      </c>
      <c r="Z58" s="146">
        <v>0</v>
      </c>
      <c r="AA58" s="146">
        <v>0</v>
      </c>
      <c r="AB58" s="182">
        <v>14</v>
      </c>
      <c r="AC58" s="182">
        <v>13</v>
      </c>
      <c r="AD58" s="182">
        <v>13</v>
      </c>
      <c r="AE58" s="182">
        <v>7</v>
      </c>
      <c r="AF58" s="170">
        <v>0</v>
      </c>
      <c r="AG58" s="170">
        <v>0</v>
      </c>
      <c r="AH58" s="182">
        <v>0</v>
      </c>
      <c r="AI58" s="182">
        <v>0</v>
      </c>
      <c r="AJ58" s="182">
        <v>0</v>
      </c>
      <c r="AK58" s="182">
        <v>2</v>
      </c>
      <c r="AL58" s="182">
        <v>0</v>
      </c>
      <c r="AM58" s="182">
        <v>1</v>
      </c>
      <c r="AN58" s="192">
        <v>0</v>
      </c>
      <c r="AO58" s="192">
        <v>0</v>
      </c>
      <c r="AP58" s="146">
        <v>0</v>
      </c>
      <c r="AQ58" s="146">
        <v>0</v>
      </c>
      <c r="AR58" s="192">
        <v>0</v>
      </c>
      <c r="AS58" s="192">
        <v>0</v>
      </c>
      <c r="AT58" s="146">
        <v>0</v>
      </c>
      <c r="AU58" s="146">
        <v>0</v>
      </c>
      <c r="AV58" s="192">
        <v>4</v>
      </c>
      <c r="AW58" s="192">
        <v>2</v>
      </c>
      <c r="AX58" s="192">
        <v>4</v>
      </c>
      <c r="AY58" s="139">
        <v>1</v>
      </c>
    </row>
    <row r="59" spans="1:51" s="27" customFormat="1" ht="15" customHeight="1">
      <c r="A59" s="66" t="s">
        <v>83</v>
      </c>
      <c r="B59" s="206">
        <f t="shared" si="8"/>
        <v>23</v>
      </c>
      <c r="C59" s="202">
        <f t="shared" si="9"/>
        <v>13</v>
      </c>
      <c r="D59" s="202">
        <f t="shared" si="10"/>
        <v>10</v>
      </c>
      <c r="E59" s="202">
        <f t="shared" si="11"/>
        <v>1</v>
      </c>
      <c r="F59" s="202" t="str">
        <f t="shared" si="12"/>
        <v>-</v>
      </c>
      <c r="G59" s="202">
        <f t="shared" si="13"/>
        <v>1</v>
      </c>
      <c r="H59" s="182">
        <v>2</v>
      </c>
      <c r="I59" s="182">
        <v>0</v>
      </c>
      <c r="J59" s="146">
        <v>0</v>
      </c>
      <c r="K59" s="146">
        <v>0</v>
      </c>
      <c r="L59" s="170">
        <v>0</v>
      </c>
      <c r="M59" s="170">
        <v>0</v>
      </c>
      <c r="N59" s="146">
        <v>0</v>
      </c>
      <c r="O59" s="146">
        <v>0</v>
      </c>
      <c r="P59" s="182">
        <v>2</v>
      </c>
      <c r="Q59" s="182">
        <v>0</v>
      </c>
      <c r="R59" s="146">
        <v>0</v>
      </c>
      <c r="S59" s="146">
        <v>0</v>
      </c>
      <c r="T59" s="170">
        <v>0</v>
      </c>
      <c r="U59" s="170">
        <v>0</v>
      </c>
      <c r="V59" s="146">
        <v>0</v>
      </c>
      <c r="W59" s="146">
        <v>0</v>
      </c>
      <c r="X59" s="170">
        <v>0</v>
      </c>
      <c r="Y59" s="170">
        <v>0</v>
      </c>
      <c r="Z59" s="146">
        <v>0</v>
      </c>
      <c r="AA59" s="146">
        <v>0</v>
      </c>
      <c r="AB59" s="182">
        <v>8</v>
      </c>
      <c r="AC59" s="182">
        <v>8</v>
      </c>
      <c r="AD59" s="182">
        <v>0</v>
      </c>
      <c r="AE59" s="182">
        <v>0</v>
      </c>
      <c r="AF59" s="170">
        <v>0</v>
      </c>
      <c r="AG59" s="170">
        <v>0</v>
      </c>
      <c r="AH59" s="146">
        <v>0</v>
      </c>
      <c r="AI59" s="146">
        <v>0</v>
      </c>
      <c r="AJ59" s="182">
        <v>0</v>
      </c>
      <c r="AK59" s="182">
        <v>2</v>
      </c>
      <c r="AL59" s="182">
        <v>0</v>
      </c>
      <c r="AM59" s="182">
        <v>0</v>
      </c>
      <c r="AN59" s="192">
        <v>0</v>
      </c>
      <c r="AO59" s="192">
        <v>0</v>
      </c>
      <c r="AP59" s="146">
        <v>0</v>
      </c>
      <c r="AQ59" s="146">
        <v>0</v>
      </c>
      <c r="AR59" s="192">
        <v>0</v>
      </c>
      <c r="AS59" s="192">
        <v>0</v>
      </c>
      <c r="AT59" s="146">
        <v>0</v>
      </c>
      <c r="AU59" s="146">
        <v>0</v>
      </c>
      <c r="AV59" s="192">
        <v>1</v>
      </c>
      <c r="AW59" s="192">
        <v>0</v>
      </c>
      <c r="AX59" s="192">
        <v>0</v>
      </c>
      <c r="AY59" s="139">
        <v>1</v>
      </c>
    </row>
    <row r="60" spans="1:51" s="27" customFormat="1" ht="15" customHeight="1">
      <c r="A60" s="66" t="s">
        <v>84</v>
      </c>
      <c r="B60" s="206">
        <f t="shared" si="8"/>
        <v>23</v>
      </c>
      <c r="C60" s="202">
        <f t="shared" si="9"/>
        <v>18</v>
      </c>
      <c r="D60" s="202">
        <f t="shared" si="10"/>
        <v>5</v>
      </c>
      <c r="E60" s="202">
        <f t="shared" si="11"/>
        <v>2</v>
      </c>
      <c r="F60" s="202">
        <f t="shared" si="12"/>
        <v>1</v>
      </c>
      <c r="G60" s="202">
        <f t="shared" si="13"/>
        <v>1</v>
      </c>
      <c r="H60" s="182">
        <v>2</v>
      </c>
      <c r="I60" s="182">
        <v>0</v>
      </c>
      <c r="J60" s="146">
        <v>0</v>
      </c>
      <c r="K60" s="146">
        <v>0</v>
      </c>
      <c r="L60" s="170">
        <v>0</v>
      </c>
      <c r="M60" s="170">
        <v>0</v>
      </c>
      <c r="N60" s="146">
        <v>0</v>
      </c>
      <c r="O60" s="146">
        <v>0</v>
      </c>
      <c r="P60" s="182">
        <v>3</v>
      </c>
      <c r="Q60" s="182">
        <v>0</v>
      </c>
      <c r="R60" s="146">
        <v>0</v>
      </c>
      <c r="S60" s="146">
        <v>0</v>
      </c>
      <c r="T60" s="170">
        <v>0</v>
      </c>
      <c r="U60" s="170">
        <v>0</v>
      </c>
      <c r="V60" s="146">
        <v>0</v>
      </c>
      <c r="W60" s="146">
        <v>0</v>
      </c>
      <c r="X60" s="170">
        <v>0</v>
      </c>
      <c r="Y60" s="170">
        <v>0</v>
      </c>
      <c r="Z60" s="146">
        <v>0</v>
      </c>
      <c r="AA60" s="146">
        <v>0</v>
      </c>
      <c r="AB60" s="182">
        <v>11</v>
      </c>
      <c r="AC60" s="182">
        <v>2</v>
      </c>
      <c r="AD60" s="182">
        <v>0</v>
      </c>
      <c r="AE60" s="182">
        <v>0</v>
      </c>
      <c r="AF60" s="170">
        <v>0</v>
      </c>
      <c r="AG60" s="170">
        <v>0</v>
      </c>
      <c r="AH60" s="146">
        <v>0</v>
      </c>
      <c r="AI60" s="146">
        <v>0</v>
      </c>
      <c r="AJ60" s="182">
        <v>0</v>
      </c>
      <c r="AK60" s="182">
        <v>2</v>
      </c>
      <c r="AL60" s="146">
        <v>0</v>
      </c>
      <c r="AM60" s="146">
        <v>0</v>
      </c>
      <c r="AN60" s="192">
        <v>0</v>
      </c>
      <c r="AO60" s="192">
        <v>0</v>
      </c>
      <c r="AP60" s="146">
        <v>0</v>
      </c>
      <c r="AQ60" s="146">
        <v>0</v>
      </c>
      <c r="AR60" s="192">
        <v>0</v>
      </c>
      <c r="AS60" s="192">
        <v>0</v>
      </c>
      <c r="AT60" s="146">
        <v>0</v>
      </c>
      <c r="AU60" s="146">
        <v>0</v>
      </c>
      <c r="AV60" s="192">
        <v>2</v>
      </c>
      <c r="AW60" s="192">
        <v>1</v>
      </c>
      <c r="AX60" s="192">
        <v>1</v>
      </c>
      <c r="AY60" s="139">
        <v>1</v>
      </c>
    </row>
    <row r="61" spans="1:51" s="27" customFormat="1" ht="15" customHeight="1">
      <c r="A61" s="66" t="s">
        <v>85</v>
      </c>
      <c r="B61" s="206">
        <f t="shared" si="8"/>
        <v>18</v>
      </c>
      <c r="C61" s="202">
        <f t="shared" si="9"/>
        <v>11</v>
      </c>
      <c r="D61" s="202">
        <f t="shared" si="10"/>
        <v>7</v>
      </c>
      <c r="E61" s="202" t="str">
        <f t="shared" si="11"/>
        <v>-</v>
      </c>
      <c r="F61" s="202" t="str">
        <f t="shared" si="12"/>
        <v>-</v>
      </c>
      <c r="G61" s="202" t="str">
        <f t="shared" si="13"/>
        <v>-</v>
      </c>
      <c r="H61" s="182">
        <v>1</v>
      </c>
      <c r="I61" s="182">
        <v>0</v>
      </c>
      <c r="J61" s="146">
        <v>0</v>
      </c>
      <c r="K61" s="146">
        <v>0</v>
      </c>
      <c r="L61" s="170">
        <v>0</v>
      </c>
      <c r="M61" s="170">
        <v>0</v>
      </c>
      <c r="N61" s="146">
        <v>0</v>
      </c>
      <c r="O61" s="146">
        <v>0</v>
      </c>
      <c r="P61" s="182">
        <v>1</v>
      </c>
      <c r="Q61" s="182">
        <v>0</v>
      </c>
      <c r="R61" s="146">
        <v>0</v>
      </c>
      <c r="S61" s="146">
        <v>0</v>
      </c>
      <c r="T61" s="170">
        <v>0</v>
      </c>
      <c r="U61" s="170">
        <v>0</v>
      </c>
      <c r="V61" s="146">
        <v>0</v>
      </c>
      <c r="W61" s="146">
        <v>0</v>
      </c>
      <c r="X61" s="170">
        <v>0</v>
      </c>
      <c r="Y61" s="170">
        <v>0</v>
      </c>
      <c r="Z61" s="146">
        <v>0</v>
      </c>
      <c r="AA61" s="146">
        <v>0</v>
      </c>
      <c r="AB61" s="182">
        <v>7</v>
      </c>
      <c r="AC61" s="182">
        <v>6</v>
      </c>
      <c r="AD61" s="182">
        <v>0</v>
      </c>
      <c r="AE61" s="182">
        <v>0</v>
      </c>
      <c r="AF61" s="170">
        <v>0</v>
      </c>
      <c r="AG61" s="170">
        <v>0</v>
      </c>
      <c r="AH61" s="146">
        <v>0</v>
      </c>
      <c r="AI61" s="146">
        <v>0</v>
      </c>
      <c r="AJ61" s="182">
        <v>0</v>
      </c>
      <c r="AK61" s="182">
        <v>1</v>
      </c>
      <c r="AL61" s="146">
        <v>0</v>
      </c>
      <c r="AM61" s="146">
        <v>0</v>
      </c>
      <c r="AN61" s="192">
        <v>0</v>
      </c>
      <c r="AO61" s="192">
        <v>0</v>
      </c>
      <c r="AP61" s="146">
        <v>0</v>
      </c>
      <c r="AQ61" s="146">
        <v>0</v>
      </c>
      <c r="AR61" s="192">
        <v>0</v>
      </c>
      <c r="AS61" s="192">
        <v>0</v>
      </c>
      <c r="AT61" s="146">
        <v>0</v>
      </c>
      <c r="AU61" s="146">
        <v>0</v>
      </c>
      <c r="AV61" s="192">
        <v>2</v>
      </c>
      <c r="AW61" s="192">
        <v>0</v>
      </c>
      <c r="AX61" s="192">
        <v>0</v>
      </c>
      <c r="AY61" s="139">
        <v>0</v>
      </c>
    </row>
    <row r="62" spans="1:51" s="27" customFormat="1" ht="15" customHeight="1">
      <c r="A62" s="66" t="s">
        <v>86</v>
      </c>
      <c r="B62" s="206">
        <f t="shared" si="8"/>
        <v>17</v>
      </c>
      <c r="C62" s="202">
        <f t="shared" si="9"/>
        <v>11</v>
      </c>
      <c r="D62" s="202">
        <f t="shared" si="10"/>
        <v>6</v>
      </c>
      <c r="E62" s="202" t="str">
        <f t="shared" si="11"/>
        <v>-</v>
      </c>
      <c r="F62" s="202" t="str">
        <f t="shared" si="12"/>
        <v>-</v>
      </c>
      <c r="G62" s="202" t="str">
        <f t="shared" si="13"/>
        <v>-</v>
      </c>
      <c r="H62" s="182">
        <v>1</v>
      </c>
      <c r="I62" s="182">
        <v>0</v>
      </c>
      <c r="J62" s="146">
        <v>0</v>
      </c>
      <c r="K62" s="146">
        <v>0</v>
      </c>
      <c r="L62" s="170">
        <v>0</v>
      </c>
      <c r="M62" s="170">
        <v>0</v>
      </c>
      <c r="N62" s="146">
        <v>0</v>
      </c>
      <c r="O62" s="146">
        <v>0</v>
      </c>
      <c r="P62" s="182">
        <v>1</v>
      </c>
      <c r="Q62" s="182">
        <v>0</v>
      </c>
      <c r="R62" s="146">
        <v>0</v>
      </c>
      <c r="S62" s="146">
        <v>0</v>
      </c>
      <c r="T62" s="170">
        <v>0</v>
      </c>
      <c r="U62" s="170">
        <v>0</v>
      </c>
      <c r="V62" s="146">
        <v>0</v>
      </c>
      <c r="W62" s="146">
        <v>0</v>
      </c>
      <c r="X62" s="170">
        <v>0</v>
      </c>
      <c r="Y62" s="170">
        <v>0</v>
      </c>
      <c r="Z62" s="146">
        <v>0</v>
      </c>
      <c r="AA62" s="146">
        <v>0</v>
      </c>
      <c r="AB62" s="182">
        <v>8</v>
      </c>
      <c r="AC62" s="182">
        <v>5</v>
      </c>
      <c r="AD62" s="182">
        <v>0</v>
      </c>
      <c r="AE62" s="182">
        <v>0</v>
      </c>
      <c r="AF62" s="170">
        <v>0</v>
      </c>
      <c r="AG62" s="170">
        <v>0</v>
      </c>
      <c r="AH62" s="146">
        <v>0</v>
      </c>
      <c r="AI62" s="146">
        <v>0</v>
      </c>
      <c r="AJ62" s="182">
        <v>0</v>
      </c>
      <c r="AK62" s="182">
        <v>1</v>
      </c>
      <c r="AL62" s="146">
        <v>0</v>
      </c>
      <c r="AM62" s="146">
        <v>0</v>
      </c>
      <c r="AN62" s="192">
        <v>0</v>
      </c>
      <c r="AO62" s="192">
        <v>0</v>
      </c>
      <c r="AP62" s="146">
        <v>0</v>
      </c>
      <c r="AQ62" s="146">
        <v>0</v>
      </c>
      <c r="AR62" s="192">
        <v>0</v>
      </c>
      <c r="AS62" s="192">
        <v>0</v>
      </c>
      <c r="AT62" s="146">
        <v>0</v>
      </c>
      <c r="AU62" s="146">
        <v>0</v>
      </c>
      <c r="AV62" s="192">
        <v>1</v>
      </c>
      <c r="AW62" s="192">
        <v>0</v>
      </c>
      <c r="AX62" s="192">
        <v>0</v>
      </c>
      <c r="AY62" s="139">
        <v>0</v>
      </c>
    </row>
    <row r="63" spans="1:51" s="27" customFormat="1" ht="15" customHeight="1">
      <c r="A63" s="66" t="s">
        <v>87</v>
      </c>
      <c r="B63" s="206">
        <f t="shared" si="8"/>
        <v>46</v>
      </c>
      <c r="C63" s="202">
        <f t="shared" si="9"/>
        <v>27</v>
      </c>
      <c r="D63" s="202">
        <f t="shared" si="10"/>
        <v>19</v>
      </c>
      <c r="E63" s="202" t="str">
        <f t="shared" si="11"/>
        <v>-</v>
      </c>
      <c r="F63" s="202" t="str">
        <f t="shared" si="12"/>
        <v>-</v>
      </c>
      <c r="G63" s="202" t="str">
        <f t="shared" si="13"/>
        <v>-</v>
      </c>
      <c r="H63" s="182">
        <v>2</v>
      </c>
      <c r="I63" s="182">
        <v>0</v>
      </c>
      <c r="J63" s="146">
        <v>0</v>
      </c>
      <c r="K63" s="146">
        <v>0</v>
      </c>
      <c r="L63" s="170">
        <v>0</v>
      </c>
      <c r="M63" s="170">
        <v>0</v>
      </c>
      <c r="N63" s="146">
        <v>0</v>
      </c>
      <c r="O63" s="146">
        <v>0</v>
      </c>
      <c r="P63" s="182">
        <v>2</v>
      </c>
      <c r="Q63" s="182">
        <v>0</v>
      </c>
      <c r="R63" s="146">
        <v>0</v>
      </c>
      <c r="S63" s="146">
        <v>0</v>
      </c>
      <c r="T63" s="170">
        <v>0</v>
      </c>
      <c r="U63" s="170">
        <v>0</v>
      </c>
      <c r="V63" s="146">
        <v>0</v>
      </c>
      <c r="W63" s="146">
        <v>0</v>
      </c>
      <c r="X63" s="170">
        <v>0</v>
      </c>
      <c r="Y63" s="170">
        <v>0</v>
      </c>
      <c r="Z63" s="146">
        <v>0</v>
      </c>
      <c r="AA63" s="146">
        <v>0</v>
      </c>
      <c r="AB63" s="182">
        <v>18</v>
      </c>
      <c r="AC63" s="182">
        <v>16</v>
      </c>
      <c r="AD63" s="182">
        <v>0</v>
      </c>
      <c r="AE63" s="182">
        <v>0</v>
      </c>
      <c r="AF63" s="170">
        <v>0</v>
      </c>
      <c r="AG63" s="170">
        <v>0</v>
      </c>
      <c r="AH63" s="146">
        <v>0</v>
      </c>
      <c r="AI63" s="146">
        <v>0</v>
      </c>
      <c r="AJ63" s="182">
        <v>0</v>
      </c>
      <c r="AK63" s="182">
        <v>2</v>
      </c>
      <c r="AL63" s="146">
        <v>0</v>
      </c>
      <c r="AM63" s="146">
        <v>0</v>
      </c>
      <c r="AN63" s="192">
        <v>0</v>
      </c>
      <c r="AO63" s="192">
        <v>0</v>
      </c>
      <c r="AP63" s="146">
        <v>0</v>
      </c>
      <c r="AQ63" s="146">
        <v>0</v>
      </c>
      <c r="AR63" s="192">
        <v>0</v>
      </c>
      <c r="AS63" s="192">
        <v>1</v>
      </c>
      <c r="AT63" s="146">
        <v>0</v>
      </c>
      <c r="AU63" s="146">
        <v>0</v>
      </c>
      <c r="AV63" s="192">
        <v>5</v>
      </c>
      <c r="AW63" s="192">
        <v>0</v>
      </c>
      <c r="AX63" s="192">
        <v>0</v>
      </c>
      <c r="AY63" s="139">
        <v>0</v>
      </c>
    </row>
    <row r="64" spans="1:51" s="27" customFormat="1" ht="15" customHeight="1">
      <c r="A64" s="66" t="s">
        <v>88</v>
      </c>
      <c r="B64" s="206">
        <f t="shared" si="8"/>
        <v>24</v>
      </c>
      <c r="C64" s="202">
        <f t="shared" si="9"/>
        <v>14</v>
      </c>
      <c r="D64" s="202">
        <f t="shared" si="10"/>
        <v>10</v>
      </c>
      <c r="E64" s="202" t="str">
        <f t="shared" si="11"/>
        <v>-</v>
      </c>
      <c r="F64" s="202" t="str">
        <f t="shared" si="12"/>
        <v>-</v>
      </c>
      <c r="G64" s="202" t="str">
        <f t="shared" si="13"/>
        <v>-</v>
      </c>
      <c r="H64" s="182">
        <v>1</v>
      </c>
      <c r="I64" s="182">
        <v>0</v>
      </c>
      <c r="J64" s="146">
        <v>0</v>
      </c>
      <c r="K64" s="146">
        <v>0</v>
      </c>
      <c r="L64" s="170">
        <v>0</v>
      </c>
      <c r="M64" s="170">
        <v>0</v>
      </c>
      <c r="N64" s="146">
        <v>0</v>
      </c>
      <c r="O64" s="146">
        <v>0</v>
      </c>
      <c r="P64" s="182">
        <v>1</v>
      </c>
      <c r="Q64" s="182">
        <v>0</v>
      </c>
      <c r="R64" s="146">
        <v>0</v>
      </c>
      <c r="S64" s="146">
        <v>0</v>
      </c>
      <c r="T64" s="170">
        <v>0</v>
      </c>
      <c r="U64" s="170">
        <v>0</v>
      </c>
      <c r="V64" s="146">
        <v>0</v>
      </c>
      <c r="W64" s="146">
        <v>0</v>
      </c>
      <c r="X64" s="170">
        <v>0</v>
      </c>
      <c r="Y64" s="170">
        <v>0</v>
      </c>
      <c r="Z64" s="146">
        <v>0</v>
      </c>
      <c r="AA64" s="146">
        <v>0</v>
      </c>
      <c r="AB64" s="182">
        <v>11</v>
      </c>
      <c r="AC64" s="182">
        <v>4</v>
      </c>
      <c r="AD64" s="182">
        <v>0</v>
      </c>
      <c r="AE64" s="182">
        <v>0</v>
      </c>
      <c r="AF64" s="170">
        <v>0</v>
      </c>
      <c r="AG64" s="170">
        <v>0</v>
      </c>
      <c r="AH64" s="146">
        <v>0</v>
      </c>
      <c r="AI64" s="146">
        <v>0</v>
      </c>
      <c r="AJ64" s="182">
        <v>0</v>
      </c>
      <c r="AK64" s="182">
        <v>1</v>
      </c>
      <c r="AL64" s="146">
        <v>0</v>
      </c>
      <c r="AM64" s="146">
        <v>0</v>
      </c>
      <c r="AN64" s="192">
        <v>0</v>
      </c>
      <c r="AO64" s="192">
        <v>0</v>
      </c>
      <c r="AP64" s="146">
        <v>0</v>
      </c>
      <c r="AQ64" s="146">
        <v>0</v>
      </c>
      <c r="AR64" s="192">
        <v>0</v>
      </c>
      <c r="AS64" s="192">
        <v>0</v>
      </c>
      <c r="AT64" s="146">
        <v>0</v>
      </c>
      <c r="AU64" s="146">
        <v>0</v>
      </c>
      <c r="AV64" s="192">
        <v>1</v>
      </c>
      <c r="AW64" s="192">
        <v>5</v>
      </c>
      <c r="AX64" s="192">
        <v>0</v>
      </c>
      <c r="AY64" s="139">
        <v>0</v>
      </c>
    </row>
    <row r="65" spans="1:51" s="27" customFormat="1" ht="15" customHeight="1">
      <c r="A65" s="66" t="s">
        <v>89</v>
      </c>
      <c r="B65" s="206">
        <f t="shared" si="8"/>
        <v>16</v>
      </c>
      <c r="C65" s="202">
        <f t="shared" si="9"/>
        <v>10</v>
      </c>
      <c r="D65" s="202">
        <f t="shared" si="10"/>
        <v>6</v>
      </c>
      <c r="E65" s="202">
        <f t="shared" si="11"/>
        <v>1</v>
      </c>
      <c r="F65" s="202" t="str">
        <f t="shared" si="12"/>
        <v>-</v>
      </c>
      <c r="G65" s="202">
        <f t="shared" si="13"/>
        <v>1</v>
      </c>
      <c r="H65" s="182">
        <v>1</v>
      </c>
      <c r="I65" s="182">
        <v>0</v>
      </c>
      <c r="J65" s="146">
        <v>0</v>
      </c>
      <c r="K65" s="146">
        <v>0</v>
      </c>
      <c r="L65" s="170">
        <v>0</v>
      </c>
      <c r="M65" s="170">
        <v>0</v>
      </c>
      <c r="N65" s="146">
        <v>0</v>
      </c>
      <c r="O65" s="146">
        <v>0</v>
      </c>
      <c r="P65" s="182">
        <v>1</v>
      </c>
      <c r="Q65" s="182">
        <v>0</v>
      </c>
      <c r="R65" s="146">
        <v>0</v>
      </c>
      <c r="S65" s="146">
        <v>0</v>
      </c>
      <c r="T65" s="170">
        <v>0</v>
      </c>
      <c r="U65" s="170">
        <v>0</v>
      </c>
      <c r="V65" s="146">
        <v>0</v>
      </c>
      <c r="W65" s="146">
        <v>0</v>
      </c>
      <c r="X65" s="170">
        <v>0</v>
      </c>
      <c r="Y65" s="170">
        <v>0</v>
      </c>
      <c r="Z65" s="146">
        <v>0</v>
      </c>
      <c r="AA65" s="146">
        <v>0</v>
      </c>
      <c r="AB65" s="182">
        <v>8</v>
      </c>
      <c r="AC65" s="182">
        <v>2</v>
      </c>
      <c r="AD65" s="182">
        <v>0</v>
      </c>
      <c r="AE65" s="182">
        <v>0</v>
      </c>
      <c r="AF65" s="170">
        <v>0</v>
      </c>
      <c r="AG65" s="170">
        <v>0</v>
      </c>
      <c r="AH65" s="146">
        <v>0</v>
      </c>
      <c r="AI65" s="146">
        <v>0</v>
      </c>
      <c r="AJ65" s="182">
        <v>0</v>
      </c>
      <c r="AK65" s="182">
        <v>1</v>
      </c>
      <c r="AL65" s="146">
        <v>0</v>
      </c>
      <c r="AM65" s="146">
        <v>0</v>
      </c>
      <c r="AN65" s="192">
        <v>0</v>
      </c>
      <c r="AO65" s="192">
        <v>0</v>
      </c>
      <c r="AP65" s="146">
        <v>0</v>
      </c>
      <c r="AQ65" s="146">
        <v>0</v>
      </c>
      <c r="AR65" s="192">
        <v>0</v>
      </c>
      <c r="AS65" s="192">
        <v>0</v>
      </c>
      <c r="AT65" s="146">
        <v>0</v>
      </c>
      <c r="AU65" s="146">
        <v>0</v>
      </c>
      <c r="AV65" s="192">
        <v>0</v>
      </c>
      <c r="AW65" s="192">
        <v>3</v>
      </c>
      <c r="AX65" s="192">
        <v>0</v>
      </c>
      <c r="AY65" s="139">
        <v>1</v>
      </c>
    </row>
    <row r="66" spans="1:51" s="27" customFormat="1" ht="15" customHeight="1">
      <c r="A66" s="66" t="s">
        <v>90</v>
      </c>
      <c r="B66" s="206">
        <f t="shared" si="8"/>
        <v>15</v>
      </c>
      <c r="C66" s="202">
        <f t="shared" si="9"/>
        <v>10</v>
      </c>
      <c r="D66" s="202">
        <f t="shared" si="10"/>
        <v>5</v>
      </c>
      <c r="E66" s="202" t="str">
        <f t="shared" si="11"/>
        <v>-</v>
      </c>
      <c r="F66" s="202" t="str">
        <f t="shared" si="12"/>
        <v>-</v>
      </c>
      <c r="G66" s="202" t="str">
        <f t="shared" si="13"/>
        <v>-</v>
      </c>
      <c r="H66" s="182">
        <v>1</v>
      </c>
      <c r="I66" s="182">
        <v>0</v>
      </c>
      <c r="J66" s="146">
        <v>0</v>
      </c>
      <c r="K66" s="146">
        <v>0</v>
      </c>
      <c r="L66" s="170">
        <v>0</v>
      </c>
      <c r="M66" s="170">
        <v>0</v>
      </c>
      <c r="N66" s="146">
        <v>0</v>
      </c>
      <c r="O66" s="146">
        <v>0</v>
      </c>
      <c r="P66" s="182">
        <v>1</v>
      </c>
      <c r="Q66" s="182">
        <v>0</v>
      </c>
      <c r="R66" s="146">
        <v>0</v>
      </c>
      <c r="S66" s="146">
        <v>0</v>
      </c>
      <c r="T66" s="170">
        <v>0</v>
      </c>
      <c r="U66" s="170">
        <v>0</v>
      </c>
      <c r="V66" s="146">
        <v>0</v>
      </c>
      <c r="W66" s="146">
        <v>0</v>
      </c>
      <c r="X66" s="170">
        <v>0</v>
      </c>
      <c r="Y66" s="170">
        <v>0</v>
      </c>
      <c r="Z66" s="146">
        <v>0</v>
      </c>
      <c r="AA66" s="146">
        <v>0</v>
      </c>
      <c r="AB66" s="182">
        <v>7</v>
      </c>
      <c r="AC66" s="182">
        <v>4</v>
      </c>
      <c r="AD66" s="182">
        <v>0</v>
      </c>
      <c r="AE66" s="182">
        <v>0</v>
      </c>
      <c r="AF66" s="170">
        <v>0</v>
      </c>
      <c r="AG66" s="170">
        <v>0</v>
      </c>
      <c r="AH66" s="146">
        <v>0</v>
      </c>
      <c r="AI66" s="146">
        <v>0</v>
      </c>
      <c r="AJ66" s="182">
        <v>0</v>
      </c>
      <c r="AK66" s="182">
        <v>1</v>
      </c>
      <c r="AL66" s="146">
        <v>0</v>
      </c>
      <c r="AM66" s="146">
        <v>0</v>
      </c>
      <c r="AN66" s="192">
        <v>0</v>
      </c>
      <c r="AO66" s="192">
        <v>0</v>
      </c>
      <c r="AP66" s="146">
        <v>0</v>
      </c>
      <c r="AQ66" s="146">
        <v>0</v>
      </c>
      <c r="AR66" s="192">
        <v>0</v>
      </c>
      <c r="AS66" s="192">
        <v>0</v>
      </c>
      <c r="AT66" s="146">
        <v>0</v>
      </c>
      <c r="AU66" s="146">
        <v>0</v>
      </c>
      <c r="AV66" s="192">
        <v>1</v>
      </c>
      <c r="AW66" s="192">
        <v>0</v>
      </c>
      <c r="AX66" s="192">
        <v>0</v>
      </c>
      <c r="AY66" s="139">
        <v>0</v>
      </c>
    </row>
    <row r="67" spans="1:51" s="27" customFormat="1" ht="15" customHeight="1">
      <c r="A67" s="66" t="s">
        <v>91</v>
      </c>
      <c r="B67" s="206">
        <f t="shared" si="8"/>
        <v>24</v>
      </c>
      <c r="C67" s="202">
        <f t="shared" si="9"/>
        <v>14</v>
      </c>
      <c r="D67" s="202">
        <f t="shared" si="10"/>
        <v>10</v>
      </c>
      <c r="E67" s="202" t="str">
        <f t="shared" si="11"/>
        <v>-</v>
      </c>
      <c r="F67" s="202" t="str">
        <f t="shared" si="12"/>
        <v>-</v>
      </c>
      <c r="G67" s="202" t="str">
        <f t="shared" si="13"/>
        <v>-</v>
      </c>
      <c r="H67" s="182">
        <v>2</v>
      </c>
      <c r="I67" s="182">
        <v>0</v>
      </c>
      <c r="J67" s="146">
        <v>0</v>
      </c>
      <c r="K67" s="146">
        <v>0</v>
      </c>
      <c r="L67" s="170">
        <v>0</v>
      </c>
      <c r="M67" s="170">
        <v>0</v>
      </c>
      <c r="N67" s="146">
        <v>0</v>
      </c>
      <c r="O67" s="146">
        <v>0</v>
      </c>
      <c r="P67" s="182">
        <v>2</v>
      </c>
      <c r="Q67" s="182">
        <v>0</v>
      </c>
      <c r="R67" s="146">
        <v>0</v>
      </c>
      <c r="S67" s="146">
        <v>0</v>
      </c>
      <c r="T67" s="170">
        <v>0</v>
      </c>
      <c r="U67" s="170">
        <v>0</v>
      </c>
      <c r="V67" s="146">
        <v>0</v>
      </c>
      <c r="W67" s="146">
        <v>0</v>
      </c>
      <c r="X67" s="170">
        <v>0</v>
      </c>
      <c r="Y67" s="170">
        <v>0</v>
      </c>
      <c r="Z67" s="146">
        <v>0</v>
      </c>
      <c r="AA67" s="146">
        <v>0</v>
      </c>
      <c r="AB67" s="182">
        <v>7</v>
      </c>
      <c r="AC67" s="182">
        <v>7</v>
      </c>
      <c r="AD67" s="182">
        <v>0</v>
      </c>
      <c r="AE67" s="182">
        <v>0</v>
      </c>
      <c r="AF67" s="170">
        <v>0</v>
      </c>
      <c r="AG67" s="170">
        <v>0</v>
      </c>
      <c r="AH67" s="146">
        <v>0</v>
      </c>
      <c r="AI67" s="146">
        <v>0</v>
      </c>
      <c r="AJ67" s="182">
        <v>0</v>
      </c>
      <c r="AK67" s="182">
        <v>1</v>
      </c>
      <c r="AL67" s="146">
        <v>0</v>
      </c>
      <c r="AM67" s="146">
        <v>0</v>
      </c>
      <c r="AN67" s="192">
        <v>0</v>
      </c>
      <c r="AO67" s="192">
        <v>1</v>
      </c>
      <c r="AP67" s="146">
        <v>0</v>
      </c>
      <c r="AQ67" s="146">
        <v>0</v>
      </c>
      <c r="AR67" s="192">
        <v>0</v>
      </c>
      <c r="AS67" s="192">
        <v>0</v>
      </c>
      <c r="AT67" s="146">
        <v>0</v>
      </c>
      <c r="AU67" s="146">
        <v>0</v>
      </c>
      <c r="AV67" s="192">
        <v>3</v>
      </c>
      <c r="AW67" s="192">
        <v>1</v>
      </c>
      <c r="AX67" s="192">
        <v>0</v>
      </c>
      <c r="AY67" s="139">
        <v>0</v>
      </c>
    </row>
    <row r="68" spans="1:51" s="27" customFormat="1" ht="15" customHeight="1">
      <c r="A68" s="66" t="s">
        <v>92</v>
      </c>
      <c r="B68" s="206">
        <f t="shared" si="8"/>
        <v>10</v>
      </c>
      <c r="C68" s="202">
        <f t="shared" si="9"/>
        <v>7</v>
      </c>
      <c r="D68" s="202">
        <f t="shared" si="10"/>
        <v>3</v>
      </c>
      <c r="E68" s="202" t="str">
        <f t="shared" si="11"/>
        <v>-</v>
      </c>
      <c r="F68" s="202" t="str">
        <f t="shared" si="12"/>
        <v>-</v>
      </c>
      <c r="G68" s="202" t="str">
        <f t="shared" si="13"/>
        <v>-</v>
      </c>
      <c r="H68" s="182">
        <v>1</v>
      </c>
      <c r="I68" s="182">
        <v>0</v>
      </c>
      <c r="J68" s="146">
        <v>0</v>
      </c>
      <c r="K68" s="146">
        <v>0</v>
      </c>
      <c r="L68" s="170">
        <v>0</v>
      </c>
      <c r="M68" s="170">
        <v>0</v>
      </c>
      <c r="N68" s="146">
        <v>0</v>
      </c>
      <c r="O68" s="146">
        <v>0</v>
      </c>
      <c r="P68" s="182">
        <v>1</v>
      </c>
      <c r="Q68" s="182">
        <v>0</v>
      </c>
      <c r="R68" s="146">
        <v>0</v>
      </c>
      <c r="S68" s="146">
        <v>0</v>
      </c>
      <c r="T68" s="170">
        <v>0</v>
      </c>
      <c r="U68" s="170">
        <v>0</v>
      </c>
      <c r="V68" s="146">
        <v>0</v>
      </c>
      <c r="W68" s="146">
        <v>0</v>
      </c>
      <c r="X68" s="170">
        <v>0</v>
      </c>
      <c r="Y68" s="170">
        <v>0</v>
      </c>
      <c r="Z68" s="146">
        <v>0</v>
      </c>
      <c r="AA68" s="146">
        <v>0</v>
      </c>
      <c r="AB68" s="182">
        <v>5</v>
      </c>
      <c r="AC68" s="182">
        <v>1</v>
      </c>
      <c r="AD68" s="182">
        <v>0</v>
      </c>
      <c r="AE68" s="182">
        <v>0</v>
      </c>
      <c r="AF68" s="170">
        <v>0</v>
      </c>
      <c r="AG68" s="170">
        <v>0</v>
      </c>
      <c r="AH68" s="146">
        <v>0</v>
      </c>
      <c r="AI68" s="146">
        <v>0</v>
      </c>
      <c r="AJ68" s="182">
        <v>0</v>
      </c>
      <c r="AK68" s="182">
        <v>1</v>
      </c>
      <c r="AL68" s="146">
        <v>0</v>
      </c>
      <c r="AM68" s="146">
        <v>0</v>
      </c>
      <c r="AN68" s="192">
        <v>0</v>
      </c>
      <c r="AO68" s="192">
        <v>0</v>
      </c>
      <c r="AP68" s="146">
        <v>0</v>
      </c>
      <c r="AQ68" s="146">
        <v>0</v>
      </c>
      <c r="AR68" s="192">
        <v>0</v>
      </c>
      <c r="AS68" s="192">
        <v>0</v>
      </c>
      <c r="AT68" s="146">
        <v>0</v>
      </c>
      <c r="AU68" s="146">
        <v>0</v>
      </c>
      <c r="AV68" s="192">
        <v>0</v>
      </c>
      <c r="AW68" s="192">
        <v>1</v>
      </c>
      <c r="AX68" s="192">
        <v>0</v>
      </c>
      <c r="AY68" s="139">
        <v>0</v>
      </c>
    </row>
    <row r="69" spans="1:51" s="27" customFormat="1" ht="15" customHeight="1">
      <c r="A69" s="66" t="s">
        <v>93</v>
      </c>
      <c r="B69" s="206">
        <f t="shared" si="8"/>
        <v>17</v>
      </c>
      <c r="C69" s="202">
        <f t="shared" si="9"/>
        <v>8</v>
      </c>
      <c r="D69" s="202">
        <f t="shared" si="10"/>
        <v>9</v>
      </c>
      <c r="E69" s="202" t="str">
        <f t="shared" si="11"/>
        <v>-</v>
      </c>
      <c r="F69" s="202" t="str">
        <f t="shared" si="12"/>
        <v>-</v>
      </c>
      <c r="G69" s="202" t="str">
        <f t="shared" si="13"/>
        <v>-</v>
      </c>
      <c r="H69" s="182">
        <v>1</v>
      </c>
      <c r="I69" s="182">
        <v>0</v>
      </c>
      <c r="J69" s="146">
        <v>0</v>
      </c>
      <c r="K69" s="146">
        <v>0</v>
      </c>
      <c r="L69" s="170">
        <v>0</v>
      </c>
      <c r="M69" s="170">
        <v>0</v>
      </c>
      <c r="N69" s="146">
        <v>0</v>
      </c>
      <c r="O69" s="146">
        <v>0</v>
      </c>
      <c r="P69" s="182">
        <v>1</v>
      </c>
      <c r="Q69" s="182">
        <v>0</v>
      </c>
      <c r="R69" s="146">
        <v>0</v>
      </c>
      <c r="S69" s="146">
        <v>0</v>
      </c>
      <c r="T69" s="170">
        <v>0</v>
      </c>
      <c r="U69" s="170">
        <v>0</v>
      </c>
      <c r="V69" s="146">
        <v>0</v>
      </c>
      <c r="W69" s="146">
        <v>0</v>
      </c>
      <c r="X69" s="170">
        <v>0</v>
      </c>
      <c r="Y69" s="170">
        <v>0</v>
      </c>
      <c r="Z69" s="146">
        <v>0</v>
      </c>
      <c r="AA69" s="146">
        <v>0</v>
      </c>
      <c r="AB69" s="182">
        <v>6</v>
      </c>
      <c r="AC69" s="182">
        <v>6</v>
      </c>
      <c r="AD69" s="182">
        <v>0</v>
      </c>
      <c r="AE69" s="182">
        <v>0</v>
      </c>
      <c r="AF69" s="170">
        <v>0</v>
      </c>
      <c r="AG69" s="170">
        <v>0</v>
      </c>
      <c r="AH69" s="146">
        <v>0</v>
      </c>
      <c r="AI69" s="146">
        <v>0</v>
      </c>
      <c r="AJ69" s="182">
        <v>0</v>
      </c>
      <c r="AK69" s="182">
        <v>0</v>
      </c>
      <c r="AL69" s="146">
        <v>0</v>
      </c>
      <c r="AM69" s="146">
        <v>0</v>
      </c>
      <c r="AN69" s="192">
        <v>0</v>
      </c>
      <c r="AO69" s="192">
        <v>1</v>
      </c>
      <c r="AP69" s="146">
        <v>0</v>
      </c>
      <c r="AQ69" s="146">
        <v>0</v>
      </c>
      <c r="AR69" s="192">
        <v>0</v>
      </c>
      <c r="AS69" s="192">
        <v>0</v>
      </c>
      <c r="AT69" s="146">
        <v>0</v>
      </c>
      <c r="AU69" s="146">
        <v>0</v>
      </c>
      <c r="AV69" s="192">
        <v>0</v>
      </c>
      <c r="AW69" s="192">
        <v>2</v>
      </c>
      <c r="AX69" s="192">
        <v>0</v>
      </c>
      <c r="AY69" s="139">
        <v>0</v>
      </c>
    </row>
    <row r="70" spans="1:51" s="27" customFormat="1" ht="15" customHeight="1">
      <c r="A70" s="66" t="s">
        <v>94</v>
      </c>
      <c r="B70" s="206">
        <f t="shared" si="8"/>
        <v>9</v>
      </c>
      <c r="C70" s="202">
        <f t="shared" si="9"/>
        <v>5</v>
      </c>
      <c r="D70" s="202">
        <f t="shared" si="10"/>
        <v>4</v>
      </c>
      <c r="E70" s="202" t="str">
        <f t="shared" si="11"/>
        <v>-</v>
      </c>
      <c r="F70" s="202" t="str">
        <f t="shared" si="12"/>
        <v>-</v>
      </c>
      <c r="G70" s="202" t="str">
        <f t="shared" si="13"/>
        <v>-</v>
      </c>
      <c r="H70" s="182">
        <v>1</v>
      </c>
      <c r="I70" s="182">
        <v>0</v>
      </c>
      <c r="J70" s="146">
        <v>0</v>
      </c>
      <c r="K70" s="146">
        <v>0</v>
      </c>
      <c r="L70" s="170">
        <v>0</v>
      </c>
      <c r="M70" s="170">
        <v>0</v>
      </c>
      <c r="N70" s="146">
        <v>0</v>
      </c>
      <c r="O70" s="146">
        <v>0</v>
      </c>
      <c r="P70" s="182">
        <v>1</v>
      </c>
      <c r="Q70" s="182">
        <v>0</v>
      </c>
      <c r="R70" s="146">
        <v>0</v>
      </c>
      <c r="S70" s="146">
        <v>0</v>
      </c>
      <c r="T70" s="170">
        <v>0</v>
      </c>
      <c r="U70" s="170">
        <v>0</v>
      </c>
      <c r="V70" s="146">
        <v>0</v>
      </c>
      <c r="W70" s="146">
        <v>0</v>
      </c>
      <c r="X70" s="170">
        <v>0</v>
      </c>
      <c r="Y70" s="170">
        <v>0</v>
      </c>
      <c r="Z70" s="146">
        <v>0</v>
      </c>
      <c r="AA70" s="146">
        <v>0</v>
      </c>
      <c r="AB70" s="182">
        <v>3</v>
      </c>
      <c r="AC70" s="182">
        <v>3</v>
      </c>
      <c r="AD70" s="182">
        <v>0</v>
      </c>
      <c r="AE70" s="182">
        <v>0</v>
      </c>
      <c r="AF70" s="170">
        <v>0</v>
      </c>
      <c r="AG70" s="170">
        <v>0</v>
      </c>
      <c r="AH70" s="146">
        <v>0</v>
      </c>
      <c r="AI70" s="146">
        <v>0</v>
      </c>
      <c r="AJ70" s="182">
        <v>0</v>
      </c>
      <c r="AK70" s="182">
        <v>1</v>
      </c>
      <c r="AL70" s="146">
        <v>0</v>
      </c>
      <c r="AM70" s="146">
        <v>0</v>
      </c>
      <c r="AN70" s="192">
        <v>0</v>
      </c>
      <c r="AO70" s="192">
        <v>0</v>
      </c>
      <c r="AP70" s="146">
        <v>0</v>
      </c>
      <c r="AQ70" s="146">
        <v>0</v>
      </c>
      <c r="AR70" s="192">
        <v>0</v>
      </c>
      <c r="AS70" s="192">
        <v>0</v>
      </c>
      <c r="AT70" s="146">
        <v>0</v>
      </c>
      <c r="AU70" s="146">
        <v>0</v>
      </c>
      <c r="AV70" s="192">
        <v>0</v>
      </c>
      <c r="AW70" s="192">
        <v>0</v>
      </c>
      <c r="AX70" s="192">
        <v>0</v>
      </c>
      <c r="AY70" s="139">
        <v>0</v>
      </c>
    </row>
    <row r="71" spans="1:51" s="27" customFormat="1" ht="15" customHeight="1">
      <c r="A71" s="66" t="s">
        <v>95</v>
      </c>
      <c r="B71" s="206">
        <f t="shared" si="8"/>
        <v>31</v>
      </c>
      <c r="C71" s="202">
        <f t="shared" si="9"/>
        <v>13</v>
      </c>
      <c r="D71" s="202">
        <f t="shared" si="10"/>
        <v>18</v>
      </c>
      <c r="E71" s="202" t="str">
        <f t="shared" si="11"/>
        <v>-</v>
      </c>
      <c r="F71" s="202" t="str">
        <f t="shared" si="12"/>
        <v>-</v>
      </c>
      <c r="G71" s="202" t="str">
        <f t="shared" si="13"/>
        <v>-</v>
      </c>
      <c r="H71" s="182">
        <v>3</v>
      </c>
      <c r="I71" s="182">
        <v>0</v>
      </c>
      <c r="J71" s="146">
        <v>0</v>
      </c>
      <c r="K71" s="146">
        <v>0</v>
      </c>
      <c r="L71" s="170">
        <v>0</v>
      </c>
      <c r="M71" s="170">
        <v>0</v>
      </c>
      <c r="N71" s="146">
        <v>0</v>
      </c>
      <c r="O71" s="146">
        <v>0</v>
      </c>
      <c r="P71" s="182">
        <v>3</v>
      </c>
      <c r="Q71" s="182">
        <v>0</v>
      </c>
      <c r="R71" s="146">
        <v>0</v>
      </c>
      <c r="S71" s="146">
        <v>0</v>
      </c>
      <c r="T71" s="170">
        <v>0</v>
      </c>
      <c r="U71" s="170">
        <v>0</v>
      </c>
      <c r="V71" s="146">
        <v>0</v>
      </c>
      <c r="W71" s="146">
        <v>0</v>
      </c>
      <c r="X71" s="170">
        <v>0</v>
      </c>
      <c r="Y71" s="170">
        <v>0</v>
      </c>
      <c r="Z71" s="146">
        <v>0</v>
      </c>
      <c r="AA71" s="146">
        <v>0</v>
      </c>
      <c r="AB71" s="182">
        <v>6</v>
      </c>
      <c r="AC71" s="182">
        <v>14</v>
      </c>
      <c r="AD71" s="182">
        <v>0</v>
      </c>
      <c r="AE71" s="182">
        <v>0</v>
      </c>
      <c r="AF71" s="170">
        <v>0</v>
      </c>
      <c r="AG71" s="170">
        <v>0</v>
      </c>
      <c r="AH71" s="146">
        <v>0</v>
      </c>
      <c r="AI71" s="146">
        <v>0</v>
      </c>
      <c r="AJ71" s="182">
        <v>0</v>
      </c>
      <c r="AK71" s="182">
        <v>3</v>
      </c>
      <c r="AL71" s="146">
        <v>0</v>
      </c>
      <c r="AM71" s="146">
        <v>0</v>
      </c>
      <c r="AN71" s="192">
        <v>0</v>
      </c>
      <c r="AO71" s="192">
        <v>0</v>
      </c>
      <c r="AP71" s="146">
        <v>0</v>
      </c>
      <c r="AQ71" s="146">
        <v>0</v>
      </c>
      <c r="AR71" s="192">
        <v>0</v>
      </c>
      <c r="AS71" s="192">
        <v>0</v>
      </c>
      <c r="AT71" s="146">
        <v>0</v>
      </c>
      <c r="AU71" s="146">
        <v>0</v>
      </c>
      <c r="AV71" s="192">
        <v>1</v>
      </c>
      <c r="AW71" s="192">
        <v>1</v>
      </c>
      <c r="AX71" s="192">
        <v>0</v>
      </c>
      <c r="AY71" s="139">
        <v>0</v>
      </c>
    </row>
    <row r="72" spans="1:51" s="27" customFormat="1" ht="15" customHeight="1">
      <c r="A72" s="66" t="s">
        <v>96</v>
      </c>
      <c r="B72" s="206">
        <f t="shared" si="8"/>
        <v>12</v>
      </c>
      <c r="C72" s="202">
        <f t="shared" si="9"/>
        <v>10</v>
      </c>
      <c r="D72" s="202">
        <f t="shared" si="10"/>
        <v>2</v>
      </c>
      <c r="E72" s="202" t="str">
        <f t="shared" si="11"/>
        <v>-</v>
      </c>
      <c r="F72" s="202" t="str">
        <f t="shared" si="12"/>
        <v>-</v>
      </c>
      <c r="G72" s="202" t="str">
        <f t="shared" si="13"/>
        <v>-</v>
      </c>
      <c r="H72" s="182">
        <v>1</v>
      </c>
      <c r="I72" s="182">
        <v>0</v>
      </c>
      <c r="J72" s="146">
        <v>0</v>
      </c>
      <c r="K72" s="146">
        <v>0</v>
      </c>
      <c r="L72" s="170">
        <v>0</v>
      </c>
      <c r="M72" s="170">
        <v>0</v>
      </c>
      <c r="N72" s="146">
        <v>0</v>
      </c>
      <c r="O72" s="146">
        <v>0</v>
      </c>
      <c r="P72" s="182">
        <v>1</v>
      </c>
      <c r="Q72" s="182">
        <v>0</v>
      </c>
      <c r="R72" s="146">
        <v>0</v>
      </c>
      <c r="S72" s="146">
        <v>0</v>
      </c>
      <c r="T72" s="170">
        <v>0</v>
      </c>
      <c r="U72" s="170">
        <v>0</v>
      </c>
      <c r="V72" s="146">
        <v>0</v>
      </c>
      <c r="W72" s="146">
        <v>0</v>
      </c>
      <c r="X72" s="170">
        <v>0</v>
      </c>
      <c r="Y72" s="170">
        <v>0</v>
      </c>
      <c r="Z72" s="146">
        <v>0</v>
      </c>
      <c r="AA72" s="146">
        <v>0</v>
      </c>
      <c r="AB72" s="182">
        <v>7</v>
      </c>
      <c r="AC72" s="182">
        <v>1</v>
      </c>
      <c r="AD72" s="182">
        <v>0</v>
      </c>
      <c r="AE72" s="182">
        <v>0</v>
      </c>
      <c r="AF72" s="170">
        <v>0</v>
      </c>
      <c r="AG72" s="170">
        <v>0</v>
      </c>
      <c r="AH72" s="146">
        <v>0</v>
      </c>
      <c r="AI72" s="146">
        <v>0</v>
      </c>
      <c r="AJ72" s="182">
        <v>0</v>
      </c>
      <c r="AK72" s="182">
        <v>1</v>
      </c>
      <c r="AL72" s="146">
        <v>0</v>
      </c>
      <c r="AM72" s="146">
        <v>0</v>
      </c>
      <c r="AN72" s="192">
        <v>0</v>
      </c>
      <c r="AO72" s="192">
        <v>0</v>
      </c>
      <c r="AP72" s="146">
        <v>0</v>
      </c>
      <c r="AQ72" s="146">
        <v>0</v>
      </c>
      <c r="AR72" s="192">
        <v>0</v>
      </c>
      <c r="AS72" s="192">
        <v>0</v>
      </c>
      <c r="AT72" s="146">
        <v>0</v>
      </c>
      <c r="AU72" s="146">
        <v>0</v>
      </c>
      <c r="AV72" s="192">
        <v>1</v>
      </c>
      <c r="AW72" s="192">
        <v>0</v>
      </c>
      <c r="AX72" s="192">
        <v>0</v>
      </c>
      <c r="AY72" s="139">
        <v>0</v>
      </c>
    </row>
    <row r="73" spans="1:51" s="27" customFormat="1" ht="15" customHeight="1">
      <c r="A73" s="66" t="s">
        <v>97</v>
      </c>
      <c r="B73" s="206">
        <f t="shared" si="8"/>
        <v>23</v>
      </c>
      <c r="C73" s="202">
        <f t="shared" si="9"/>
        <v>11</v>
      </c>
      <c r="D73" s="202">
        <f t="shared" si="10"/>
        <v>12</v>
      </c>
      <c r="E73" s="202" t="str">
        <f t="shared" si="11"/>
        <v>-</v>
      </c>
      <c r="F73" s="202" t="str">
        <f t="shared" si="12"/>
        <v>-</v>
      </c>
      <c r="G73" s="202" t="str">
        <f t="shared" si="13"/>
        <v>-</v>
      </c>
      <c r="H73" s="182">
        <v>1</v>
      </c>
      <c r="I73" s="182">
        <v>0</v>
      </c>
      <c r="J73" s="146">
        <v>0</v>
      </c>
      <c r="K73" s="146">
        <v>0</v>
      </c>
      <c r="L73" s="170">
        <v>0</v>
      </c>
      <c r="M73" s="170">
        <v>0</v>
      </c>
      <c r="N73" s="146">
        <v>0</v>
      </c>
      <c r="O73" s="146">
        <v>0</v>
      </c>
      <c r="P73" s="182">
        <v>1</v>
      </c>
      <c r="Q73" s="182">
        <v>0</v>
      </c>
      <c r="R73" s="146">
        <v>0</v>
      </c>
      <c r="S73" s="146">
        <v>0</v>
      </c>
      <c r="T73" s="170">
        <v>0</v>
      </c>
      <c r="U73" s="170">
        <v>0</v>
      </c>
      <c r="V73" s="146">
        <v>0</v>
      </c>
      <c r="W73" s="146">
        <v>0</v>
      </c>
      <c r="X73" s="170">
        <v>0</v>
      </c>
      <c r="Y73" s="170">
        <v>0</v>
      </c>
      <c r="Z73" s="146">
        <v>0</v>
      </c>
      <c r="AA73" s="146">
        <v>0</v>
      </c>
      <c r="AB73" s="182">
        <v>9</v>
      </c>
      <c r="AC73" s="182">
        <v>8</v>
      </c>
      <c r="AD73" s="182">
        <v>0</v>
      </c>
      <c r="AE73" s="182">
        <v>0</v>
      </c>
      <c r="AF73" s="170">
        <v>0</v>
      </c>
      <c r="AG73" s="170">
        <v>0</v>
      </c>
      <c r="AH73" s="146">
        <v>0</v>
      </c>
      <c r="AI73" s="146">
        <v>0</v>
      </c>
      <c r="AJ73" s="182">
        <v>0</v>
      </c>
      <c r="AK73" s="182">
        <v>1</v>
      </c>
      <c r="AL73" s="146">
        <v>0</v>
      </c>
      <c r="AM73" s="146">
        <v>0</v>
      </c>
      <c r="AN73" s="192">
        <v>0</v>
      </c>
      <c r="AO73" s="192">
        <v>0</v>
      </c>
      <c r="AP73" s="146">
        <v>0</v>
      </c>
      <c r="AQ73" s="146">
        <v>0</v>
      </c>
      <c r="AR73" s="192">
        <v>0</v>
      </c>
      <c r="AS73" s="192">
        <v>0</v>
      </c>
      <c r="AT73" s="146">
        <v>0</v>
      </c>
      <c r="AU73" s="146">
        <v>0</v>
      </c>
      <c r="AV73" s="192">
        <v>0</v>
      </c>
      <c r="AW73" s="192">
        <v>3</v>
      </c>
      <c r="AX73" s="192">
        <v>0</v>
      </c>
      <c r="AY73" s="139">
        <v>0</v>
      </c>
    </row>
    <row r="74" spans="1:51" s="27" customFormat="1" ht="15" customHeight="1">
      <c r="A74" s="66" t="s">
        <v>98</v>
      </c>
      <c r="B74" s="206">
        <f t="shared" si="8"/>
        <v>18</v>
      </c>
      <c r="C74" s="202">
        <f t="shared" si="9"/>
        <v>8</v>
      </c>
      <c r="D74" s="202">
        <f t="shared" si="10"/>
        <v>10</v>
      </c>
      <c r="E74" s="202">
        <f t="shared" si="11"/>
        <v>1</v>
      </c>
      <c r="F74" s="202">
        <f t="shared" si="12"/>
        <v>1</v>
      </c>
      <c r="G74" s="202" t="str">
        <f t="shared" si="13"/>
        <v>-</v>
      </c>
      <c r="H74" s="182">
        <v>1</v>
      </c>
      <c r="I74" s="182">
        <v>0</v>
      </c>
      <c r="J74" s="146">
        <v>0</v>
      </c>
      <c r="K74" s="146">
        <v>0</v>
      </c>
      <c r="L74" s="170">
        <v>0</v>
      </c>
      <c r="M74" s="170">
        <v>0</v>
      </c>
      <c r="N74" s="146">
        <v>0</v>
      </c>
      <c r="O74" s="146">
        <v>0</v>
      </c>
      <c r="P74" s="182">
        <v>1</v>
      </c>
      <c r="Q74" s="182">
        <v>0</v>
      </c>
      <c r="R74" s="146">
        <v>0</v>
      </c>
      <c r="S74" s="146">
        <v>0</v>
      </c>
      <c r="T74" s="170">
        <v>0</v>
      </c>
      <c r="U74" s="170">
        <v>0</v>
      </c>
      <c r="V74" s="146">
        <v>0</v>
      </c>
      <c r="W74" s="146">
        <v>0</v>
      </c>
      <c r="X74" s="170">
        <v>0</v>
      </c>
      <c r="Y74" s="170">
        <v>0</v>
      </c>
      <c r="Z74" s="146">
        <v>0</v>
      </c>
      <c r="AA74" s="146">
        <v>0</v>
      </c>
      <c r="AB74" s="182">
        <v>6</v>
      </c>
      <c r="AC74" s="182">
        <v>7</v>
      </c>
      <c r="AD74" s="182">
        <v>0</v>
      </c>
      <c r="AE74" s="182">
        <v>0</v>
      </c>
      <c r="AF74" s="170">
        <v>0</v>
      </c>
      <c r="AG74" s="170">
        <v>0</v>
      </c>
      <c r="AH74" s="146">
        <v>0</v>
      </c>
      <c r="AI74" s="146">
        <v>0</v>
      </c>
      <c r="AJ74" s="182">
        <v>0</v>
      </c>
      <c r="AK74" s="182">
        <v>1</v>
      </c>
      <c r="AL74" s="146">
        <v>0</v>
      </c>
      <c r="AM74" s="146">
        <v>0</v>
      </c>
      <c r="AN74" s="192">
        <v>0</v>
      </c>
      <c r="AO74" s="192">
        <v>0</v>
      </c>
      <c r="AP74" s="146">
        <v>0</v>
      </c>
      <c r="AQ74" s="146">
        <v>0</v>
      </c>
      <c r="AR74" s="192">
        <v>0</v>
      </c>
      <c r="AS74" s="192">
        <v>0</v>
      </c>
      <c r="AT74" s="146">
        <v>0</v>
      </c>
      <c r="AU74" s="146">
        <v>0</v>
      </c>
      <c r="AV74" s="192">
        <v>0</v>
      </c>
      <c r="AW74" s="192">
        <v>2</v>
      </c>
      <c r="AX74" s="192">
        <v>1</v>
      </c>
      <c r="AY74" s="139">
        <v>0</v>
      </c>
    </row>
    <row r="75" spans="1:51" s="27" customFormat="1" ht="15" customHeight="1">
      <c r="A75" s="111"/>
      <c r="B75" s="145"/>
      <c r="C75" s="146"/>
      <c r="D75" s="146"/>
      <c r="E75" s="146"/>
      <c r="F75" s="146"/>
      <c r="G75" s="146"/>
      <c r="H75" s="170"/>
      <c r="I75" s="170"/>
      <c r="J75" s="146"/>
      <c r="K75" s="146"/>
      <c r="L75" s="170"/>
      <c r="M75" s="170"/>
      <c r="N75" s="146"/>
      <c r="O75" s="146"/>
      <c r="P75" s="170"/>
      <c r="Q75" s="170"/>
      <c r="R75" s="146"/>
      <c r="S75" s="146"/>
      <c r="T75" s="170"/>
      <c r="U75" s="170"/>
      <c r="V75" s="146"/>
      <c r="W75" s="146"/>
      <c r="X75" s="170"/>
      <c r="Y75" s="170"/>
      <c r="Z75" s="146"/>
      <c r="AA75" s="146"/>
      <c r="AB75" s="170"/>
      <c r="AC75" s="170"/>
      <c r="AD75" s="146"/>
      <c r="AE75" s="146"/>
      <c r="AF75" s="170"/>
      <c r="AG75" s="170"/>
      <c r="AH75" s="146"/>
      <c r="AI75" s="146"/>
      <c r="AJ75" s="170"/>
      <c r="AK75" s="170"/>
      <c r="AL75" s="146"/>
      <c r="AM75" s="146"/>
      <c r="AN75" s="170"/>
      <c r="AO75" s="170"/>
      <c r="AP75" s="146"/>
      <c r="AQ75" s="146"/>
      <c r="AR75" s="170"/>
      <c r="AS75" s="170"/>
      <c r="AT75" s="146"/>
      <c r="AU75" s="146"/>
      <c r="AV75" s="170"/>
      <c r="AW75" s="158"/>
      <c r="AX75" s="138"/>
      <c r="AY75" s="139"/>
    </row>
    <row r="76" spans="1:51" s="27" customFormat="1" ht="15" customHeight="1">
      <c r="A76" s="111" t="s">
        <v>99</v>
      </c>
      <c r="B76" s="157"/>
      <c r="C76" s="158"/>
      <c r="D76" s="158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58"/>
      <c r="S76" s="158"/>
      <c r="T76" s="158"/>
      <c r="U76" s="158"/>
      <c r="V76" s="158"/>
      <c r="W76" s="158"/>
      <c r="X76" s="158"/>
      <c r="Y76" s="158"/>
      <c r="Z76" s="158"/>
      <c r="AA76" s="158"/>
      <c r="AB76" s="158"/>
      <c r="AC76" s="158"/>
      <c r="AD76" s="158"/>
      <c r="AE76" s="158"/>
      <c r="AF76" s="158"/>
      <c r="AG76" s="158"/>
      <c r="AH76" s="158"/>
      <c r="AI76" s="158"/>
      <c r="AJ76" s="158"/>
      <c r="AK76" s="158"/>
      <c r="AL76" s="158"/>
      <c r="AM76" s="158"/>
      <c r="AN76" s="158"/>
      <c r="AO76" s="158"/>
      <c r="AP76" s="158"/>
      <c r="AQ76" s="158"/>
      <c r="AR76" s="158"/>
      <c r="AS76" s="158"/>
      <c r="AT76" s="158"/>
      <c r="AU76" s="158"/>
      <c r="AV76" s="158"/>
      <c r="AW76" s="158"/>
      <c r="AX76" s="158"/>
      <c r="AY76" s="159"/>
    </row>
    <row r="77" spans="1:51" s="27" customFormat="1" ht="15" customHeight="1">
      <c r="A77" s="111" t="s">
        <v>5</v>
      </c>
      <c r="B77" s="206">
        <f>B78</f>
        <v>25</v>
      </c>
      <c r="C77" s="202">
        <f t="shared" ref="C77:AY77" si="14">C78</f>
        <v>15</v>
      </c>
      <c r="D77" s="202">
        <f t="shared" si="14"/>
        <v>10</v>
      </c>
      <c r="E77" s="202">
        <f t="shared" si="14"/>
        <v>2</v>
      </c>
      <c r="F77" s="202">
        <f t="shared" si="14"/>
        <v>2</v>
      </c>
      <c r="G77" s="202" t="str">
        <f t="shared" si="14"/>
        <v>-</v>
      </c>
      <c r="H77" s="220">
        <f t="shared" si="14"/>
        <v>0</v>
      </c>
      <c r="I77" s="220">
        <f t="shared" si="14"/>
        <v>0</v>
      </c>
      <c r="J77" s="202">
        <f t="shared" si="14"/>
        <v>1</v>
      </c>
      <c r="K77" s="202">
        <f t="shared" si="14"/>
        <v>0</v>
      </c>
      <c r="L77" s="220">
        <f t="shared" si="14"/>
        <v>1</v>
      </c>
      <c r="M77" s="220">
        <f t="shared" si="14"/>
        <v>0</v>
      </c>
      <c r="N77" s="202">
        <f t="shared" si="14"/>
        <v>0</v>
      </c>
      <c r="O77" s="202">
        <f t="shared" si="14"/>
        <v>0</v>
      </c>
      <c r="P77" s="220">
        <f t="shared" si="14"/>
        <v>0</v>
      </c>
      <c r="Q77" s="220">
        <f t="shared" si="14"/>
        <v>0</v>
      </c>
      <c r="R77" s="202">
        <f t="shared" si="14"/>
        <v>0</v>
      </c>
      <c r="S77" s="202">
        <f t="shared" si="14"/>
        <v>0</v>
      </c>
      <c r="T77" s="220">
        <f t="shared" si="14"/>
        <v>1</v>
      </c>
      <c r="U77" s="220">
        <f t="shared" si="14"/>
        <v>0</v>
      </c>
      <c r="V77" s="202" t="str">
        <f t="shared" si="14"/>
        <v>-</v>
      </c>
      <c r="W77" s="202" t="str">
        <f t="shared" si="14"/>
        <v>-</v>
      </c>
      <c r="X77" s="220">
        <f t="shared" si="14"/>
        <v>0</v>
      </c>
      <c r="Y77" s="220">
        <f t="shared" si="14"/>
        <v>0</v>
      </c>
      <c r="Z77" s="202" t="str">
        <f t="shared" si="14"/>
        <v>-</v>
      </c>
      <c r="AA77" s="202" t="str">
        <f t="shared" si="14"/>
        <v>-</v>
      </c>
      <c r="AB77" s="220">
        <f t="shared" si="14"/>
        <v>13</v>
      </c>
      <c r="AC77" s="220">
        <f t="shared" si="14"/>
        <v>6</v>
      </c>
      <c r="AD77" s="202" t="str">
        <f t="shared" si="14"/>
        <v>-</v>
      </c>
      <c r="AE77" s="202" t="str">
        <f t="shared" si="14"/>
        <v>-</v>
      </c>
      <c r="AF77" s="220">
        <f t="shared" si="14"/>
        <v>0</v>
      </c>
      <c r="AG77" s="220">
        <f t="shared" si="14"/>
        <v>0</v>
      </c>
      <c r="AH77" s="202" t="str">
        <f t="shared" si="14"/>
        <v>-</v>
      </c>
      <c r="AI77" s="202" t="str">
        <f t="shared" si="14"/>
        <v>-</v>
      </c>
      <c r="AJ77" s="220">
        <f t="shared" si="14"/>
        <v>0</v>
      </c>
      <c r="AK77" s="220">
        <f t="shared" si="14"/>
        <v>2</v>
      </c>
      <c r="AL77" s="202" t="str">
        <f t="shared" si="14"/>
        <v>-</v>
      </c>
      <c r="AM77" s="202" t="str">
        <f t="shared" si="14"/>
        <v>-</v>
      </c>
      <c r="AN77" s="220">
        <f t="shared" si="14"/>
        <v>0</v>
      </c>
      <c r="AO77" s="220">
        <f t="shared" si="14"/>
        <v>0</v>
      </c>
      <c r="AP77" s="202" t="str">
        <f t="shared" si="14"/>
        <v>-</v>
      </c>
      <c r="AQ77" s="202" t="str">
        <f t="shared" si="14"/>
        <v>-</v>
      </c>
      <c r="AR77" s="220">
        <f t="shared" si="14"/>
        <v>0</v>
      </c>
      <c r="AS77" s="220">
        <f t="shared" si="14"/>
        <v>0</v>
      </c>
      <c r="AT77" s="202" t="str">
        <f t="shared" si="14"/>
        <v>-</v>
      </c>
      <c r="AU77" s="202" t="str">
        <f t="shared" si="14"/>
        <v>-</v>
      </c>
      <c r="AV77" s="220" t="str">
        <f t="shared" si="14"/>
        <v>-</v>
      </c>
      <c r="AW77" s="200">
        <f t="shared" si="14"/>
        <v>2</v>
      </c>
      <c r="AX77" s="201">
        <f t="shared" si="14"/>
        <v>1</v>
      </c>
      <c r="AY77" s="221">
        <f t="shared" si="14"/>
        <v>0</v>
      </c>
    </row>
    <row r="78" spans="1:51" s="27" customFormat="1" ht="15" customHeight="1">
      <c r="A78" s="111" t="s">
        <v>100</v>
      </c>
      <c r="B78" s="206">
        <f>SUM(C78:D78)</f>
        <v>25</v>
      </c>
      <c r="C78" s="202">
        <f>IF(SUM(H78,L78,P78,T78,X78,AB78,AF78,AJ78,AN78,AR78,AV78)=0,"-",SUM(H78,L78,P78,T78,X78,AB78,AF78,AJ78,AN78,AR78,AV78))</f>
        <v>15</v>
      </c>
      <c r="D78" s="202">
        <f>IF(SUM(I78,M78,Q78,U78,Y78,AC78,AG78,AK78,AO78,AS78,AW78)=0,"-",SUM(I78,M78,Q78,U78,Y78,AC78,AG78,AK78,AO78,AS78,AW78))</f>
        <v>10</v>
      </c>
      <c r="E78" s="202">
        <f>IF(SUM(F78:G78)=0,"-",SUM(F78:G78))</f>
        <v>2</v>
      </c>
      <c r="F78" s="202">
        <f>IF(SUM(J78,N78,V78,Z78,R78,AD78,AH78,AL78,AP78,AT78,AX78)=0,"-",SUM(J78,N78,V78,Z78,R78,AD78,AH78,AL78,AP78,AT78,AX78))</f>
        <v>2</v>
      </c>
      <c r="G78" s="202" t="str">
        <f>IF(SUM(K78,O78,W78,AA78,S78,AE78,AI78,AM78,AQ78,AU78,AY78)=0,"-",SUM(K78,O78,W78,AA78,S78,AE78,AI78,AM78,AQ78,AU78,AY78))</f>
        <v>-</v>
      </c>
      <c r="H78" s="220">
        <v>0</v>
      </c>
      <c r="I78" s="220">
        <v>0</v>
      </c>
      <c r="J78" s="202">
        <v>1</v>
      </c>
      <c r="K78" s="202">
        <v>0</v>
      </c>
      <c r="L78" s="202">
        <v>1</v>
      </c>
      <c r="M78" s="202">
        <v>0</v>
      </c>
      <c r="N78" s="202">
        <v>0</v>
      </c>
      <c r="O78" s="202">
        <v>0</v>
      </c>
      <c r="P78" s="223">
        <v>0</v>
      </c>
      <c r="Q78" s="220">
        <v>0</v>
      </c>
      <c r="R78" s="202">
        <v>0</v>
      </c>
      <c r="S78" s="202">
        <v>0</v>
      </c>
      <c r="T78" s="220">
        <v>1</v>
      </c>
      <c r="U78" s="220">
        <v>0</v>
      </c>
      <c r="V78" s="202" t="s">
        <v>165</v>
      </c>
      <c r="W78" s="202" t="s">
        <v>165</v>
      </c>
      <c r="X78" s="220">
        <v>0</v>
      </c>
      <c r="Y78" s="220">
        <v>0</v>
      </c>
      <c r="Z78" s="202" t="s">
        <v>165</v>
      </c>
      <c r="AA78" s="202" t="s">
        <v>165</v>
      </c>
      <c r="AB78" s="224">
        <v>13</v>
      </c>
      <c r="AC78" s="224">
        <v>6</v>
      </c>
      <c r="AD78" s="202" t="s">
        <v>165</v>
      </c>
      <c r="AE78" s="202" t="s">
        <v>165</v>
      </c>
      <c r="AF78" s="220">
        <v>0</v>
      </c>
      <c r="AG78" s="220">
        <v>0</v>
      </c>
      <c r="AH78" s="202" t="s">
        <v>165</v>
      </c>
      <c r="AI78" s="202" t="s">
        <v>165</v>
      </c>
      <c r="AJ78" s="220">
        <v>0</v>
      </c>
      <c r="AK78" s="220">
        <v>2</v>
      </c>
      <c r="AL78" s="202" t="s">
        <v>165</v>
      </c>
      <c r="AM78" s="202" t="s">
        <v>165</v>
      </c>
      <c r="AN78" s="220">
        <v>0</v>
      </c>
      <c r="AO78" s="220">
        <v>0</v>
      </c>
      <c r="AP78" s="202" t="s">
        <v>165</v>
      </c>
      <c r="AQ78" s="202" t="s">
        <v>165</v>
      </c>
      <c r="AR78" s="220">
        <v>0</v>
      </c>
      <c r="AS78" s="220">
        <v>0</v>
      </c>
      <c r="AT78" s="202" t="s">
        <v>165</v>
      </c>
      <c r="AU78" s="202" t="s">
        <v>165</v>
      </c>
      <c r="AV78" s="202" t="s">
        <v>165</v>
      </c>
      <c r="AW78" s="200">
        <v>2</v>
      </c>
      <c r="AX78" s="201">
        <v>1</v>
      </c>
      <c r="AY78" s="221">
        <v>0</v>
      </c>
    </row>
    <row r="79" spans="1:51" s="27" customFormat="1" ht="15" customHeight="1">
      <c r="A79" s="111"/>
      <c r="B79" s="145"/>
      <c r="C79" s="146"/>
      <c r="D79" s="146"/>
      <c r="E79" s="146"/>
      <c r="F79" s="146"/>
      <c r="G79" s="146"/>
      <c r="H79" s="170"/>
      <c r="I79" s="170"/>
      <c r="J79" s="146"/>
      <c r="K79" s="146"/>
      <c r="L79" s="170"/>
      <c r="M79" s="170"/>
      <c r="N79" s="146"/>
      <c r="O79" s="146"/>
      <c r="P79" s="170"/>
      <c r="Q79" s="170"/>
      <c r="R79" s="146"/>
      <c r="S79" s="146"/>
      <c r="T79" s="170"/>
      <c r="U79" s="170"/>
      <c r="V79" s="146"/>
      <c r="W79" s="146"/>
      <c r="X79" s="170"/>
      <c r="Y79" s="170"/>
      <c r="Z79" s="146"/>
      <c r="AA79" s="146"/>
      <c r="AB79" s="170"/>
      <c r="AC79" s="170"/>
      <c r="AD79" s="146"/>
      <c r="AE79" s="146"/>
      <c r="AF79" s="170"/>
      <c r="AG79" s="170"/>
      <c r="AH79" s="146"/>
      <c r="AI79" s="146"/>
      <c r="AJ79" s="170"/>
      <c r="AK79" s="170"/>
      <c r="AL79" s="146"/>
      <c r="AM79" s="146"/>
      <c r="AN79" s="170"/>
      <c r="AO79" s="170"/>
      <c r="AP79" s="146"/>
      <c r="AQ79" s="146"/>
      <c r="AR79" s="170"/>
      <c r="AS79" s="170"/>
      <c r="AT79" s="146"/>
      <c r="AU79" s="146"/>
      <c r="AV79" s="170"/>
      <c r="AW79" s="158"/>
      <c r="AX79" s="138"/>
      <c r="AY79" s="139"/>
    </row>
    <row r="80" spans="1:51" s="27" customFormat="1" ht="15" customHeight="1">
      <c r="A80" s="111" t="s">
        <v>8</v>
      </c>
      <c r="B80" s="206">
        <f>IF(SUM(B81:B85)=0,"-",SUM(B81:B85))</f>
        <v>65</v>
      </c>
      <c r="C80" s="202">
        <f t="shared" ref="C80:AY80" si="15">IF(SUM(C81:C85)=0,"-",SUM(C81:C85))</f>
        <v>36</v>
      </c>
      <c r="D80" s="202">
        <f t="shared" si="15"/>
        <v>29</v>
      </c>
      <c r="E80" s="202">
        <f t="shared" si="15"/>
        <v>104</v>
      </c>
      <c r="F80" s="202">
        <f t="shared" si="15"/>
        <v>58</v>
      </c>
      <c r="G80" s="202">
        <f t="shared" si="15"/>
        <v>46</v>
      </c>
      <c r="H80" s="220">
        <f t="shared" si="15"/>
        <v>1</v>
      </c>
      <c r="I80" s="220" t="str">
        <f t="shared" si="15"/>
        <v>-</v>
      </c>
      <c r="J80" s="202">
        <f t="shared" si="15"/>
        <v>6</v>
      </c>
      <c r="K80" s="202">
        <f t="shared" si="15"/>
        <v>1</v>
      </c>
      <c r="L80" s="220" t="str">
        <f t="shared" si="15"/>
        <v>-</v>
      </c>
      <c r="M80" s="220" t="str">
        <f t="shared" si="15"/>
        <v>-</v>
      </c>
      <c r="N80" s="202">
        <f t="shared" si="15"/>
        <v>2</v>
      </c>
      <c r="O80" s="202">
        <f t="shared" si="15"/>
        <v>1</v>
      </c>
      <c r="P80" s="220">
        <f t="shared" si="15"/>
        <v>2</v>
      </c>
      <c r="Q80" s="220">
        <f t="shared" si="15"/>
        <v>2</v>
      </c>
      <c r="R80" s="202">
        <f t="shared" si="15"/>
        <v>5</v>
      </c>
      <c r="S80" s="202" t="str">
        <f t="shared" si="15"/>
        <v>-</v>
      </c>
      <c r="T80" s="220">
        <f t="shared" si="15"/>
        <v>1</v>
      </c>
      <c r="U80" s="220">
        <f t="shared" si="15"/>
        <v>1</v>
      </c>
      <c r="V80" s="202" t="str">
        <f t="shared" si="15"/>
        <v>-</v>
      </c>
      <c r="W80" s="202" t="str">
        <f t="shared" si="15"/>
        <v>-</v>
      </c>
      <c r="X80" s="220" t="str">
        <f t="shared" si="15"/>
        <v>-</v>
      </c>
      <c r="Y80" s="220" t="str">
        <f t="shared" si="15"/>
        <v>-</v>
      </c>
      <c r="Z80" s="202" t="str">
        <f t="shared" si="15"/>
        <v>-</v>
      </c>
      <c r="AA80" s="202" t="str">
        <f t="shared" si="15"/>
        <v>-</v>
      </c>
      <c r="AB80" s="220">
        <f t="shared" si="15"/>
        <v>29</v>
      </c>
      <c r="AC80" s="220">
        <f t="shared" si="15"/>
        <v>21</v>
      </c>
      <c r="AD80" s="202">
        <f t="shared" si="15"/>
        <v>30</v>
      </c>
      <c r="AE80" s="202">
        <f t="shared" si="15"/>
        <v>23</v>
      </c>
      <c r="AF80" s="220" t="str">
        <f t="shared" si="15"/>
        <v>-</v>
      </c>
      <c r="AG80" s="220" t="str">
        <f t="shared" si="15"/>
        <v>-</v>
      </c>
      <c r="AH80" s="202">
        <f t="shared" si="15"/>
        <v>1</v>
      </c>
      <c r="AI80" s="202" t="str">
        <f t="shared" si="15"/>
        <v>-</v>
      </c>
      <c r="AJ80" s="220" t="str">
        <f t="shared" si="15"/>
        <v>-</v>
      </c>
      <c r="AK80" s="220">
        <f t="shared" si="15"/>
        <v>3</v>
      </c>
      <c r="AL80" s="202" t="str">
        <f t="shared" si="15"/>
        <v>-</v>
      </c>
      <c r="AM80" s="202">
        <f t="shared" si="15"/>
        <v>5</v>
      </c>
      <c r="AN80" s="220" t="str">
        <f t="shared" si="15"/>
        <v>-</v>
      </c>
      <c r="AO80" s="220" t="str">
        <f t="shared" si="15"/>
        <v>-</v>
      </c>
      <c r="AP80" s="202" t="str">
        <f t="shared" si="15"/>
        <v>-</v>
      </c>
      <c r="AQ80" s="202" t="str">
        <f t="shared" si="15"/>
        <v>-</v>
      </c>
      <c r="AR80" s="220" t="str">
        <f t="shared" si="15"/>
        <v>-</v>
      </c>
      <c r="AS80" s="220" t="str">
        <f t="shared" si="15"/>
        <v>-</v>
      </c>
      <c r="AT80" s="202" t="str">
        <f t="shared" si="15"/>
        <v>-</v>
      </c>
      <c r="AU80" s="202" t="str">
        <f t="shared" si="15"/>
        <v>-</v>
      </c>
      <c r="AV80" s="220">
        <f t="shared" si="15"/>
        <v>3</v>
      </c>
      <c r="AW80" s="220">
        <f t="shared" si="15"/>
        <v>2</v>
      </c>
      <c r="AX80" s="202">
        <f t="shared" si="15"/>
        <v>14</v>
      </c>
      <c r="AY80" s="203">
        <f t="shared" si="15"/>
        <v>16</v>
      </c>
    </row>
    <row r="81" spans="1:51" s="27" customFormat="1" ht="15" customHeight="1">
      <c r="A81" s="111" t="s">
        <v>100</v>
      </c>
      <c r="B81" s="206">
        <f>SUM(C81:D81)</f>
        <v>23</v>
      </c>
      <c r="C81" s="202">
        <f t="shared" ref="C81:D84" si="16">IF(SUM(H81,L81,P81,T81,X81,AB81,AF81,AJ81,AN81,AR81,AV81)=0,"-",SUM(H81,L81,P81,T81,X81,AB81,AF81,AJ81,AN81,AR81,AV81))</f>
        <v>12</v>
      </c>
      <c r="D81" s="202">
        <f t="shared" si="16"/>
        <v>11</v>
      </c>
      <c r="E81" s="202">
        <f>IF(SUM(F81:G81)=0,"-",SUM(F81:G81))</f>
        <v>17</v>
      </c>
      <c r="F81" s="202">
        <f t="shared" ref="F81:G85" si="17">IF(SUM(J81,N81,V81,Z81,R81,AD81,AH81,AL81,AP81,AT81,AX81)=0,"-",SUM(J81,N81,V81,Z81,R81,AD81,AH81,AL81,AP81,AT81,AX81))</f>
        <v>7</v>
      </c>
      <c r="G81" s="202">
        <f t="shared" si="17"/>
        <v>10</v>
      </c>
      <c r="H81" s="223">
        <v>0</v>
      </c>
      <c r="I81" s="223">
        <v>0</v>
      </c>
      <c r="J81" s="223">
        <v>1</v>
      </c>
      <c r="K81" s="223">
        <v>1</v>
      </c>
      <c r="L81" s="220">
        <v>0</v>
      </c>
      <c r="M81" s="220">
        <v>0</v>
      </c>
      <c r="N81" s="223">
        <v>0</v>
      </c>
      <c r="O81" s="223">
        <v>1</v>
      </c>
      <c r="P81" s="223">
        <v>0</v>
      </c>
      <c r="Q81" s="223">
        <v>1</v>
      </c>
      <c r="R81" s="223">
        <v>1</v>
      </c>
      <c r="S81" s="223">
        <v>0</v>
      </c>
      <c r="T81" s="223">
        <v>0</v>
      </c>
      <c r="U81" s="223">
        <v>1</v>
      </c>
      <c r="V81" s="223">
        <v>0</v>
      </c>
      <c r="W81" s="223">
        <v>0</v>
      </c>
      <c r="X81" s="220" t="s">
        <v>4</v>
      </c>
      <c r="Y81" s="220" t="s">
        <v>4</v>
      </c>
      <c r="Z81" s="202" t="s">
        <v>4</v>
      </c>
      <c r="AA81" s="202" t="s">
        <v>4</v>
      </c>
      <c r="AB81" s="223">
        <v>10</v>
      </c>
      <c r="AC81" s="223">
        <v>6</v>
      </c>
      <c r="AD81" s="223">
        <v>3</v>
      </c>
      <c r="AE81" s="223">
        <v>4</v>
      </c>
      <c r="AF81" s="220" t="s">
        <v>4</v>
      </c>
      <c r="AG81" s="220" t="s">
        <v>4</v>
      </c>
      <c r="AH81" s="202">
        <v>0</v>
      </c>
      <c r="AI81" s="202">
        <v>0</v>
      </c>
      <c r="AJ81" s="220">
        <v>0</v>
      </c>
      <c r="AK81" s="220">
        <v>1</v>
      </c>
      <c r="AL81" s="223">
        <v>0</v>
      </c>
      <c r="AM81" s="223">
        <v>1</v>
      </c>
      <c r="AN81" s="220">
        <v>0</v>
      </c>
      <c r="AO81" s="220">
        <v>0</v>
      </c>
      <c r="AP81" s="202" t="s">
        <v>4</v>
      </c>
      <c r="AQ81" s="202" t="s">
        <v>4</v>
      </c>
      <c r="AR81" s="220" t="s">
        <v>4</v>
      </c>
      <c r="AS81" s="220" t="s">
        <v>4</v>
      </c>
      <c r="AT81" s="202" t="s">
        <v>4</v>
      </c>
      <c r="AU81" s="202" t="s">
        <v>4</v>
      </c>
      <c r="AV81" s="225">
        <v>2</v>
      </c>
      <c r="AW81" s="225">
        <v>2</v>
      </c>
      <c r="AX81" s="225">
        <v>2</v>
      </c>
      <c r="AY81" s="221">
        <v>3</v>
      </c>
    </row>
    <row r="82" spans="1:51" s="27" customFormat="1" ht="15" customHeight="1">
      <c r="A82" s="111" t="s">
        <v>101</v>
      </c>
      <c r="B82" s="206">
        <f>SUM(C82:D82)</f>
        <v>10</v>
      </c>
      <c r="C82" s="202">
        <f t="shared" si="16"/>
        <v>5</v>
      </c>
      <c r="D82" s="202">
        <f t="shared" si="16"/>
        <v>5</v>
      </c>
      <c r="E82" s="202">
        <f>IF(SUM(F82:G82)=0,"-",SUM(F82:G82))</f>
        <v>15</v>
      </c>
      <c r="F82" s="202">
        <f t="shared" si="17"/>
        <v>8</v>
      </c>
      <c r="G82" s="202">
        <f t="shared" si="17"/>
        <v>7</v>
      </c>
      <c r="H82" s="223">
        <v>0</v>
      </c>
      <c r="I82" s="223">
        <v>0</v>
      </c>
      <c r="J82" s="223">
        <v>1</v>
      </c>
      <c r="K82" s="223">
        <v>0</v>
      </c>
      <c r="L82" s="220">
        <v>0</v>
      </c>
      <c r="M82" s="220">
        <v>0</v>
      </c>
      <c r="N82" s="223">
        <v>0</v>
      </c>
      <c r="O82" s="223">
        <v>0</v>
      </c>
      <c r="P82" s="223">
        <v>1</v>
      </c>
      <c r="Q82" s="223">
        <v>0</v>
      </c>
      <c r="R82" s="223">
        <v>0</v>
      </c>
      <c r="S82" s="223">
        <v>0</v>
      </c>
      <c r="T82" s="220">
        <v>0</v>
      </c>
      <c r="U82" s="220">
        <v>0</v>
      </c>
      <c r="V82" s="223">
        <v>0</v>
      </c>
      <c r="W82" s="223">
        <v>0</v>
      </c>
      <c r="X82" s="220" t="s">
        <v>4</v>
      </c>
      <c r="Y82" s="220" t="s">
        <v>4</v>
      </c>
      <c r="Z82" s="202" t="s">
        <v>4</v>
      </c>
      <c r="AA82" s="202" t="s">
        <v>4</v>
      </c>
      <c r="AB82" s="223">
        <v>4</v>
      </c>
      <c r="AC82" s="223">
        <v>5</v>
      </c>
      <c r="AD82" s="223">
        <v>5</v>
      </c>
      <c r="AE82" s="223">
        <v>5</v>
      </c>
      <c r="AF82" s="220" t="s">
        <v>4</v>
      </c>
      <c r="AG82" s="220" t="s">
        <v>4</v>
      </c>
      <c r="AH82" s="202">
        <v>1</v>
      </c>
      <c r="AI82" s="202">
        <v>0</v>
      </c>
      <c r="AJ82" s="220">
        <v>0</v>
      </c>
      <c r="AK82" s="220">
        <v>0</v>
      </c>
      <c r="AL82" s="223">
        <v>0</v>
      </c>
      <c r="AM82" s="223">
        <v>1</v>
      </c>
      <c r="AN82" s="220">
        <v>0</v>
      </c>
      <c r="AO82" s="220">
        <v>0</v>
      </c>
      <c r="AP82" s="202" t="s">
        <v>4</v>
      </c>
      <c r="AQ82" s="202" t="s">
        <v>4</v>
      </c>
      <c r="AR82" s="220" t="s">
        <v>4</v>
      </c>
      <c r="AS82" s="220" t="s">
        <v>4</v>
      </c>
      <c r="AT82" s="202" t="s">
        <v>4</v>
      </c>
      <c r="AU82" s="202" t="s">
        <v>4</v>
      </c>
      <c r="AV82" s="225">
        <v>0</v>
      </c>
      <c r="AW82" s="225">
        <v>0</v>
      </c>
      <c r="AX82" s="225">
        <v>1</v>
      </c>
      <c r="AY82" s="221">
        <v>1</v>
      </c>
    </row>
    <row r="83" spans="1:51" s="27" customFormat="1" ht="15" customHeight="1">
      <c r="A83" s="111" t="s">
        <v>102</v>
      </c>
      <c r="B83" s="206">
        <f>SUM(C83:D83)</f>
        <v>15</v>
      </c>
      <c r="C83" s="202">
        <f t="shared" si="16"/>
        <v>8</v>
      </c>
      <c r="D83" s="202">
        <f t="shared" si="16"/>
        <v>7</v>
      </c>
      <c r="E83" s="202">
        <f>IF(SUM(F83:G83)=0,"-",SUM(F83:G83))</f>
        <v>4</v>
      </c>
      <c r="F83" s="202" t="str">
        <f t="shared" si="17"/>
        <v>-</v>
      </c>
      <c r="G83" s="202">
        <f t="shared" si="17"/>
        <v>4</v>
      </c>
      <c r="H83" s="223">
        <v>1</v>
      </c>
      <c r="I83" s="223">
        <v>0</v>
      </c>
      <c r="J83" s="223">
        <v>0</v>
      </c>
      <c r="K83" s="223">
        <v>0</v>
      </c>
      <c r="L83" s="220">
        <v>0</v>
      </c>
      <c r="M83" s="220">
        <v>0</v>
      </c>
      <c r="N83" s="223">
        <v>0</v>
      </c>
      <c r="O83" s="223">
        <v>0</v>
      </c>
      <c r="P83" s="223">
        <v>0</v>
      </c>
      <c r="Q83" s="223">
        <v>1</v>
      </c>
      <c r="R83" s="223">
        <v>0</v>
      </c>
      <c r="S83" s="223">
        <v>0</v>
      </c>
      <c r="T83" s="220">
        <v>0</v>
      </c>
      <c r="U83" s="220">
        <v>0</v>
      </c>
      <c r="V83" s="202">
        <v>0</v>
      </c>
      <c r="W83" s="202">
        <v>0</v>
      </c>
      <c r="X83" s="220" t="s">
        <v>4</v>
      </c>
      <c r="Y83" s="220" t="s">
        <v>4</v>
      </c>
      <c r="Z83" s="202" t="s">
        <v>4</v>
      </c>
      <c r="AA83" s="202" t="s">
        <v>4</v>
      </c>
      <c r="AB83" s="223">
        <v>6</v>
      </c>
      <c r="AC83" s="223">
        <v>6</v>
      </c>
      <c r="AD83" s="223">
        <v>0</v>
      </c>
      <c r="AE83" s="223">
        <v>0</v>
      </c>
      <c r="AF83" s="220" t="s">
        <v>4</v>
      </c>
      <c r="AG83" s="220" t="s">
        <v>4</v>
      </c>
      <c r="AH83" s="202">
        <v>0</v>
      </c>
      <c r="AI83" s="202">
        <v>0</v>
      </c>
      <c r="AJ83" s="220">
        <v>0</v>
      </c>
      <c r="AK83" s="220">
        <v>0</v>
      </c>
      <c r="AL83" s="223">
        <v>0</v>
      </c>
      <c r="AM83" s="223">
        <v>1</v>
      </c>
      <c r="AN83" s="220">
        <v>0</v>
      </c>
      <c r="AO83" s="220">
        <v>0</v>
      </c>
      <c r="AP83" s="202" t="s">
        <v>4</v>
      </c>
      <c r="AQ83" s="202" t="s">
        <v>4</v>
      </c>
      <c r="AR83" s="220" t="s">
        <v>4</v>
      </c>
      <c r="AS83" s="220" t="s">
        <v>4</v>
      </c>
      <c r="AT83" s="202" t="s">
        <v>4</v>
      </c>
      <c r="AU83" s="202" t="s">
        <v>4</v>
      </c>
      <c r="AV83" s="225">
        <v>1</v>
      </c>
      <c r="AW83" s="225">
        <v>0</v>
      </c>
      <c r="AX83" s="225">
        <v>0</v>
      </c>
      <c r="AY83" s="221">
        <v>3</v>
      </c>
    </row>
    <row r="84" spans="1:51" s="27" customFormat="1" ht="15" customHeight="1">
      <c r="A84" s="111" t="s">
        <v>103</v>
      </c>
      <c r="B84" s="206">
        <f>SUM(C84:D84)</f>
        <v>17</v>
      </c>
      <c r="C84" s="202">
        <f t="shared" si="16"/>
        <v>11</v>
      </c>
      <c r="D84" s="202">
        <f t="shared" si="16"/>
        <v>6</v>
      </c>
      <c r="E84" s="202">
        <f>IF(SUM(F84:G84)=0,"-",SUM(F84:G84))</f>
        <v>39</v>
      </c>
      <c r="F84" s="202">
        <f t="shared" si="17"/>
        <v>23</v>
      </c>
      <c r="G84" s="202">
        <f t="shared" si="17"/>
        <v>16</v>
      </c>
      <c r="H84" s="223">
        <v>0</v>
      </c>
      <c r="I84" s="223">
        <v>0</v>
      </c>
      <c r="J84" s="223">
        <v>3</v>
      </c>
      <c r="K84" s="223">
        <v>0</v>
      </c>
      <c r="L84" s="220">
        <v>0</v>
      </c>
      <c r="M84" s="220">
        <v>0</v>
      </c>
      <c r="N84" s="223">
        <v>2</v>
      </c>
      <c r="O84" s="223">
        <v>0</v>
      </c>
      <c r="P84" s="223">
        <v>1</v>
      </c>
      <c r="Q84" s="223">
        <v>0</v>
      </c>
      <c r="R84" s="223">
        <v>2</v>
      </c>
      <c r="S84" s="223">
        <v>0</v>
      </c>
      <c r="T84" s="220">
        <v>1</v>
      </c>
      <c r="U84" s="220">
        <v>0</v>
      </c>
      <c r="V84" s="202">
        <v>0</v>
      </c>
      <c r="W84" s="202">
        <v>0</v>
      </c>
      <c r="X84" s="220" t="s">
        <v>4</v>
      </c>
      <c r="Y84" s="220" t="s">
        <v>4</v>
      </c>
      <c r="Z84" s="202" t="s">
        <v>4</v>
      </c>
      <c r="AA84" s="202" t="s">
        <v>4</v>
      </c>
      <c r="AB84" s="223">
        <v>9</v>
      </c>
      <c r="AC84" s="223">
        <v>4</v>
      </c>
      <c r="AD84" s="223">
        <v>9</v>
      </c>
      <c r="AE84" s="223">
        <v>7</v>
      </c>
      <c r="AF84" s="220" t="s">
        <v>4</v>
      </c>
      <c r="AG84" s="220" t="s">
        <v>4</v>
      </c>
      <c r="AH84" s="202">
        <v>0</v>
      </c>
      <c r="AI84" s="202">
        <v>0</v>
      </c>
      <c r="AJ84" s="220">
        <v>0</v>
      </c>
      <c r="AK84" s="220">
        <v>2</v>
      </c>
      <c r="AL84" s="223">
        <v>0</v>
      </c>
      <c r="AM84" s="223">
        <v>1</v>
      </c>
      <c r="AN84" s="220">
        <v>0</v>
      </c>
      <c r="AO84" s="220">
        <v>0</v>
      </c>
      <c r="AP84" s="202" t="s">
        <v>4</v>
      </c>
      <c r="AQ84" s="202" t="s">
        <v>4</v>
      </c>
      <c r="AR84" s="220" t="s">
        <v>4</v>
      </c>
      <c r="AS84" s="220" t="s">
        <v>4</v>
      </c>
      <c r="AT84" s="202" t="s">
        <v>4</v>
      </c>
      <c r="AU84" s="202" t="s">
        <v>4</v>
      </c>
      <c r="AV84" s="225">
        <v>0</v>
      </c>
      <c r="AW84" s="225">
        <v>0</v>
      </c>
      <c r="AX84" s="225">
        <v>7</v>
      </c>
      <c r="AY84" s="221">
        <v>8</v>
      </c>
    </row>
    <row r="85" spans="1:51" s="27" customFormat="1" ht="15" customHeight="1">
      <c r="A85" s="114" t="s">
        <v>179</v>
      </c>
      <c r="B85" s="222" t="str">
        <f>IF(SUM(C85:D85)=0,"-",SUM(C85:D85))</f>
        <v>-</v>
      </c>
      <c r="C85" s="222" t="str">
        <f>IF(SUM(H85,L85,P85,T85,X85,AB85,AF85,AJ85,AN85,AR85,AV85)=0,"-",SUM(H85,L85,P85,T85,X85,AB85,AF85,AJ85,AN85,AR85,AV85))</f>
        <v>-</v>
      </c>
      <c r="D85" s="222" t="str">
        <f>IF(SUM(I85,M85,Q85,U85,Y85,AC85,AG85,AK85,AO85,AS85,AW85)=0,"-",SUM(I85,M85,Q85,U85,Y85,AC85,AG85,AK85,AO85,AS85,AW85))</f>
        <v>-</v>
      </c>
      <c r="E85" s="222">
        <f>IF(SUM(F85:G85)=0,"-",SUM(F85:G85))</f>
        <v>29</v>
      </c>
      <c r="F85" s="222">
        <f t="shared" si="17"/>
        <v>20</v>
      </c>
      <c r="G85" s="222">
        <f t="shared" si="17"/>
        <v>9</v>
      </c>
      <c r="H85" s="226">
        <v>0</v>
      </c>
      <c r="I85" s="226">
        <v>0</v>
      </c>
      <c r="J85" s="222">
        <v>1</v>
      </c>
      <c r="K85" s="222">
        <v>0</v>
      </c>
      <c r="L85" s="226">
        <v>0</v>
      </c>
      <c r="M85" s="226">
        <v>0</v>
      </c>
      <c r="N85" s="222">
        <v>0</v>
      </c>
      <c r="O85" s="222">
        <v>0</v>
      </c>
      <c r="P85" s="226">
        <v>0</v>
      </c>
      <c r="Q85" s="226">
        <v>0</v>
      </c>
      <c r="R85" s="222">
        <v>2</v>
      </c>
      <c r="S85" s="222">
        <v>0</v>
      </c>
      <c r="T85" s="226">
        <v>0</v>
      </c>
      <c r="U85" s="226">
        <v>0</v>
      </c>
      <c r="V85" s="222" t="s">
        <v>4</v>
      </c>
      <c r="W85" s="222" t="s">
        <v>4</v>
      </c>
      <c r="X85" s="226" t="s">
        <v>4</v>
      </c>
      <c r="Y85" s="226" t="s">
        <v>4</v>
      </c>
      <c r="Z85" s="222" t="s">
        <v>4</v>
      </c>
      <c r="AA85" s="222" t="s">
        <v>4</v>
      </c>
      <c r="AB85" s="226">
        <v>0</v>
      </c>
      <c r="AC85" s="226">
        <v>0</v>
      </c>
      <c r="AD85" s="216">
        <v>13</v>
      </c>
      <c r="AE85" s="216">
        <v>7</v>
      </c>
      <c r="AF85" s="226" t="s">
        <v>4</v>
      </c>
      <c r="AG85" s="226" t="s">
        <v>4</v>
      </c>
      <c r="AH85" s="222" t="s">
        <v>165</v>
      </c>
      <c r="AI85" s="222" t="s">
        <v>4</v>
      </c>
      <c r="AJ85" s="226">
        <v>0</v>
      </c>
      <c r="AK85" s="226">
        <v>0</v>
      </c>
      <c r="AL85" s="222">
        <v>0</v>
      </c>
      <c r="AM85" s="222">
        <v>1</v>
      </c>
      <c r="AN85" s="226">
        <v>0</v>
      </c>
      <c r="AO85" s="226">
        <v>0</v>
      </c>
      <c r="AP85" s="222" t="s">
        <v>4</v>
      </c>
      <c r="AQ85" s="222" t="s">
        <v>4</v>
      </c>
      <c r="AR85" s="226" t="s">
        <v>4</v>
      </c>
      <c r="AS85" s="226" t="s">
        <v>4</v>
      </c>
      <c r="AT85" s="222" t="s">
        <v>4</v>
      </c>
      <c r="AU85" s="222" t="s">
        <v>4</v>
      </c>
      <c r="AV85" s="226">
        <v>0</v>
      </c>
      <c r="AW85" s="227">
        <v>0</v>
      </c>
      <c r="AX85" s="228">
        <v>4</v>
      </c>
      <c r="AY85" s="229">
        <v>1</v>
      </c>
    </row>
    <row r="86" spans="1:51" ht="11.1" customHeight="1"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M86" s="27"/>
      <c r="AN86" s="27"/>
      <c r="AO86" s="27"/>
      <c r="AP86" s="27"/>
    </row>
    <row r="87" spans="1:51" ht="11.1" customHeight="1"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M87" s="27"/>
      <c r="AN87" s="27"/>
      <c r="AO87" s="27"/>
      <c r="AP87" s="27"/>
    </row>
    <row r="88" spans="1:51" ht="11.1" customHeight="1">
      <c r="B88" s="37"/>
      <c r="C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M88" s="27"/>
      <c r="AN88" s="27"/>
      <c r="AO88" s="27"/>
      <c r="AP88" s="27"/>
    </row>
    <row r="89" spans="1:51" ht="11.1" customHeight="1">
      <c r="B89" s="37"/>
      <c r="C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M89" s="27"/>
      <c r="AN89" s="27"/>
    </row>
    <row r="90" spans="1:51" ht="11.1" customHeight="1">
      <c r="B90" s="37"/>
      <c r="C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M90" s="27"/>
      <c r="AN90" s="27"/>
    </row>
    <row r="91" spans="1:51" ht="11.1" customHeight="1">
      <c r="B91" s="37"/>
      <c r="C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M91" s="27"/>
      <c r="AN91" s="27"/>
    </row>
    <row r="92" spans="1:51" ht="11.1" customHeight="1">
      <c r="B92" s="37"/>
      <c r="C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M92" s="27"/>
      <c r="AN92" s="27"/>
    </row>
    <row r="93" spans="1:51" ht="11.1" customHeight="1">
      <c r="B93" s="37"/>
      <c r="C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M93" s="27"/>
      <c r="AN93" s="27"/>
    </row>
    <row r="94" spans="1:51" ht="11.1" customHeight="1">
      <c r="B94" s="37"/>
      <c r="C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M94" s="27"/>
      <c r="AN94" s="27"/>
    </row>
    <row r="95" spans="1:51" ht="11.1" customHeight="1">
      <c r="B95" s="37"/>
      <c r="C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M95" s="27"/>
      <c r="AN95" s="27"/>
    </row>
    <row r="96" spans="1:51" ht="11.1" customHeight="1">
      <c r="B96" s="37"/>
      <c r="C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M96" s="27"/>
      <c r="AN96" s="27"/>
    </row>
    <row r="97" spans="2:40" ht="11.1" customHeight="1">
      <c r="B97" s="37"/>
      <c r="C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M97" s="27"/>
      <c r="AN97" s="27"/>
    </row>
    <row r="98" spans="2:40" ht="11.1" customHeight="1">
      <c r="B98" s="37"/>
      <c r="C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</row>
    <row r="99" spans="2:40" ht="11.1" customHeight="1">
      <c r="B99" s="37"/>
      <c r="C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</row>
    <row r="100" spans="2:40" ht="11.1" customHeight="1">
      <c r="B100" s="37"/>
      <c r="C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</row>
    <row r="101" spans="2:40" ht="11.1" customHeight="1">
      <c r="B101" s="37"/>
      <c r="C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2" spans="2:40" ht="11.1" customHeight="1">
      <c r="B102" s="37"/>
      <c r="C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3" spans="2:40" ht="11.1" customHeight="1">
      <c r="B103" s="37"/>
      <c r="C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4" spans="2:40" ht="11.1" customHeight="1">
      <c r="B104" s="37"/>
      <c r="C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  <row r="105" spans="2:40" ht="11.1" customHeight="1">
      <c r="B105" s="37"/>
      <c r="C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  <row r="106" spans="2:40" ht="11.1" customHeight="1">
      <c r="B106" s="37"/>
      <c r="C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pans="2:40" ht="11.1" customHeight="1">
      <c r="B107" s="37"/>
      <c r="C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pans="2:40" ht="11.1" customHeight="1">
      <c r="B108" s="37"/>
      <c r="C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pans="2:40" ht="11.1" customHeight="1">
      <c r="B109" s="37"/>
      <c r="C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pans="2:40" ht="11.1" customHeight="1">
      <c r="B110" s="37"/>
      <c r="C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pans="2:40" ht="11.1" customHeight="1">
      <c r="B111" s="37"/>
      <c r="C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pans="2:40" ht="11.1" customHeight="1">
      <c r="B112" s="37"/>
      <c r="C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pans="2:31" ht="11.1" customHeight="1">
      <c r="B113" s="37"/>
      <c r="C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pans="2:31" ht="11.1" customHeight="1">
      <c r="B114" s="37"/>
      <c r="C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pans="2:31" ht="11.1" customHeight="1">
      <c r="B115" s="37"/>
      <c r="C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pans="2:31" ht="11.1" customHeight="1">
      <c r="B116" s="37"/>
      <c r="C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pans="2:31" ht="11.1" customHeight="1">
      <c r="B117" s="37"/>
      <c r="C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pans="2:31" ht="11.1" customHeight="1">
      <c r="B118" s="37"/>
      <c r="C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pans="2:31" ht="11.1" customHeight="1">
      <c r="B119" s="37"/>
      <c r="C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pans="2:31" ht="11.1" customHeight="1">
      <c r="B120" s="37"/>
      <c r="C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pans="2:31" ht="11.1" customHeight="1">
      <c r="B121" s="37"/>
      <c r="C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pans="2:31" ht="11.1" customHeight="1">
      <c r="B122" s="37"/>
      <c r="C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pans="2:31" ht="11.1" customHeight="1">
      <c r="B123" s="37"/>
      <c r="C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pans="2:31" ht="11.1" customHeight="1">
      <c r="B124" s="37"/>
      <c r="C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pans="2:31" ht="11.1" customHeight="1">
      <c r="B125" s="37"/>
      <c r="C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pans="2:31" ht="11.1" customHeight="1">
      <c r="B126" s="37"/>
      <c r="C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pans="2:31" ht="11.1" customHeight="1">
      <c r="B127" s="37"/>
      <c r="C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pans="2:31" ht="11.1" customHeight="1">
      <c r="B128" s="37"/>
      <c r="C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pans="2:31" ht="11.1" customHeight="1">
      <c r="B129" s="37"/>
      <c r="C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  <row r="130" spans="2:31" ht="11.1" customHeight="1">
      <c r="B130" s="37"/>
      <c r="C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</row>
    <row r="131" spans="2:31" ht="11.1" customHeight="1">
      <c r="B131" s="37"/>
      <c r="C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</row>
    <row r="132" spans="2:31" ht="11.1" customHeight="1">
      <c r="B132" s="37"/>
      <c r="C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</row>
    <row r="133" spans="2:31" ht="11.1" customHeight="1">
      <c r="B133" s="37"/>
      <c r="C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</row>
    <row r="134" spans="2:31" ht="11.1" customHeight="1">
      <c r="B134" s="37"/>
      <c r="C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</row>
    <row r="135" spans="2:31" ht="11.1" customHeight="1">
      <c r="B135" s="37"/>
      <c r="C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</row>
    <row r="136" spans="2:31" ht="11.1" customHeight="1">
      <c r="B136" s="37"/>
      <c r="C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</row>
    <row r="137" spans="2:31" ht="11.1" customHeight="1">
      <c r="B137" s="37"/>
      <c r="C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</row>
    <row r="138" spans="2:31" ht="11.1" customHeight="1">
      <c r="B138" s="37"/>
      <c r="C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</row>
    <row r="139" spans="2:31" ht="11.1" customHeight="1">
      <c r="B139" s="37"/>
      <c r="C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</row>
    <row r="140" spans="2:31" ht="11.1" customHeight="1">
      <c r="B140" s="37"/>
      <c r="C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</row>
    <row r="141" spans="2:31" ht="11.1" customHeight="1">
      <c r="B141" s="37"/>
      <c r="C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</row>
    <row r="142" spans="2:31" ht="11.1" customHeight="1">
      <c r="B142" s="37"/>
      <c r="C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</row>
    <row r="143" spans="2:31" ht="11.1" customHeight="1">
      <c r="B143" s="37"/>
      <c r="C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</row>
    <row r="144" spans="2:31" ht="11.1" customHeight="1">
      <c r="B144" s="37"/>
      <c r="C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</row>
    <row r="145" spans="2:31" ht="11.1" customHeight="1">
      <c r="B145" s="37"/>
      <c r="C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</row>
    <row r="146" spans="2:31" ht="11.1" customHeight="1">
      <c r="B146" s="37"/>
      <c r="C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</row>
    <row r="147" spans="2:31" ht="11.1" customHeight="1">
      <c r="B147" s="37"/>
      <c r="C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</row>
    <row r="148" spans="2:31" ht="11.1" customHeight="1">
      <c r="B148" s="37"/>
      <c r="C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</row>
    <row r="149" spans="2:31" ht="11.1" customHeight="1">
      <c r="B149" s="37"/>
      <c r="C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</row>
    <row r="150" spans="2:31" ht="11.1" customHeight="1">
      <c r="B150" s="37"/>
      <c r="C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</row>
    <row r="151" spans="2:31" ht="11.1" customHeight="1">
      <c r="B151" s="37"/>
      <c r="C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</row>
    <row r="152" spans="2:31" ht="11.1" customHeight="1">
      <c r="B152" s="37"/>
      <c r="C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</row>
    <row r="153" spans="2:31" ht="11.1" customHeight="1">
      <c r="B153" s="37"/>
      <c r="C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</row>
    <row r="154" spans="2:31" ht="11.1" customHeight="1">
      <c r="B154" s="37"/>
      <c r="C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</row>
    <row r="155" spans="2:31" ht="11.1" customHeight="1">
      <c r="B155" s="37"/>
      <c r="C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</row>
    <row r="156" spans="2:31" ht="11.1" customHeight="1">
      <c r="B156" s="37"/>
      <c r="C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</row>
    <row r="157" spans="2:31" ht="11.1" customHeight="1">
      <c r="B157" s="37"/>
      <c r="C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</row>
    <row r="158" spans="2:31" ht="11.1" customHeight="1">
      <c r="B158" s="37"/>
      <c r="C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</row>
    <row r="159" spans="2:31" ht="11.1" customHeight="1">
      <c r="B159" s="37"/>
      <c r="C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</row>
    <row r="160" spans="2:31" ht="11.1" customHeight="1">
      <c r="B160" s="37"/>
      <c r="C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</row>
    <row r="161" spans="2:31" ht="11.1" customHeight="1">
      <c r="B161" s="37"/>
      <c r="C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</row>
    <row r="162" spans="2:31" ht="11.1" customHeight="1">
      <c r="B162" s="37"/>
      <c r="C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</row>
    <row r="163" spans="2:31" ht="11.1" customHeight="1">
      <c r="B163" s="37"/>
      <c r="C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</row>
    <row r="164" spans="2:31" ht="11.1" customHeight="1">
      <c r="B164" s="37"/>
      <c r="C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</row>
    <row r="165" spans="2:31" ht="11.1" customHeight="1">
      <c r="B165" s="37"/>
      <c r="C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</row>
    <row r="166" spans="2:31" ht="11.1" customHeight="1">
      <c r="B166" s="37"/>
      <c r="C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</row>
    <row r="167" spans="2:31" ht="11.1" customHeight="1">
      <c r="B167" s="37"/>
      <c r="C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</row>
    <row r="168" spans="2:31" ht="11.1" customHeight="1">
      <c r="B168" s="37"/>
      <c r="C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</row>
    <row r="169" spans="2:31" ht="11.1" customHeight="1">
      <c r="B169" s="37"/>
      <c r="C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</row>
    <row r="170" spans="2:31" ht="11.1" customHeight="1">
      <c r="B170" s="37"/>
      <c r="C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</row>
    <row r="171" spans="2:31" ht="11.1" customHeight="1">
      <c r="B171" s="37"/>
      <c r="C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</row>
    <row r="172" spans="2:31" ht="11.1" customHeight="1">
      <c r="B172" s="37"/>
      <c r="C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</row>
    <row r="173" spans="2:31" ht="11.1" customHeight="1">
      <c r="B173" s="37"/>
      <c r="C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</row>
    <row r="174" spans="2:31" ht="11.1" customHeight="1">
      <c r="B174" s="37"/>
      <c r="C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</row>
    <row r="175" spans="2:31" ht="11.1" customHeight="1">
      <c r="B175" s="37"/>
      <c r="C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</row>
    <row r="176" spans="2:31" ht="11.1" customHeight="1">
      <c r="B176" s="37"/>
      <c r="C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</row>
    <row r="177" spans="2:31" ht="11.1" customHeight="1">
      <c r="B177" s="37"/>
      <c r="C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</row>
    <row r="178" spans="2:31" ht="11.1" customHeight="1"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</row>
    <row r="179" spans="2:31" ht="11.1" customHeight="1"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</row>
    <row r="180" spans="2:31" ht="11.1" customHeight="1"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</row>
    <row r="181" spans="2:31" ht="11.1" customHeight="1"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</row>
    <row r="182" spans="2:31" ht="11.1" customHeight="1"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</row>
    <row r="183" spans="2:31" ht="11.1" customHeight="1"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</row>
    <row r="184" spans="2:31" ht="11.1" customHeight="1"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</row>
    <row r="185" spans="2:31" ht="11.1" customHeight="1"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</row>
    <row r="186" spans="2:31" ht="11.1" customHeight="1"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</row>
    <row r="187" spans="2:31" ht="11.1" customHeight="1"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</row>
    <row r="188" spans="2:31" ht="11.1" customHeight="1"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</row>
    <row r="189" spans="2:31" ht="11.1" customHeight="1"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</row>
    <row r="190" spans="2:31" ht="11.1" customHeight="1"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</row>
    <row r="191" spans="2:31" ht="11.1" customHeight="1"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</row>
    <row r="192" spans="2:31" ht="11.1" customHeight="1"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</row>
    <row r="193" spans="7:31" ht="11.1" customHeight="1"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</row>
    <row r="194" spans="7:31" ht="11.1" customHeight="1"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</row>
    <row r="195" spans="7:31" ht="11.1" customHeight="1"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</row>
    <row r="196" spans="7:31" ht="11.1" customHeight="1"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</row>
    <row r="197" spans="7:31" ht="11.1" customHeight="1"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</row>
    <row r="198" spans="7:31" ht="11.1" customHeight="1"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</row>
    <row r="199" spans="7:31" ht="11.1" customHeight="1"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</row>
    <row r="200" spans="7:31" ht="11.1" customHeight="1"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</row>
    <row r="201" spans="7:31" ht="11.1" customHeight="1"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</row>
    <row r="202" spans="7:31" ht="11.1" customHeight="1"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</row>
    <row r="203" spans="7:31" ht="11.1" customHeight="1"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</row>
    <row r="204" spans="7:31" ht="11.1" customHeight="1"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</row>
    <row r="205" spans="7:31" ht="11.1" customHeight="1"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</row>
    <row r="206" spans="7:31" ht="11.1" customHeight="1"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</row>
    <row r="207" spans="7:31" ht="11.1" customHeight="1"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</row>
    <row r="208" spans="7:31" ht="11.1" customHeight="1"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</row>
    <row r="209" spans="7:31" ht="11.1" customHeight="1"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</row>
    <row r="210" spans="7:31" ht="11.1" customHeight="1"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</row>
    <row r="211" spans="7:31" ht="11.1" customHeight="1"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</row>
    <row r="212" spans="7:31" ht="11.1" customHeight="1"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</row>
    <row r="213" spans="7:31" ht="11.1" customHeight="1"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</row>
    <row r="214" spans="7:31" ht="11.1" customHeight="1"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</row>
    <row r="215" spans="7:31" ht="11.1" customHeight="1"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</row>
    <row r="216" spans="7:31" ht="11.1" customHeight="1"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</row>
    <row r="217" spans="7:31" ht="11.1" customHeight="1"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</row>
    <row r="218" spans="7:31" ht="11.1" customHeight="1"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</row>
    <row r="219" spans="7:31" ht="11.1" customHeight="1"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</row>
    <row r="220" spans="7:31" ht="11.1" customHeight="1"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</row>
    <row r="221" spans="7:31" ht="11.1" customHeight="1"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</row>
    <row r="222" spans="7:31" ht="11.1" customHeight="1"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</row>
    <row r="223" spans="7:31" ht="11.1" customHeight="1"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</row>
    <row r="224" spans="7:31" ht="11.1" customHeight="1"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</row>
    <row r="225" spans="7:31" ht="11.1" customHeight="1"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</row>
    <row r="226" spans="7:31" ht="11.1" customHeight="1"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</row>
    <row r="227" spans="7:31" ht="11.1" customHeight="1"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</row>
    <row r="228" spans="7:31" ht="11.1" customHeight="1"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</row>
    <row r="229" spans="7:31" ht="11.1" customHeight="1"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</row>
    <row r="230" spans="7:31" ht="11.1" customHeight="1"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</row>
    <row r="231" spans="7:31" ht="11.1" customHeight="1"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</row>
    <row r="232" spans="7:31" ht="11.1" customHeight="1"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</row>
    <row r="233" spans="7:31" ht="11.1" customHeight="1"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</row>
    <row r="234" spans="7:31" ht="11.1" customHeight="1"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</row>
    <row r="235" spans="7:31" ht="11.1" customHeight="1"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</row>
    <row r="236" spans="7:31" ht="11.1" customHeight="1"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</row>
    <row r="237" spans="7:31" ht="11.1" customHeight="1"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</row>
    <row r="238" spans="7:31" ht="11.1" customHeight="1"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</row>
    <row r="239" spans="7:31" ht="11.1" customHeight="1"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</row>
    <row r="240" spans="7:31" ht="11.1" customHeight="1"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</row>
    <row r="241" spans="7:31" ht="11.1" customHeight="1"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</row>
    <row r="242" spans="7:31" ht="11.1" customHeight="1"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</row>
    <row r="243" spans="7:31" ht="11.1" customHeight="1"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</row>
    <row r="244" spans="7:31" ht="11.1" customHeight="1"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</row>
    <row r="245" spans="7:31" ht="11.1" customHeight="1"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</row>
    <row r="246" spans="7:31" ht="11.1" customHeight="1"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</row>
    <row r="247" spans="7:31" ht="11.1" customHeight="1"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</row>
    <row r="248" spans="7:31" ht="11.1" customHeight="1"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</row>
    <row r="249" spans="7:31" ht="11.1" customHeight="1"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</row>
    <row r="250" spans="7:31" ht="11.1" customHeight="1"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</row>
    <row r="251" spans="7:31" ht="11.1" customHeight="1"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</row>
    <row r="252" spans="7:31" ht="11.1" customHeight="1"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</row>
    <row r="253" spans="7:31" ht="11.1" customHeight="1"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</row>
    <row r="254" spans="7:31" ht="11.1" customHeight="1"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</row>
    <row r="255" spans="7:31" ht="11.1" customHeight="1"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</row>
    <row r="256" spans="7:31" ht="11.1" customHeight="1"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</row>
    <row r="257" spans="7:31" ht="11.1" customHeight="1"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</row>
    <row r="258" spans="7:31" ht="11.1" customHeight="1"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</row>
    <row r="259" spans="7:31" ht="11.1" customHeight="1"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</row>
    <row r="260" spans="7:31" ht="11.1" customHeight="1"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</row>
    <row r="261" spans="7:31" ht="11.1" customHeight="1"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</row>
    <row r="262" spans="7:31" ht="11.1" customHeight="1"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</row>
    <row r="263" spans="7:31" ht="11.1" customHeight="1"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</row>
    <row r="264" spans="7:31" ht="11.1" customHeight="1"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</row>
    <row r="265" spans="7:31" ht="11.1" customHeight="1"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</row>
    <row r="266" spans="7:31" ht="11.1" customHeight="1">
      <c r="G266" s="36"/>
    </row>
    <row r="267" spans="7:31" ht="11.1" customHeight="1">
      <c r="G267" s="36"/>
    </row>
    <row r="268" spans="7:31" ht="11.1" customHeight="1">
      <c r="G268" s="36"/>
    </row>
    <row r="269" spans="7:31" ht="11.1" customHeight="1">
      <c r="G269" s="36"/>
    </row>
    <row r="270" spans="7:31" ht="11.1" customHeight="1">
      <c r="G270" s="36"/>
    </row>
    <row r="271" spans="7:31" ht="11.1" customHeight="1">
      <c r="G271" s="36"/>
    </row>
    <row r="272" spans="7:31" ht="11.1" customHeight="1">
      <c r="G272" s="36"/>
    </row>
    <row r="273" spans="7:7" ht="11.1" customHeight="1">
      <c r="G273" s="36"/>
    </row>
    <row r="274" spans="7:7" ht="11.1" customHeight="1">
      <c r="G274" s="36"/>
    </row>
    <row r="275" spans="7:7" ht="11.1" customHeight="1">
      <c r="G275" s="36"/>
    </row>
    <row r="276" spans="7:7" ht="11.1" customHeight="1">
      <c r="G276" s="36"/>
    </row>
    <row r="277" spans="7:7" ht="11.1" customHeight="1">
      <c r="G277" s="36"/>
    </row>
    <row r="278" spans="7:7" ht="11.1" customHeight="1">
      <c r="G278" s="36"/>
    </row>
    <row r="279" spans="7:7" ht="11.1" customHeight="1">
      <c r="G279" s="36"/>
    </row>
    <row r="280" spans="7:7" ht="11.1" customHeight="1">
      <c r="G280" s="36"/>
    </row>
    <row r="281" spans="7:7" ht="11.1" customHeight="1">
      <c r="G281" s="36"/>
    </row>
    <row r="282" spans="7:7" ht="11.1" customHeight="1">
      <c r="G282" s="36"/>
    </row>
    <row r="283" spans="7:7" ht="11.1" customHeight="1">
      <c r="G283" s="36"/>
    </row>
    <row r="284" spans="7:7" ht="11.1" customHeight="1">
      <c r="G284" s="36"/>
    </row>
    <row r="285" spans="7:7" ht="11.1" customHeight="1">
      <c r="G285" s="36"/>
    </row>
    <row r="286" spans="7:7" ht="11.1" customHeight="1">
      <c r="G286" s="36"/>
    </row>
    <row r="287" spans="7:7" ht="11.1" customHeight="1">
      <c r="G287" s="36"/>
    </row>
    <row r="288" spans="7:7" ht="11.1" customHeight="1">
      <c r="G288" s="36"/>
    </row>
    <row r="289" spans="7:7" ht="11.1" customHeight="1">
      <c r="G289" s="36"/>
    </row>
    <row r="290" spans="7:7" ht="11.1" customHeight="1">
      <c r="G290" s="36"/>
    </row>
    <row r="291" spans="7:7" ht="11.1" customHeight="1">
      <c r="G291" s="36"/>
    </row>
    <row r="292" spans="7:7" ht="11.1" customHeight="1">
      <c r="G292" s="36"/>
    </row>
    <row r="293" spans="7:7" ht="11.1" customHeight="1">
      <c r="G293" s="36"/>
    </row>
    <row r="294" spans="7:7" ht="11.1" customHeight="1">
      <c r="G294" s="36"/>
    </row>
    <row r="295" spans="7:7" ht="11.1" customHeight="1">
      <c r="G295" s="36"/>
    </row>
    <row r="296" spans="7:7" ht="11.1" customHeight="1">
      <c r="G296" s="36"/>
    </row>
    <row r="297" spans="7:7" ht="11.1" customHeight="1">
      <c r="G297" s="36"/>
    </row>
    <row r="298" spans="7:7" ht="11.1" customHeight="1">
      <c r="G298" s="36"/>
    </row>
    <row r="299" spans="7:7" ht="11.1" customHeight="1">
      <c r="G299" s="36"/>
    </row>
    <row r="300" spans="7:7" ht="11.1" customHeight="1">
      <c r="G300" s="36"/>
    </row>
    <row r="301" spans="7:7" ht="11.1" customHeight="1">
      <c r="G301" s="36"/>
    </row>
    <row r="302" spans="7:7" ht="11.1" customHeight="1">
      <c r="G302" s="36"/>
    </row>
    <row r="303" spans="7:7" ht="11.1" customHeight="1">
      <c r="G303" s="36"/>
    </row>
    <row r="304" spans="7:7" ht="11.1" customHeight="1">
      <c r="G304" s="36"/>
    </row>
    <row r="305" spans="7:7" ht="11.1" customHeight="1">
      <c r="G305" s="36"/>
    </row>
    <row r="306" spans="7:7" ht="11.1" customHeight="1">
      <c r="G306" s="36"/>
    </row>
    <row r="307" spans="7:7" ht="11.1" customHeight="1">
      <c r="G307" s="36"/>
    </row>
    <row r="308" spans="7:7" ht="11.1" customHeight="1">
      <c r="G308" s="36"/>
    </row>
    <row r="309" spans="7:7" ht="11.1" customHeight="1">
      <c r="G309" s="36"/>
    </row>
    <row r="310" spans="7:7" ht="11.1" customHeight="1">
      <c r="G310" s="36"/>
    </row>
    <row r="311" spans="7:7" ht="11.1" customHeight="1">
      <c r="G311" s="36"/>
    </row>
    <row r="312" spans="7:7" ht="11.1" customHeight="1">
      <c r="G312" s="36"/>
    </row>
    <row r="313" spans="7:7" ht="11.1" customHeight="1">
      <c r="G313" s="36"/>
    </row>
    <row r="314" spans="7:7" ht="11.1" customHeight="1">
      <c r="G314" s="36"/>
    </row>
    <row r="315" spans="7:7" ht="11.1" customHeight="1">
      <c r="G315" s="36"/>
    </row>
    <row r="316" spans="7:7" ht="11.1" customHeight="1">
      <c r="G316" s="36"/>
    </row>
    <row r="317" spans="7:7" ht="11.1" customHeight="1">
      <c r="G317" s="36"/>
    </row>
    <row r="318" spans="7:7" ht="11.1" customHeight="1">
      <c r="G318" s="36"/>
    </row>
    <row r="319" spans="7:7" ht="11.1" customHeight="1">
      <c r="G319" s="36"/>
    </row>
    <row r="320" spans="7:7" ht="11.1" customHeight="1">
      <c r="G320" s="36"/>
    </row>
    <row r="321" spans="7:7" ht="11.1" customHeight="1">
      <c r="G321" s="36"/>
    </row>
    <row r="322" spans="7:7" ht="11.1" customHeight="1">
      <c r="G322" s="36"/>
    </row>
    <row r="323" spans="7:7" ht="11.1" customHeight="1">
      <c r="G323" s="36"/>
    </row>
    <row r="324" spans="7:7" ht="11.1" customHeight="1">
      <c r="G324" s="36"/>
    </row>
    <row r="325" spans="7:7" ht="11.1" customHeight="1">
      <c r="G325" s="36"/>
    </row>
    <row r="326" spans="7:7" ht="11.1" customHeight="1">
      <c r="G326" s="36"/>
    </row>
    <row r="327" spans="7:7" ht="11.1" customHeight="1">
      <c r="G327" s="36"/>
    </row>
    <row r="328" spans="7:7" ht="11.1" customHeight="1">
      <c r="G328" s="36"/>
    </row>
    <row r="329" spans="7:7" ht="11.1" customHeight="1">
      <c r="G329" s="36"/>
    </row>
    <row r="330" spans="7:7" ht="11.1" customHeight="1">
      <c r="G330" s="36"/>
    </row>
    <row r="331" spans="7:7" ht="11.1" customHeight="1">
      <c r="G331" s="36"/>
    </row>
    <row r="332" spans="7:7" ht="11.1" customHeight="1">
      <c r="G332" s="36"/>
    </row>
    <row r="333" spans="7:7" ht="11.1" customHeight="1">
      <c r="G333" s="36"/>
    </row>
    <row r="334" spans="7:7" ht="11.1" customHeight="1">
      <c r="G334" s="36"/>
    </row>
    <row r="335" spans="7:7" ht="11.1" customHeight="1">
      <c r="G335" s="36"/>
    </row>
    <row r="336" spans="7:7" ht="11.1" customHeight="1">
      <c r="G336" s="36"/>
    </row>
    <row r="337" spans="7:7" ht="11.1" customHeight="1">
      <c r="G337" s="36"/>
    </row>
    <row r="338" spans="7:7" ht="11.1" customHeight="1">
      <c r="G338" s="36"/>
    </row>
    <row r="339" spans="7:7" ht="11.1" customHeight="1">
      <c r="G339" s="36"/>
    </row>
    <row r="340" spans="7:7" ht="11.1" customHeight="1">
      <c r="G340" s="36"/>
    </row>
    <row r="341" spans="7:7" ht="11.1" customHeight="1">
      <c r="G341" s="36"/>
    </row>
    <row r="342" spans="7:7" ht="11.1" customHeight="1">
      <c r="G342" s="36"/>
    </row>
    <row r="343" spans="7:7" ht="11.1" customHeight="1">
      <c r="G343" s="36"/>
    </row>
    <row r="344" spans="7:7" ht="11.1" customHeight="1">
      <c r="G344" s="36"/>
    </row>
    <row r="345" spans="7:7" ht="11.1" customHeight="1">
      <c r="G345" s="36"/>
    </row>
    <row r="346" spans="7:7" ht="11.1" customHeight="1">
      <c r="G346" s="36"/>
    </row>
    <row r="347" spans="7:7" ht="11.1" customHeight="1">
      <c r="G347" s="36"/>
    </row>
    <row r="348" spans="7:7" ht="11.1" customHeight="1">
      <c r="G348" s="36"/>
    </row>
    <row r="349" spans="7:7" ht="11.1" customHeight="1">
      <c r="G349" s="36"/>
    </row>
    <row r="350" spans="7:7" ht="11.1" customHeight="1">
      <c r="G350" s="36"/>
    </row>
    <row r="351" spans="7:7" ht="11.1" customHeight="1">
      <c r="G351" s="36"/>
    </row>
    <row r="352" spans="7:7" ht="11.1" customHeight="1">
      <c r="G352" s="36"/>
    </row>
  </sheetData>
  <mergeCells count="36">
    <mergeCell ref="AV7:AW7"/>
    <mergeCell ref="AX7:AY7"/>
    <mergeCell ref="AN7:AO7"/>
    <mergeCell ref="AP7:AQ7"/>
    <mergeCell ref="AR7:AS7"/>
    <mergeCell ref="AT7:AU7"/>
    <mergeCell ref="AR5:AU5"/>
    <mergeCell ref="AV5:AY5"/>
    <mergeCell ref="B7:D7"/>
    <mergeCell ref="E7:G7"/>
    <mergeCell ref="H7:I7"/>
    <mergeCell ref="J7:K7"/>
    <mergeCell ref="P7:Q7"/>
    <mergeCell ref="R7:S7"/>
    <mergeCell ref="AD7:AE7"/>
    <mergeCell ref="AF7:AG7"/>
    <mergeCell ref="AB7:AC7"/>
    <mergeCell ref="AB5:AE5"/>
    <mergeCell ref="AJ5:AM5"/>
    <mergeCell ref="AN5:AQ5"/>
    <mergeCell ref="AH7:AI7"/>
    <mergeCell ref="AJ7:AK7"/>
    <mergeCell ref="A4:A8"/>
    <mergeCell ref="B5:G5"/>
    <mergeCell ref="H5:K5"/>
    <mergeCell ref="P5:S5"/>
    <mergeCell ref="L5:O5"/>
    <mergeCell ref="L7:M7"/>
    <mergeCell ref="N7:O7"/>
    <mergeCell ref="AL7:AM7"/>
    <mergeCell ref="T5:W5"/>
    <mergeCell ref="T7:U7"/>
    <mergeCell ref="V7:W7"/>
    <mergeCell ref="X5:AA5"/>
    <mergeCell ref="X7:Y7"/>
    <mergeCell ref="Z7:AA7"/>
  </mergeCells>
  <phoneticPr fontId="2"/>
  <printOptions horizontalCentered="1" gridLinesSet="0"/>
  <pageMargins left="0.59055118110236227" right="0.59055118110236227" top="0.78740157480314965" bottom="0.78740157480314965" header="0.51181102362204722" footer="0.51181102362204722"/>
  <pageSetup paperSize="9" scale="84" firstPageNumber="52" pageOrder="overThenDown" orientation="portrait" useFirstPageNumber="1" verticalDpi="4294967292" r:id="rId1"/>
  <headerFooter alignWithMargins="0">
    <oddFooter>&amp;C&amp;"ＭＳ ゴシック,標準"&amp;11- &amp;P -</oddFooter>
  </headerFooter>
  <rowBreaks count="1" manualBreakCount="1">
    <brk id="56" max="50" man="1"/>
  </rowBreaks>
  <colBreaks count="1" manualBreakCount="1">
    <brk id="23" max="8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0"/>
  <sheetViews>
    <sheetView showGridLines="0" tabSelected="1" topLeftCell="A22" zoomScaleNormal="100" workbookViewId="0">
      <selection activeCell="V21" sqref="V21"/>
    </sheetView>
  </sheetViews>
  <sheetFormatPr defaultColWidth="11" defaultRowHeight="11.1" customHeight="1"/>
  <cols>
    <col min="1" max="1" width="11.85546875" style="9" customWidth="1"/>
    <col min="2" max="8" width="5.85546875" style="27" customWidth="1"/>
    <col min="9" max="16" width="5.85546875" style="9" customWidth="1"/>
    <col min="17" max="17" width="11.85546875" style="9" customWidth="1"/>
    <col min="18" max="32" width="5.85546875" style="9" customWidth="1"/>
    <col min="33" max="16384" width="11" style="9"/>
  </cols>
  <sheetData>
    <row r="1" spans="1:32" ht="12.95" customHeight="1">
      <c r="A1" s="26" t="s">
        <v>0</v>
      </c>
      <c r="H1" s="28"/>
      <c r="AF1" s="29" t="s">
        <v>0</v>
      </c>
    </row>
    <row r="2" spans="1:32" ht="12.95" customHeight="1">
      <c r="A2" s="26"/>
      <c r="H2" s="28"/>
      <c r="P2" s="29"/>
    </row>
    <row r="3" spans="1:32" s="30" customFormat="1" ht="12.95" customHeight="1">
      <c r="A3" s="30" t="s">
        <v>191</v>
      </c>
      <c r="B3" s="31"/>
      <c r="C3" s="31"/>
      <c r="D3" s="31"/>
      <c r="E3" s="31"/>
      <c r="F3" s="31"/>
      <c r="G3" s="31"/>
      <c r="H3" s="31"/>
      <c r="I3" s="31"/>
      <c r="P3" s="32"/>
    </row>
    <row r="4" spans="1:32" s="1" customFormat="1" ht="14.1" customHeight="1">
      <c r="A4" s="119"/>
      <c r="B4" s="3" t="s">
        <v>153</v>
      </c>
      <c r="C4" s="5"/>
      <c r="D4" s="5"/>
      <c r="E4" s="5"/>
      <c r="F4" s="5"/>
      <c r="G4" s="5"/>
      <c r="H4" s="5"/>
      <c r="I4" s="5"/>
      <c r="J4" s="5"/>
      <c r="K4" s="5"/>
      <c r="L4" s="6"/>
      <c r="M4" s="7" t="s">
        <v>110</v>
      </c>
      <c r="N4" s="7" t="s">
        <v>111</v>
      </c>
      <c r="O4" s="7" t="s">
        <v>111</v>
      </c>
      <c r="P4" s="8" t="s">
        <v>111</v>
      </c>
      <c r="Q4" s="119"/>
      <c r="R4" s="3" t="s">
        <v>153</v>
      </c>
      <c r="S4" s="5"/>
      <c r="T4" s="5"/>
      <c r="U4" s="5"/>
      <c r="V4" s="5"/>
      <c r="W4" s="5"/>
      <c r="X4" s="5"/>
      <c r="Y4" s="5"/>
      <c r="Z4" s="5"/>
      <c r="AA4" s="5"/>
      <c r="AB4" s="6"/>
      <c r="AC4" s="7" t="s">
        <v>110</v>
      </c>
      <c r="AD4" s="7" t="s">
        <v>111</v>
      </c>
      <c r="AE4" s="7" t="s">
        <v>111</v>
      </c>
      <c r="AF4" s="8" t="s">
        <v>111</v>
      </c>
    </row>
    <row r="5" spans="1:32" s="1" customFormat="1" ht="14.1" customHeight="1">
      <c r="A5" s="86"/>
      <c r="B5" s="120"/>
      <c r="C5" s="115" t="s">
        <v>112</v>
      </c>
      <c r="D5" s="116"/>
      <c r="E5" s="117" t="s">
        <v>113</v>
      </c>
      <c r="F5" s="118"/>
      <c r="G5" s="118"/>
      <c r="H5" s="118"/>
      <c r="I5" s="118"/>
      <c r="J5" s="118"/>
      <c r="K5" s="118"/>
      <c r="L5" s="121"/>
      <c r="M5" s="10" t="s">
        <v>154</v>
      </c>
      <c r="N5" s="10"/>
      <c r="O5" s="19" t="s">
        <v>114</v>
      </c>
      <c r="P5" s="122" t="s">
        <v>114</v>
      </c>
      <c r="Q5" s="86"/>
      <c r="R5" s="120"/>
      <c r="S5" s="115" t="s">
        <v>112</v>
      </c>
      <c r="T5" s="116"/>
      <c r="U5" s="117" t="s">
        <v>113</v>
      </c>
      <c r="V5" s="118"/>
      <c r="W5" s="118"/>
      <c r="X5" s="118"/>
      <c r="Y5" s="118"/>
      <c r="Z5" s="118"/>
      <c r="AA5" s="118"/>
      <c r="AB5" s="121"/>
      <c r="AC5" s="10" t="s">
        <v>154</v>
      </c>
      <c r="AD5" s="10"/>
      <c r="AE5" s="19" t="s">
        <v>114</v>
      </c>
      <c r="AF5" s="122" t="s">
        <v>114</v>
      </c>
    </row>
    <row r="6" spans="1:32" s="1" customFormat="1" ht="14.1" customHeight="1">
      <c r="A6" s="86"/>
      <c r="B6" s="11"/>
      <c r="C6" s="13" t="s">
        <v>115</v>
      </c>
      <c r="D6" s="14"/>
      <c r="E6" s="13"/>
      <c r="F6" s="123"/>
      <c r="G6" s="123"/>
      <c r="H6" s="123"/>
      <c r="I6" s="123"/>
      <c r="J6" s="123"/>
      <c r="K6" s="123"/>
      <c r="L6" s="14"/>
      <c r="M6" s="10" t="s">
        <v>155</v>
      </c>
      <c r="N6" s="10" t="s">
        <v>114</v>
      </c>
      <c r="O6" s="19" t="s">
        <v>116</v>
      </c>
      <c r="P6" s="122" t="s">
        <v>117</v>
      </c>
      <c r="Q6" s="86"/>
      <c r="R6" s="11"/>
      <c r="S6" s="13" t="s">
        <v>115</v>
      </c>
      <c r="T6" s="14"/>
      <c r="U6" s="13"/>
      <c r="V6" s="123"/>
      <c r="W6" s="123"/>
      <c r="X6" s="123"/>
      <c r="Y6" s="123"/>
      <c r="Z6" s="123"/>
      <c r="AA6" s="123"/>
      <c r="AB6" s="14"/>
      <c r="AC6" s="10" t="s">
        <v>155</v>
      </c>
      <c r="AD6" s="10" t="s">
        <v>114</v>
      </c>
      <c r="AE6" s="19" t="s">
        <v>116</v>
      </c>
      <c r="AF6" s="122" t="s">
        <v>117</v>
      </c>
    </row>
    <row r="7" spans="1:32" s="1" customFormat="1" ht="14.1" customHeight="1">
      <c r="A7" s="20" t="s">
        <v>156</v>
      </c>
      <c r="B7" s="19"/>
      <c r="C7" s="124" t="s">
        <v>120</v>
      </c>
      <c r="D7" s="124" t="s">
        <v>121</v>
      </c>
      <c r="E7" s="231" t="s">
        <v>194</v>
      </c>
      <c r="F7" s="124" t="s">
        <v>120</v>
      </c>
      <c r="G7" s="124" t="s">
        <v>121</v>
      </c>
      <c r="H7" s="124" t="s">
        <v>122</v>
      </c>
      <c r="I7" s="124" t="s">
        <v>121</v>
      </c>
      <c r="J7" s="124" t="s">
        <v>121</v>
      </c>
      <c r="K7" s="124" t="s">
        <v>123</v>
      </c>
      <c r="L7" s="124" t="s">
        <v>124</v>
      </c>
      <c r="N7" s="10"/>
      <c r="O7" s="19" t="s">
        <v>125</v>
      </c>
      <c r="P7" s="122" t="s">
        <v>126</v>
      </c>
      <c r="Q7" s="20" t="s">
        <v>156</v>
      </c>
      <c r="R7" s="19"/>
      <c r="S7" s="124" t="s">
        <v>120</v>
      </c>
      <c r="T7" s="124" t="s">
        <v>121</v>
      </c>
      <c r="U7" s="231" t="s">
        <v>194</v>
      </c>
      <c r="V7" s="124" t="s">
        <v>120</v>
      </c>
      <c r="W7" s="124" t="s">
        <v>121</v>
      </c>
      <c r="X7" s="124" t="s">
        <v>122</v>
      </c>
      <c r="Y7" s="124" t="s">
        <v>121</v>
      </c>
      <c r="Z7" s="124" t="s">
        <v>121</v>
      </c>
      <c r="AA7" s="124" t="s">
        <v>123</v>
      </c>
      <c r="AB7" s="124" t="s">
        <v>124</v>
      </c>
      <c r="AD7" s="10"/>
      <c r="AE7" s="19" t="s">
        <v>125</v>
      </c>
      <c r="AF7" s="122" t="s">
        <v>126</v>
      </c>
    </row>
    <row r="8" spans="1:32" s="2" customFormat="1" ht="14.1" customHeight="1">
      <c r="A8" s="87"/>
      <c r="B8" s="19" t="s">
        <v>2</v>
      </c>
      <c r="C8" s="10" t="s">
        <v>127</v>
      </c>
      <c r="D8" s="10" t="s">
        <v>128</v>
      </c>
      <c r="E8" s="232" t="s">
        <v>176</v>
      </c>
      <c r="F8" s="10" t="s">
        <v>127</v>
      </c>
      <c r="G8" s="10" t="s">
        <v>129</v>
      </c>
      <c r="H8" s="10" t="s">
        <v>127</v>
      </c>
      <c r="I8" s="10" t="s">
        <v>128</v>
      </c>
      <c r="J8" s="10" t="s">
        <v>130</v>
      </c>
      <c r="K8" s="10"/>
      <c r="L8" s="10" t="s">
        <v>46</v>
      </c>
      <c r="N8" s="10" t="s">
        <v>131</v>
      </c>
      <c r="O8" s="10" t="s">
        <v>131</v>
      </c>
      <c r="P8" s="12" t="s">
        <v>119</v>
      </c>
      <c r="Q8" s="87"/>
      <c r="R8" s="19" t="s">
        <v>2</v>
      </c>
      <c r="S8" s="10" t="s">
        <v>127</v>
      </c>
      <c r="T8" s="10" t="s">
        <v>128</v>
      </c>
      <c r="U8" s="232" t="s">
        <v>176</v>
      </c>
      <c r="V8" s="10" t="s">
        <v>127</v>
      </c>
      <c r="W8" s="10" t="s">
        <v>129</v>
      </c>
      <c r="X8" s="10" t="s">
        <v>127</v>
      </c>
      <c r="Y8" s="10" t="s">
        <v>128</v>
      </c>
      <c r="Z8" s="10" t="s">
        <v>130</v>
      </c>
      <c r="AA8" s="10"/>
      <c r="AB8" s="10" t="s">
        <v>46</v>
      </c>
      <c r="AD8" s="10" t="s">
        <v>131</v>
      </c>
      <c r="AE8" s="10" t="s">
        <v>131</v>
      </c>
      <c r="AF8" s="12" t="s">
        <v>119</v>
      </c>
    </row>
    <row r="9" spans="1:32" s="1" customFormat="1" ht="14.1" customHeight="1">
      <c r="A9" s="86"/>
      <c r="B9" s="19"/>
      <c r="C9" s="10"/>
      <c r="D9" s="10" t="s">
        <v>127</v>
      </c>
      <c r="E9" s="232" t="s">
        <v>132</v>
      </c>
      <c r="F9" s="10"/>
      <c r="G9" s="10" t="s">
        <v>133</v>
      </c>
      <c r="H9" s="10"/>
      <c r="I9" s="10" t="s">
        <v>127</v>
      </c>
      <c r="J9" s="10" t="s">
        <v>134</v>
      </c>
      <c r="K9" s="10"/>
      <c r="L9" s="10"/>
      <c r="M9" s="10"/>
      <c r="N9" s="10"/>
      <c r="O9" s="10"/>
      <c r="P9" s="12"/>
      <c r="Q9" s="86"/>
      <c r="R9" s="19"/>
      <c r="S9" s="10"/>
      <c r="T9" s="10" t="s">
        <v>127</v>
      </c>
      <c r="U9" s="232" t="s">
        <v>132</v>
      </c>
      <c r="V9" s="10"/>
      <c r="W9" s="10" t="s">
        <v>133</v>
      </c>
      <c r="X9" s="10"/>
      <c r="Y9" s="10" t="s">
        <v>127</v>
      </c>
      <c r="Z9" s="10" t="s">
        <v>134</v>
      </c>
      <c r="AA9" s="10"/>
      <c r="AB9" s="10"/>
      <c r="AC9" s="10"/>
      <c r="AD9" s="10"/>
      <c r="AE9" s="10"/>
      <c r="AF9" s="12"/>
    </row>
    <row r="10" spans="1:32" s="1" customFormat="1" ht="14.1" customHeight="1">
      <c r="A10" s="88"/>
      <c r="B10" s="23"/>
      <c r="C10" s="22"/>
      <c r="D10" s="22"/>
      <c r="E10" s="22"/>
      <c r="F10" s="22"/>
      <c r="G10" s="22"/>
      <c r="H10" s="22"/>
      <c r="I10" s="22"/>
      <c r="J10" s="22" t="s">
        <v>135</v>
      </c>
      <c r="K10" s="22"/>
      <c r="L10" s="22"/>
      <c r="M10" s="22"/>
      <c r="N10" s="22"/>
      <c r="O10" s="22"/>
      <c r="P10" s="24"/>
      <c r="Q10" s="88"/>
      <c r="R10" s="23"/>
      <c r="S10" s="22"/>
      <c r="T10" s="22"/>
      <c r="U10" s="22"/>
      <c r="V10" s="22"/>
      <c r="W10" s="22"/>
      <c r="X10" s="22"/>
      <c r="Y10" s="22"/>
      <c r="Z10" s="22" t="s">
        <v>135</v>
      </c>
      <c r="AA10" s="22"/>
      <c r="AB10" s="22"/>
      <c r="AC10" s="22"/>
      <c r="AD10" s="22"/>
      <c r="AE10" s="22"/>
      <c r="AF10" s="24"/>
    </row>
    <row r="11" spans="1:32" ht="14.1" customHeight="1">
      <c r="A11" s="175" t="s">
        <v>197</v>
      </c>
      <c r="B11" s="138">
        <v>455</v>
      </c>
      <c r="C11" s="138">
        <v>238</v>
      </c>
      <c r="D11" s="138">
        <v>13</v>
      </c>
      <c r="E11" s="138">
        <v>12</v>
      </c>
      <c r="F11" s="138">
        <v>22</v>
      </c>
      <c r="G11" s="138" t="s">
        <v>4</v>
      </c>
      <c r="H11" s="138" t="s">
        <v>4</v>
      </c>
      <c r="I11" s="138">
        <v>1</v>
      </c>
      <c r="J11" s="138">
        <v>57</v>
      </c>
      <c r="K11" s="138">
        <v>88</v>
      </c>
      <c r="L11" s="138">
        <v>24</v>
      </c>
      <c r="M11" s="138">
        <v>29</v>
      </c>
      <c r="N11" s="138">
        <v>603</v>
      </c>
      <c r="O11" s="138">
        <v>250</v>
      </c>
      <c r="P11" s="139">
        <v>237</v>
      </c>
      <c r="Q11" s="136" t="s">
        <v>79</v>
      </c>
      <c r="R11" s="200">
        <f t="shared" ref="R11:R31" si="0">SUM(S11:AB11)</f>
        <v>2</v>
      </c>
      <c r="S11" s="182">
        <v>1</v>
      </c>
      <c r="T11" s="182">
        <v>0</v>
      </c>
      <c r="U11" s="182">
        <v>0</v>
      </c>
      <c r="V11" s="182">
        <v>1</v>
      </c>
      <c r="W11" s="158">
        <v>0</v>
      </c>
      <c r="X11" s="158">
        <v>0</v>
      </c>
      <c r="Y11" s="158">
        <v>0</v>
      </c>
      <c r="Z11" s="182">
        <v>0</v>
      </c>
      <c r="AA11" s="182">
        <v>0</v>
      </c>
      <c r="AB11" s="182">
        <v>0</v>
      </c>
      <c r="AC11" s="182">
        <v>1</v>
      </c>
      <c r="AD11" s="182">
        <v>1</v>
      </c>
      <c r="AE11" s="182">
        <v>1</v>
      </c>
      <c r="AF11" s="184">
        <v>1</v>
      </c>
    </row>
    <row r="12" spans="1:32" ht="14.1" customHeight="1">
      <c r="A12" s="176" t="s">
        <v>200</v>
      </c>
      <c r="B12" s="201">
        <f t="shared" ref="B12:J12" si="1">IF(SUM(B18:B55,R11:R31)=0,"-",SUM(B18:B55,R11:R31))</f>
        <v>448</v>
      </c>
      <c r="C12" s="201">
        <f t="shared" si="1"/>
        <v>235</v>
      </c>
      <c r="D12" s="201">
        <f t="shared" si="1"/>
        <v>12</v>
      </c>
      <c r="E12" s="201">
        <f t="shared" si="1"/>
        <v>9</v>
      </c>
      <c r="F12" s="201">
        <f t="shared" si="1"/>
        <v>18</v>
      </c>
      <c r="G12" s="201">
        <f t="shared" si="1"/>
        <v>2</v>
      </c>
      <c r="H12" s="201" t="str">
        <f t="shared" si="1"/>
        <v>-</v>
      </c>
      <c r="I12" s="201">
        <f t="shared" si="1"/>
        <v>2</v>
      </c>
      <c r="J12" s="201">
        <f t="shared" si="1"/>
        <v>58</v>
      </c>
      <c r="K12" s="201">
        <f t="shared" ref="K12:P12" si="2">IF(SUM(K18:K55,AA11:AA31)=0,"-",SUM(K18:K55,AA11:AA31))</f>
        <v>87</v>
      </c>
      <c r="L12" s="201">
        <f t="shared" si="2"/>
        <v>25</v>
      </c>
      <c r="M12" s="201">
        <f t="shared" si="2"/>
        <v>38</v>
      </c>
      <c r="N12" s="201">
        <f t="shared" si="2"/>
        <v>597</v>
      </c>
      <c r="O12" s="201">
        <f t="shared" si="2"/>
        <v>245</v>
      </c>
      <c r="P12" s="221">
        <f t="shared" si="2"/>
        <v>231</v>
      </c>
      <c r="Q12" s="89" t="s">
        <v>80</v>
      </c>
      <c r="R12" s="200">
        <f t="shared" si="0"/>
        <v>2</v>
      </c>
      <c r="S12" s="182">
        <v>1</v>
      </c>
      <c r="T12" s="182">
        <v>0</v>
      </c>
      <c r="U12" s="182">
        <v>1</v>
      </c>
      <c r="V12" s="182">
        <v>0</v>
      </c>
      <c r="W12" s="158">
        <v>0</v>
      </c>
      <c r="X12" s="158">
        <v>0</v>
      </c>
      <c r="Y12" s="158">
        <v>0</v>
      </c>
      <c r="Z12" s="182">
        <v>0</v>
      </c>
      <c r="AA12" s="182">
        <v>0</v>
      </c>
      <c r="AB12" s="182">
        <v>0</v>
      </c>
      <c r="AC12" s="182">
        <v>0</v>
      </c>
      <c r="AD12" s="182">
        <v>1</v>
      </c>
      <c r="AE12" s="182">
        <v>1</v>
      </c>
      <c r="AF12" s="184">
        <v>1</v>
      </c>
    </row>
    <row r="13" spans="1:32" ht="14.1" customHeight="1">
      <c r="A13" s="125"/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9"/>
      <c r="Q13" s="89" t="s">
        <v>163</v>
      </c>
      <c r="R13" s="200">
        <f t="shared" si="0"/>
        <v>2</v>
      </c>
      <c r="S13" s="182">
        <v>1</v>
      </c>
      <c r="T13" s="182">
        <v>0</v>
      </c>
      <c r="U13" s="182">
        <v>0</v>
      </c>
      <c r="V13" s="182">
        <v>0</v>
      </c>
      <c r="W13" s="158">
        <v>0</v>
      </c>
      <c r="X13" s="158">
        <v>0</v>
      </c>
      <c r="Y13" s="158">
        <v>0</v>
      </c>
      <c r="Z13" s="182">
        <v>0</v>
      </c>
      <c r="AA13" s="182">
        <v>1</v>
      </c>
      <c r="AB13" s="182">
        <v>0</v>
      </c>
      <c r="AC13" s="182">
        <v>0</v>
      </c>
      <c r="AD13" s="182">
        <v>1</v>
      </c>
      <c r="AE13" s="182">
        <v>1</v>
      </c>
      <c r="AF13" s="184">
        <v>1</v>
      </c>
    </row>
    <row r="14" spans="1:32" ht="14.1" customHeight="1">
      <c r="A14" s="89" t="s">
        <v>5</v>
      </c>
      <c r="B14" s="201">
        <f t="shared" ref="B14:P14" si="3">R34</f>
        <v>1</v>
      </c>
      <c r="C14" s="201">
        <f t="shared" si="3"/>
        <v>0</v>
      </c>
      <c r="D14" s="201">
        <f t="shared" si="3"/>
        <v>0</v>
      </c>
      <c r="E14" s="201">
        <f t="shared" si="3"/>
        <v>0</v>
      </c>
      <c r="F14" s="201">
        <f t="shared" si="3"/>
        <v>1</v>
      </c>
      <c r="G14" s="201">
        <f t="shared" si="3"/>
        <v>0</v>
      </c>
      <c r="H14" s="201">
        <f t="shared" si="3"/>
        <v>0</v>
      </c>
      <c r="I14" s="201">
        <f t="shared" si="3"/>
        <v>0</v>
      </c>
      <c r="J14" s="201">
        <f t="shared" si="3"/>
        <v>0</v>
      </c>
      <c r="K14" s="201">
        <f t="shared" si="3"/>
        <v>0</v>
      </c>
      <c r="L14" s="201">
        <f t="shared" si="3"/>
        <v>0</v>
      </c>
      <c r="M14" s="201" t="str">
        <f t="shared" si="3"/>
        <v>-</v>
      </c>
      <c r="N14" s="201">
        <f t="shared" si="3"/>
        <v>3</v>
      </c>
      <c r="O14" s="201">
        <f t="shared" si="3"/>
        <v>1</v>
      </c>
      <c r="P14" s="221">
        <f t="shared" si="3"/>
        <v>1</v>
      </c>
      <c r="Q14" s="89" t="s">
        <v>81</v>
      </c>
      <c r="R14" s="200">
        <f t="shared" si="0"/>
        <v>1</v>
      </c>
      <c r="S14" s="182">
        <v>1</v>
      </c>
      <c r="T14" s="182">
        <v>0</v>
      </c>
      <c r="U14" s="182">
        <v>0</v>
      </c>
      <c r="V14" s="182">
        <v>0</v>
      </c>
      <c r="W14" s="158">
        <v>0</v>
      </c>
      <c r="X14" s="158">
        <v>0</v>
      </c>
      <c r="Y14" s="158">
        <v>0</v>
      </c>
      <c r="Z14" s="182">
        <v>0</v>
      </c>
      <c r="AA14" s="182">
        <v>0</v>
      </c>
      <c r="AB14" s="182">
        <v>0</v>
      </c>
      <c r="AC14" s="182">
        <v>0</v>
      </c>
      <c r="AD14" s="182">
        <v>1</v>
      </c>
      <c r="AE14" s="182">
        <v>1</v>
      </c>
      <c r="AF14" s="184">
        <v>1</v>
      </c>
    </row>
    <row r="15" spans="1:32" s="84" customFormat="1" ht="14.1" customHeight="1">
      <c r="A15" s="89" t="s">
        <v>7</v>
      </c>
      <c r="B15" s="200">
        <f>IF(SUM(B12)-SUM(B14,B16)=0,"-",SUM(B12)-SUM(B14,B16))</f>
        <v>441</v>
      </c>
      <c r="C15" s="200">
        <f t="shared" ref="C15:P15" si="4">IF(SUM(C12)-SUM(C14,C16)=0,"-",SUM(C12)-SUM(C14,C16))</f>
        <v>235</v>
      </c>
      <c r="D15" s="200">
        <f t="shared" si="4"/>
        <v>12</v>
      </c>
      <c r="E15" s="200">
        <f t="shared" si="4"/>
        <v>9</v>
      </c>
      <c r="F15" s="200">
        <f t="shared" si="4"/>
        <v>12</v>
      </c>
      <c r="G15" s="200">
        <f t="shared" si="4"/>
        <v>2</v>
      </c>
      <c r="H15" s="200" t="str">
        <f t="shared" si="4"/>
        <v>-</v>
      </c>
      <c r="I15" s="200">
        <f t="shared" si="4"/>
        <v>2</v>
      </c>
      <c r="J15" s="200">
        <f t="shared" si="4"/>
        <v>58</v>
      </c>
      <c r="K15" s="200">
        <f t="shared" si="4"/>
        <v>86</v>
      </c>
      <c r="L15" s="200">
        <f t="shared" si="4"/>
        <v>25</v>
      </c>
      <c r="M15" s="200">
        <f t="shared" si="4"/>
        <v>38</v>
      </c>
      <c r="N15" s="200">
        <f t="shared" si="4"/>
        <v>582</v>
      </c>
      <c r="O15" s="200">
        <f t="shared" si="4"/>
        <v>237</v>
      </c>
      <c r="P15" s="230">
        <f t="shared" si="4"/>
        <v>224</v>
      </c>
      <c r="Q15" s="89" t="s">
        <v>82</v>
      </c>
      <c r="R15" s="200">
        <f t="shared" si="0"/>
        <v>6</v>
      </c>
      <c r="S15" s="182">
        <v>2</v>
      </c>
      <c r="T15" s="182">
        <v>1</v>
      </c>
      <c r="U15" s="182">
        <v>0</v>
      </c>
      <c r="V15" s="182">
        <v>1</v>
      </c>
      <c r="W15" s="158">
        <v>0</v>
      </c>
      <c r="X15" s="158">
        <v>0</v>
      </c>
      <c r="Y15" s="158">
        <v>0</v>
      </c>
      <c r="Z15" s="182">
        <v>0</v>
      </c>
      <c r="AA15" s="182">
        <v>2</v>
      </c>
      <c r="AB15" s="182">
        <v>0</v>
      </c>
      <c r="AC15" s="182">
        <v>0</v>
      </c>
      <c r="AD15" s="182">
        <v>6</v>
      </c>
      <c r="AE15" s="182">
        <v>3</v>
      </c>
      <c r="AF15" s="184">
        <v>3</v>
      </c>
    </row>
    <row r="16" spans="1:32" ht="14.1" customHeight="1">
      <c r="A16" s="89" t="s">
        <v>8</v>
      </c>
      <c r="B16" s="201">
        <f t="shared" ref="B16:P16" si="5">R37</f>
        <v>6</v>
      </c>
      <c r="C16" s="201" t="str">
        <f t="shared" si="5"/>
        <v>-</v>
      </c>
      <c r="D16" s="201" t="str">
        <f t="shared" si="5"/>
        <v>-</v>
      </c>
      <c r="E16" s="201" t="str">
        <f t="shared" si="5"/>
        <v>-</v>
      </c>
      <c r="F16" s="201">
        <f t="shared" si="5"/>
        <v>5</v>
      </c>
      <c r="G16" s="201" t="str">
        <f t="shared" si="5"/>
        <v>-</v>
      </c>
      <c r="H16" s="201" t="str">
        <f t="shared" si="5"/>
        <v>-</v>
      </c>
      <c r="I16" s="201" t="str">
        <f t="shared" si="5"/>
        <v>-</v>
      </c>
      <c r="J16" s="201" t="str">
        <f t="shared" si="5"/>
        <v>-</v>
      </c>
      <c r="K16" s="201">
        <f t="shared" si="5"/>
        <v>1</v>
      </c>
      <c r="L16" s="201" t="str">
        <f t="shared" si="5"/>
        <v>-</v>
      </c>
      <c r="M16" s="201" t="str">
        <f t="shared" si="5"/>
        <v>-</v>
      </c>
      <c r="N16" s="201">
        <f t="shared" si="5"/>
        <v>12</v>
      </c>
      <c r="O16" s="201">
        <f t="shared" si="5"/>
        <v>7</v>
      </c>
      <c r="P16" s="221">
        <f t="shared" si="5"/>
        <v>6</v>
      </c>
      <c r="Q16" s="89" t="s">
        <v>83</v>
      </c>
      <c r="R16" s="200">
        <f t="shared" si="0"/>
        <v>5</v>
      </c>
      <c r="S16" s="182">
        <v>2</v>
      </c>
      <c r="T16" s="182">
        <v>0</v>
      </c>
      <c r="U16" s="182">
        <v>0</v>
      </c>
      <c r="V16" s="182">
        <v>1</v>
      </c>
      <c r="W16" s="158">
        <v>0</v>
      </c>
      <c r="X16" s="158">
        <v>0</v>
      </c>
      <c r="Y16" s="158">
        <v>0</v>
      </c>
      <c r="Z16" s="182">
        <v>0</v>
      </c>
      <c r="AA16" s="182">
        <v>0</v>
      </c>
      <c r="AB16" s="182">
        <v>2</v>
      </c>
      <c r="AC16" s="182">
        <v>0</v>
      </c>
      <c r="AD16" s="182">
        <v>4</v>
      </c>
      <c r="AE16" s="182">
        <v>2</v>
      </c>
      <c r="AF16" s="184">
        <v>2</v>
      </c>
    </row>
    <row r="17" spans="1:32" ht="14.1" customHeight="1">
      <c r="A17" s="125"/>
      <c r="B17" s="168"/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9"/>
      <c r="Q17" s="89" t="s">
        <v>84</v>
      </c>
      <c r="R17" s="200">
        <f t="shared" si="0"/>
        <v>4</v>
      </c>
      <c r="S17" s="182">
        <v>2</v>
      </c>
      <c r="T17" s="182">
        <v>0</v>
      </c>
      <c r="U17" s="182">
        <v>0</v>
      </c>
      <c r="V17" s="182">
        <v>0</v>
      </c>
      <c r="W17" s="158">
        <v>0</v>
      </c>
      <c r="X17" s="158">
        <v>0</v>
      </c>
      <c r="Y17" s="158">
        <v>0</v>
      </c>
      <c r="Z17" s="182">
        <v>0</v>
      </c>
      <c r="AA17" s="182">
        <v>2</v>
      </c>
      <c r="AB17" s="182">
        <v>0</v>
      </c>
      <c r="AC17" s="182">
        <v>0</v>
      </c>
      <c r="AD17" s="182">
        <v>4</v>
      </c>
      <c r="AE17" s="182">
        <v>2</v>
      </c>
      <c r="AF17" s="184">
        <v>2</v>
      </c>
    </row>
    <row r="18" spans="1:32" s="34" customFormat="1" ht="14.1" customHeight="1">
      <c r="A18" s="89" t="s">
        <v>47</v>
      </c>
      <c r="B18" s="202">
        <f>SUM(C18:L18)</f>
        <v>57</v>
      </c>
      <c r="C18" s="182">
        <v>22</v>
      </c>
      <c r="D18" s="182">
        <v>2</v>
      </c>
      <c r="E18" s="182">
        <v>0</v>
      </c>
      <c r="F18" s="182">
        <v>3</v>
      </c>
      <c r="G18" s="146">
        <v>0</v>
      </c>
      <c r="H18" s="146">
        <v>0</v>
      </c>
      <c r="I18" s="146">
        <v>0</v>
      </c>
      <c r="J18" s="182">
        <v>10</v>
      </c>
      <c r="K18" s="182">
        <v>20</v>
      </c>
      <c r="L18" s="182">
        <v>0</v>
      </c>
      <c r="M18" s="182">
        <v>0</v>
      </c>
      <c r="N18" s="182">
        <v>74</v>
      </c>
      <c r="O18" s="183">
        <v>25</v>
      </c>
      <c r="P18" s="184">
        <v>23</v>
      </c>
      <c r="Q18" s="89" t="s">
        <v>85</v>
      </c>
      <c r="R18" s="200">
        <f t="shared" si="0"/>
        <v>1</v>
      </c>
      <c r="S18" s="182">
        <v>1</v>
      </c>
      <c r="T18" s="182">
        <v>0</v>
      </c>
      <c r="U18" s="182">
        <v>0</v>
      </c>
      <c r="V18" s="182">
        <v>0</v>
      </c>
      <c r="W18" s="158">
        <v>0</v>
      </c>
      <c r="X18" s="158">
        <v>0</v>
      </c>
      <c r="Y18" s="158">
        <v>0</v>
      </c>
      <c r="Z18" s="182">
        <v>0</v>
      </c>
      <c r="AA18" s="182">
        <v>0</v>
      </c>
      <c r="AB18" s="182">
        <v>0</v>
      </c>
      <c r="AC18" s="182">
        <v>0</v>
      </c>
      <c r="AD18" s="182">
        <v>2</v>
      </c>
      <c r="AE18" s="182">
        <v>1</v>
      </c>
      <c r="AF18" s="184">
        <v>1</v>
      </c>
    </row>
    <row r="19" spans="1:32" ht="14.1" customHeight="1">
      <c r="A19" s="89" t="s">
        <v>48</v>
      </c>
      <c r="B19" s="201">
        <f t="shared" ref="B19:B55" si="6">SUM(C19:L19)</f>
        <v>19</v>
      </c>
      <c r="C19" s="182">
        <v>11</v>
      </c>
      <c r="D19" s="182">
        <v>0</v>
      </c>
      <c r="E19" s="182">
        <v>0</v>
      </c>
      <c r="F19" s="182">
        <v>2</v>
      </c>
      <c r="G19" s="138">
        <v>0</v>
      </c>
      <c r="H19" s="138">
        <v>0</v>
      </c>
      <c r="I19" s="138">
        <v>1</v>
      </c>
      <c r="J19" s="182">
        <v>0</v>
      </c>
      <c r="K19" s="182">
        <v>5</v>
      </c>
      <c r="L19" s="182">
        <v>0</v>
      </c>
      <c r="M19" s="182">
        <v>1</v>
      </c>
      <c r="N19" s="182">
        <v>35</v>
      </c>
      <c r="O19" s="183">
        <v>13</v>
      </c>
      <c r="P19" s="184">
        <v>13</v>
      </c>
      <c r="Q19" s="89" t="s">
        <v>86</v>
      </c>
      <c r="R19" s="200">
        <f t="shared" si="0"/>
        <v>2</v>
      </c>
      <c r="S19" s="182">
        <v>1</v>
      </c>
      <c r="T19" s="182">
        <v>0</v>
      </c>
      <c r="U19" s="182">
        <v>0</v>
      </c>
      <c r="V19" s="182">
        <v>0</v>
      </c>
      <c r="W19" s="158">
        <v>0</v>
      </c>
      <c r="X19" s="158">
        <v>0</v>
      </c>
      <c r="Y19" s="158">
        <v>0</v>
      </c>
      <c r="Z19" s="182">
        <v>0</v>
      </c>
      <c r="AA19" s="182">
        <v>1</v>
      </c>
      <c r="AB19" s="182">
        <v>0</v>
      </c>
      <c r="AC19" s="182">
        <v>0</v>
      </c>
      <c r="AD19" s="182">
        <v>1</v>
      </c>
      <c r="AE19" s="182">
        <v>1</v>
      </c>
      <c r="AF19" s="184">
        <v>1</v>
      </c>
    </row>
    <row r="20" spans="1:32" s="34" customFormat="1" ht="14.1" customHeight="1">
      <c r="A20" s="89" t="s">
        <v>49</v>
      </c>
      <c r="B20" s="201">
        <f t="shared" si="6"/>
        <v>45</v>
      </c>
      <c r="C20" s="182">
        <v>30</v>
      </c>
      <c r="D20" s="182">
        <v>0</v>
      </c>
      <c r="E20" s="182">
        <v>0</v>
      </c>
      <c r="F20" s="182">
        <v>1</v>
      </c>
      <c r="G20" s="138">
        <v>0</v>
      </c>
      <c r="H20" s="138">
        <v>0</v>
      </c>
      <c r="I20" s="138">
        <v>0</v>
      </c>
      <c r="J20" s="182">
        <v>5</v>
      </c>
      <c r="K20" s="182">
        <v>9</v>
      </c>
      <c r="L20" s="182">
        <v>0</v>
      </c>
      <c r="M20" s="182">
        <v>35</v>
      </c>
      <c r="N20" s="182">
        <v>83</v>
      </c>
      <c r="O20" s="183">
        <v>28</v>
      </c>
      <c r="P20" s="184">
        <v>28</v>
      </c>
      <c r="Q20" s="89" t="s">
        <v>87</v>
      </c>
      <c r="R20" s="200">
        <f t="shared" si="0"/>
        <v>3</v>
      </c>
      <c r="S20" s="182">
        <v>2</v>
      </c>
      <c r="T20" s="182">
        <v>1</v>
      </c>
      <c r="U20" s="182">
        <v>0</v>
      </c>
      <c r="V20" s="182">
        <v>0</v>
      </c>
      <c r="W20" s="158">
        <v>0</v>
      </c>
      <c r="X20" s="158">
        <v>0</v>
      </c>
      <c r="Y20" s="158">
        <v>0</v>
      </c>
      <c r="Z20" s="182">
        <v>0</v>
      </c>
      <c r="AA20" s="182">
        <v>0</v>
      </c>
      <c r="AB20" s="182">
        <v>0</v>
      </c>
      <c r="AC20" s="182">
        <v>0</v>
      </c>
      <c r="AD20" s="182">
        <v>6</v>
      </c>
      <c r="AE20" s="182">
        <v>2</v>
      </c>
      <c r="AF20" s="184">
        <v>2</v>
      </c>
    </row>
    <row r="21" spans="1:32" ht="14.1" customHeight="1">
      <c r="A21" s="89" t="s">
        <v>50</v>
      </c>
      <c r="B21" s="201">
        <f t="shared" si="6"/>
        <v>44</v>
      </c>
      <c r="C21" s="182">
        <v>42</v>
      </c>
      <c r="D21" s="182">
        <v>0</v>
      </c>
      <c r="E21" s="182">
        <v>0</v>
      </c>
      <c r="F21" s="182">
        <v>2</v>
      </c>
      <c r="G21" s="138">
        <v>0</v>
      </c>
      <c r="H21" s="138">
        <v>0</v>
      </c>
      <c r="I21" s="138">
        <v>0</v>
      </c>
      <c r="J21" s="182">
        <v>0</v>
      </c>
      <c r="K21" s="182">
        <v>0</v>
      </c>
      <c r="L21" s="182">
        <v>0</v>
      </c>
      <c r="M21" s="182">
        <v>1</v>
      </c>
      <c r="N21" s="182">
        <v>92</v>
      </c>
      <c r="O21" s="183">
        <v>44</v>
      </c>
      <c r="P21" s="184">
        <v>43</v>
      </c>
      <c r="Q21" s="89" t="s">
        <v>88</v>
      </c>
      <c r="R21" s="200">
        <f t="shared" si="0"/>
        <v>2</v>
      </c>
      <c r="S21" s="182">
        <v>1</v>
      </c>
      <c r="T21" s="182">
        <v>0</v>
      </c>
      <c r="U21" s="182">
        <v>0</v>
      </c>
      <c r="V21" s="182">
        <v>0</v>
      </c>
      <c r="W21" s="158">
        <v>0</v>
      </c>
      <c r="X21" s="158">
        <v>0</v>
      </c>
      <c r="Y21" s="158">
        <v>0</v>
      </c>
      <c r="Z21" s="182">
        <v>0</v>
      </c>
      <c r="AA21" s="182">
        <v>1</v>
      </c>
      <c r="AB21" s="182">
        <v>0</v>
      </c>
      <c r="AC21" s="182">
        <v>0</v>
      </c>
      <c r="AD21" s="182">
        <v>2</v>
      </c>
      <c r="AE21" s="182">
        <v>1</v>
      </c>
      <c r="AF21" s="184">
        <v>1</v>
      </c>
    </row>
    <row r="22" spans="1:32" s="85" customFormat="1" ht="14.1" customHeight="1">
      <c r="A22" s="89" t="s">
        <v>51</v>
      </c>
      <c r="B22" s="201">
        <f t="shared" si="6"/>
        <v>15</v>
      </c>
      <c r="C22" s="182">
        <v>9</v>
      </c>
      <c r="D22" s="182">
        <v>1</v>
      </c>
      <c r="E22" s="182">
        <v>0</v>
      </c>
      <c r="F22" s="182">
        <v>0</v>
      </c>
      <c r="G22" s="138">
        <v>0</v>
      </c>
      <c r="H22" s="138">
        <v>0</v>
      </c>
      <c r="I22" s="138">
        <v>0</v>
      </c>
      <c r="J22" s="182">
        <v>4</v>
      </c>
      <c r="K22" s="182">
        <v>1</v>
      </c>
      <c r="L22" s="182">
        <v>0</v>
      </c>
      <c r="M22" s="182">
        <v>0</v>
      </c>
      <c r="N22" s="182">
        <v>24</v>
      </c>
      <c r="O22" s="183">
        <v>8</v>
      </c>
      <c r="P22" s="184">
        <v>8</v>
      </c>
      <c r="Q22" s="89" t="s">
        <v>89</v>
      </c>
      <c r="R22" s="200">
        <f t="shared" si="0"/>
        <v>2</v>
      </c>
      <c r="S22" s="182">
        <v>1</v>
      </c>
      <c r="T22" s="182">
        <v>0</v>
      </c>
      <c r="U22" s="182">
        <v>0</v>
      </c>
      <c r="V22" s="182">
        <v>0</v>
      </c>
      <c r="W22" s="158">
        <v>0</v>
      </c>
      <c r="X22" s="158">
        <v>0</v>
      </c>
      <c r="Y22" s="158">
        <v>0</v>
      </c>
      <c r="Z22" s="182">
        <v>0</v>
      </c>
      <c r="AA22" s="182">
        <v>1</v>
      </c>
      <c r="AB22" s="182">
        <v>0</v>
      </c>
      <c r="AC22" s="182">
        <v>0</v>
      </c>
      <c r="AD22" s="182">
        <v>1</v>
      </c>
      <c r="AE22" s="182">
        <v>1</v>
      </c>
      <c r="AF22" s="184">
        <v>1</v>
      </c>
    </row>
    <row r="23" spans="1:32" ht="14.1" customHeight="1">
      <c r="A23" s="89" t="s">
        <v>52</v>
      </c>
      <c r="B23" s="201">
        <f t="shared" si="6"/>
        <v>43</v>
      </c>
      <c r="C23" s="182">
        <v>10</v>
      </c>
      <c r="D23" s="182">
        <v>1</v>
      </c>
      <c r="E23" s="182">
        <v>0</v>
      </c>
      <c r="F23" s="182">
        <v>0</v>
      </c>
      <c r="G23" s="138">
        <v>0</v>
      </c>
      <c r="H23" s="138">
        <v>0</v>
      </c>
      <c r="I23" s="138">
        <v>1</v>
      </c>
      <c r="J23" s="182">
        <v>21</v>
      </c>
      <c r="K23" s="182">
        <v>1</v>
      </c>
      <c r="L23" s="182">
        <v>9</v>
      </c>
      <c r="M23" s="182">
        <v>0</v>
      </c>
      <c r="N23" s="182">
        <v>33</v>
      </c>
      <c r="O23" s="183">
        <v>10</v>
      </c>
      <c r="P23" s="184">
        <v>10</v>
      </c>
      <c r="Q23" s="89" t="s">
        <v>90</v>
      </c>
      <c r="R23" s="200">
        <f t="shared" si="0"/>
        <v>2</v>
      </c>
      <c r="S23" s="182">
        <v>1</v>
      </c>
      <c r="T23" s="182">
        <v>1</v>
      </c>
      <c r="U23" s="182">
        <v>0</v>
      </c>
      <c r="V23" s="182">
        <v>0</v>
      </c>
      <c r="W23" s="158">
        <v>0</v>
      </c>
      <c r="X23" s="158">
        <v>0</v>
      </c>
      <c r="Y23" s="158">
        <v>0</v>
      </c>
      <c r="Z23" s="182">
        <v>0</v>
      </c>
      <c r="AA23" s="182">
        <v>0</v>
      </c>
      <c r="AB23" s="182">
        <v>0</v>
      </c>
      <c r="AC23" s="182">
        <v>0</v>
      </c>
      <c r="AD23" s="182">
        <v>2</v>
      </c>
      <c r="AE23" s="182">
        <v>1</v>
      </c>
      <c r="AF23" s="184">
        <v>1</v>
      </c>
    </row>
    <row r="24" spans="1:32" ht="14.1" customHeight="1">
      <c r="A24" s="89" t="s">
        <v>53</v>
      </c>
      <c r="B24" s="201">
        <f t="shared" si="6"/>
        <v>15</v>
      </c>
      <c r="C24" s="182">
        <v>7</v>
      </c>
      <c r="D24" s="182">
        <v>1</v>
      </c>
      <c r="E24" s="182">
        <v>0</v>
      </c>
      <c r="F24" s="182">
        <v>4</v>
      </c>
      <c r="G24" s="138">
        <v>0</v>
      </c>
      <c r="H24" s="138">
        <v>0</v>
      </c>
      <c r="I24" s="138">
        <v>0</v>
      </c>
      <c r="J24" s="182">
        <v>3</v>
      </c>
      <c r="K24" s="182">
        <v>0</v>
      </c>
      <c r="L24" s="182">
        <v>0</v>
      </c>
      <c r="M24" s="182">
        <v>0</v>
      </c>
      <c r="N24" s="182">
        <v>24</v>
      </c>
      <c r="O24" s="183">
        <v>10</v>
      </c>
      <c r="P24" s="184">
        <v>7</v>
      </c>
      <c r="Q24" s="89" t="s">
        <v>91</v>
      </c>
      <c r="R24" s="200">
        <f t="shared" si="0"/>
        <v>2</v>
      </c>
      <c r="S24" s="182">
        <v>2</v>
      </c>
      <c r="T24" s="182">
        <v>0</v>
      </c>
      <c r="U24" s="182">
        <v>0</v>
      </c>
      <c r="V24" s="182">
        <v>0</v>
      </c>
      <c r="W24" s="158">
        <v>0</v>
      </c>
      <c r="X24" s="158">
        <v>0</v>
      </c>
      <c r="Y24" s="158">
        <v>0</v>
      </c>
      <c r="Z24" s="182">
        <v>0</v>
      </c>
      <c r="AA24" s="182">
        <v>0</v>
      </c>
      <c r="AB24" s="182">
        <v>0</v>
      </c>
      <c r="AC24" s="182">
        <v>0</v>
      </c>
      <c r="AD24" s="182">
        <v>4</v>
      </c>
      <c r="AE24" s="182">
        <v>2</v>
      </c>
      <c r="AF24" s="184">
        <v>2</v>
      </c>
    </row>
    <row r="25" spans="1:32" ht="14.1" customHeight="1">
      <c r="A25" s="89" t="s">
        <v>54</v>
      </c>
      <c r="B25" s="201">
        <f t="shared" si="6"/>
        <v>21</v>
      </c>
      <c r="C25" s="182">
        <v>4</v>
      </c>
      <c r="D25" s="182">
        <v>0</v>
      </c>
      <c r="E25" s="182">
        <v>6</v>
      </c>
      <c r="F25" s="182">
        <v>1</v>
      </c>
      <c r="G25" s="138">
        <v>0</v>
      </c>
      <c r="H25" s="138">
        <v>0</v>
      </c>
      <c r="I25" s="138">
        <v>0</v>
      </c>
      <c r="J25" s="182">
        <v>8</v>
      </c>
      <c r="K25" s="182">
        <v>2</v>
      </c>
      <c r="L25" s="182">
        <v>0</v>
      </c>
      <c r="M25" s="182">
        <v>0</v>
      </c>
      <c r="N25" s="182">
        <v>15</v>
      </c>
      <c r="O25" s="183">
        <v>5</v>
      </c>
      <c r="P25" s="184">
        <v>5</v>
      </c>
      <c r="Q25" s="89" t="s">
        <v>92</v>
      </c>
      <c r="R25" s="200">
        <f t="shared" si="0"/>
        <v>2</v>
      </c>
      <c r="S25" s="182">
        <v>1</v>
      </c>
      <c r="T25" s="182">
        <v>0</v>
      </c>
      <c r="U25" s="182">
        <v>0</v>
      </c>
      <c r="V25" s="182">
        <v>0</v>
      </c>
      <c r="W25" s="158">
        <v>0</v>
      </c>
      <c r="X25" s="158">
        <v>0</v>
      </c>
      <c r="Y25" s="158">
        <v>0</v>
      </c>
      <c r="Z25" s="182">
        <v>0</v>
      </c>
      <c r="AA25" s="182">
        <v>1</v>
      </c>
      <c r="AB25" s="182">
        <v>0</v>
      </c>
      <c r="AC25" s="182">
        <v>0</v>
      </c>
      <c r="AD25" s="182">
        <v>2</v>
      </c>
      <c r="AE25" s="182">
        <v>1</v>
      </c>
      <c r="AF25" s="184">
        <v>1</v>
      </c>
    </row>
    <row r="26" spans="1:32" ht="14.1" customHeight="1">
      <c r="A26" s="89" t="s">
        <v>55</v>
      </c>
      <c r="B26" s="201">
        <f t="shared" si="6"/>
        <v>14</v>
      </c>
      <c r="C26" s="182">
        <v>7</v>
      </c>
      <c r="D26" s="182">
        <v>0</v>
      </c>
      <c r="E26" s="182">
        <v>0</v>
      </c>
      <c r="F26" s="182">
        <v>0</v>
      </c>
      <c r="G26" s="138">
        <v>0</v>
      </c>
      <c r="H26" s="138">
        <v>0</v>
      </c>
      <c r="I26" s="138">
        <v>0</v>
      </c>
      <c r="J26" s="182">
        <v>0</v>
      </c>
      <c r="K26" s="182">
        <v>2</v>
      </c>
      <c r="L26" s="182">
        <v>5</v>
      </c>
      <c r="M26" s="182">
        <v>0</v>
      </c>
      <c r="N26" s="182">
        <v>19</v>
      </c>
      <c r="O26" s="183">
        <v>8</v>
      </c>
      <c r="P26" s="184">
        <v>7</v>
      </c>
      <c r="Q26" s="89" t="s">
        <v>93</v>
      </c>
      <c r="R26" s="200">
        <f t="shared" si="0"/>
        <v>2</v>
      </c>
      <c r="S26" s="182">
        <v>1</v>
      </c>
      <c r="T26" s="182">
        <v>0</v>
      </c>
      <c r="U26" s="182">
        <v>0</v>
      </c>
      <c r="V26" s="182">
        <v>0</v>
      </c>
      <c r="W26" s="158">
        <v>0</v>
      </c>
      <c r="X26" s="158">
        <v>0</v>
      </c>
      <c r="Y26" s="158">
        <v>0</v>
      </c>
      <c r="Z26" s="182">
        <v>0</v>
      </c>
      <c r="AA26" s="182">
        <v>1</v>
      </c>
      <c r="AB26" s="182">
        <v>0</v>
      </c>
      <c r="AC26" s="182">
        <v>0</v>
      </c>
      <c r="AD26" s="182">
        <v>2</v>
      </c>
      <c r="AE26" s="182">
        <v>1</v>
      </c>
      <c r="AF26" s="184">
        <v>1</v>
      </c>
    </row>
    <row r="27" spans="1:32" ht="14.1" customHeight="1">
      <c r="A27" s="89" t="s">
        <v>166</v>
      </c>
      <c r="B27" s="201">
        <f t="shared" si="6"/>
        <v>19</v>
      </c>
      <c r="C27" s="182">
        <v>7</v>
      </c>
      <c r="D27" s="182">
        <v>0</v>
      </c>
      <c r="E27" s="182">
        <v>0</v>
      </c>
      <c r="F27" s="182">
        <v>0</v>
      </c>
      <c r="G27" s="138">
        <v>0</v>
      </c>
      <c r="H27" s="138">
        <v>0</v>
      </c>
      <c r="I27" s="138">
        <v>0</v>
      </c>
      <c r="J27" s="182">
        <v>0</v>
      </c>
      <c r="K27" s="182">
        <v>9</v>
      </c>
      <c r="L27" s="182">
        <v>3</v>
      </c>
      <c r="M27" s="182">
        <v>0</v>
      </c>
      <c r="N27" s="182">
        <v>16</v>
      </c>
      <c r="O27" s="183">
        <v>8</v>
      </c>
      <c r="P27" s="184">
        <v>7</v>
      </c>
      <c r="Q27" s="89" t="s">
        <v>94</v>
      </c>
      <c r="R27" s="200">
        <f t="shared" si="0"/>
        <v>2</v>
      </c>
      <c r="S27" s="182">
        <v>1</v>
      </c>
      <c r="T27" s="182">
        <v>0</v>
      </c>
      <c r="U27" s="182">
        <v>0</v>
      </c>
      <c r="V27" s="182">
        <v>0</v>
      </c>
      <c r="W27" s="158">
        <v>0</v>
      </c>
      <c r="X27" s="158">
        <v>0</v>
      </c>
      <c r="Y27" s="158">
        <v>0</v>
      </c>
      <c r="Z27" s="182">
        <v>0</v>
      </c>
      <c r="AA27" s="182">
        <v>1</v>
      </c>
      <c r="AB27" s="182">
        <v>0</v>
      </c>
      <c r="AC27" s="182">
        <v>0</v>
      </c>
      <c r="AD27" s="182">
        <v>3</v>
      </c>
      <c r="AE27" s="182">
        <v>1</v>
      </c>
      <c r="AF27" s="184">
        <v>1</v>
      </c>
    </row>
    <row r="28" spans="1:32" ht="14.1" customHeight="1">
      <c r="A28" s="89" t="s">
        <v>167</v>
      </c>
      <c r="B28" s="201">
        <f t="shared" si="6"/>
        <v>6</v>
      </c>
      <c r="C28" s="182">
        <v>6</v>
      </c>
      <c r="D28" s="182">
        <v>0</v>
      </c>
      <c r="E28" s="182">
        <v>0</v>
      </c>
      <c r="F28" s="182">
        <v>0</v>
      </c>
      <c r="G28" s="138">
        <v>0</v>
      </c>
      <c r="H28" s="138">
        <v>0</v>
      </c>
      <c r="I28" s="138">
        <v>0</v>
      </c>
      <c r="J28" s="182">
        <v>0</v>
      </c>
      <c r="K28" s="182">
        <v>0</v>
      </c>
      <c r="L28" s="182">
        <v>0</v>
      </c>
      <c r="M28" s="182">
        <v>0</v>
      </c>
      <c r="N28" s="182">
        <v>18</v>
      </c>
      <c r="O28" s="183">
        <v>6</v>
      </c>
      <c r="P28" s="184">
        <v>6</v>
      </c>
      <c r="Q28" s="89" t="s">
        <v>95</v>
      </c>
      <c r="R28" s="200">
        <f t="shared" si="0"/>
        <v>4</v>
      </c>
      <c r="S28" s="182">
        <v>3</v>
      </c>
      <c r="T28" s="182">
        <v>0</v>
      </c>
      <c r="U28" s="182">
        <v>0</v>
      </c>
      <c r="V28" s="182">
        <v>0</v>
      </c>
      <c r="W28" s="158">
        <v>0</v>
      </c>
      <c r="X28" s="158">
        <v>0</v>
      </c>
      <c r="Y28" s="158">
        <v>0</v>
      </c>
      <c r="Z28" s="182">
        <v>0</v>
      </c>
      <c r="AA28" s="182">
        <v>1</v>
      </c>
      <c r="AB28" s="182">
        <v>0</v>
      </c>
      <c r="AC28" s="182">
        <v>0</v>
      </c>
      <c r="AD28" s="182">
        <v>3</v>
      </c>
      <c r="AE28" s="182">
        <v>1</v>
      </c>
      <c r="AF28" s="184">
        <v>1</v>
      </c>
    </row>
    <row r="29" spans="1:32" ht="14.1" customHeight="1">
      <c r="A29" s="89" t="s">
        <v>168</v>
      </c>
      <c r="B29" s="201">
        <f t="shared" si="6"/>
        <v>8</v>
      </c>
      <c r="C29" s="182">
        <v>7</v>
      </c>
      <c r="D29" s="182">
        <v>0</v>
      </c>
      <c r="E29" s="182">
        <v>0</v>
      </c>
      <c r="F29" s="182">
        <v>0</v>
      </c>
      <c r="G29" s="138">
        <v>1</v>
      </c>
      <c r="H29" s="138">
        <v>0</v>
      </c>
      <c r="I29" s="138">
        <v>0</v>
      </c>
      <c r="J29" s="182">
        <v>0</v>
      </c>
      <c r="K29" s="182">
        <v>0</v>
      </c>
      <c r="L29" s="182">
        <v>0</v>
      </c>
      <c r="M29" s="182">
        <v>0</v>
      </c>
      <c r="N29" s="182">
        <v>12</v>
      </c>
      <c r="O29" s="183">
        <v>10</v>
      </c>
      <c r="P29" s="184">
        <v>6</v>
      </c>
      <c r="Q29" s="89" t="s">
        <v>96</v>
      </c>
      <c r="R29" s="200">
        <f t="shared" si="0"/>
        <v>1</v>
      </c>
      <c r="S29" s="182">
        <v>1</v>
      </c>
      <c r="T29" s="182">
        <v>0</v>
      </c>
      <c r="U29" s="182">
        <v>0</v>
      </c>
      <c r="V29" s="182">
        <v>0</v>
      </c>
      <c r="W29" s="158">
        <v>0</v>
      </c>
      <c r="X29" s="158">
        <v>0</v>
      </c>
      <c r="Y29" s="158">
        <v>0</v>
      </c>
      <c r="Z29" s="182">
        <v>0</v>
      </c>
      <c r="AA29" s="182">
        <v>0</v>
      </c>
      <c r="AB29" s="182">
        <v>0</v>
      </c>
      <c r="AC29" s="182">
        <v>0</v>
      </c>
      <c r="AD29" s="182">
        <v>2</v>
      </c>
      <c r="AE29" s="182">
        <v>1</v>
      </c>
      <c r="AF29" s="184">
        <v>1</v>
      </c>
    </row>
    <row r="30" spans="1:32" ht="14.1" customHeight="1">
      <c r="A30" s="89" t="s">
        <v>175</v>
      </c>
      <c r="B30" s="201">
        <f>SUM(C30:L30)</f>
        <v>11</v>
      </c>
      <c r="C30" s="182">
        <v>3</v>
      </c>
      <c r="D30" s="182">
        <v>1</v>
      </c>
      <c r="E30" s="182">
        <v>0</v>
      </c>
      <c r="F30" s="182">
        <v>0</v>
      </c>
      <c r="G30" s="138">
        <v>1</v>
      </c>
      <c r="H30" s="138">
        <v>0</v>
      </c>
      <c r="I30" s="138">
        <v>0</v>
      </c>
      <c r="J30" s="182">
        <v>3</v>
      </c>
      <c r="K30" s="182">
        <v>3</v>
      </c>
      <c r="L30" s="182">
        <v>0</v>
      </c>
      <c r="M30" s="182">
        <v>0</v>
      </c>
      <c r="N30" s="182">
        <v>9</v>
      </c>
      <c r="O30" s="183">
        <v>3</v>
      </c>
      <c r="P30" s="184">
        <v>3</v>
      </c>
      <c r="Q30" s="89" t="s">
        <v>97</v>
      </c>
      <c r="R30" s="200">
        <f t="shared" si="0"/>
        <v>5</v>
      </c>
      <c r="S30" s="182">
        <v>1</v>
      </c>
      <c r="T30" s="182">
        <v>0</v>
      </c>
      <c r="U30" s="182">
        <v>0</v>
      </c>
      <c r="V30" s="182">
        <v>0</v>
      </c>
      <c r="W30" s="158">
        <v>0</v>
      </c>
      <c r="X30" s="158">
        <v>0</v>
      </c>
      <c r="Y30" s="158">
        <v>0</v>
      </c>
      <c r="Z30" s="182">
        <v>3</v>
      </c>
      <c r="AA30" s="182">
        <v>1</v>
      </c>
      <c r="AB30" s="182">
        <v>0</v>
      </c>
      <c r="AC30" s="182">
        <v>0</v>
      </c>
      <c r="AD30" s="182">
        <v>3</v>
      </c>
      <c r="AE30" s="182">
        <v>1</v>
      </c>
      <c r="AF30" s="184">
        <v>1</v>
      </c>
    </row>
    <row r="31" spans="1:32" ht="14.1" customHeight="1">
      <c r="A31" s="89" t="s">
        <v>56</v>
      </c>
      <c r="B31" s="201">
        <f t="shared" si="6"/>
        <v>1</v>
      </c>
      <c r="C31" s="182">
        <v>1</v>
      </c>
      <c r="D31" s="182">
        <v>0</v>
      </c>
      <c r="E31" s="182">
        <v>0</v>
      </c>
      <c r="F31" s="182">
        <v>0</v>
      </c>
      <c r="G31" s="138">
        <v>0</v>
      </c>
      <c r="H31" s="138">
        <v>0</v>
      </c>
      <c r="I31" s="138">
        <v>0</v>
      </c>
      <c r="J31" s="182">
        <v>0</v>
      </c>
      <c r="K31" s="182">
        <v>0</v>
      </c>
      <c r="L31" s="182">
        <v>0</v>
      </c>
      <c r="M31" s="182">
        <v>0</v>
      </c>
      <c r="N31" s="182">
        <v>1</v>
      </c>
      <c r="O31" s="183">
        <v>1</v>
      </c>
      <c r="P31" s="184">
        <v>1</v>
      </c>
      <c r="Q31" s="89" t="s">
        <v>98</v>
      </c>
      <c r="R31" s="200">
        <f t="shared" si="0"/>
        <v>3</v>
      </c>
      <c r="S31" s="182">
        <v>2</v>
      </c>
      <c r="T31" s="182">
        <v>0</v>
      </c>
      <c r="U31" s="182">
        <v>0</v>
      </c>
      <c r="V31" s="182">
        <v>0</v>
      </c>
      <c r="W31" s="158">
        <v>0</v>
      </c>
      <c r="X31" s="158">
        <v>0</v>
      </c>
      <c r="Y31" s="158">
        <v>0</v>
      </c>
      <c r="Z31" s="182">
        <v>0</v>
      </c>
      <c r="AA31" s="182">
        <v>1</v>
      </c>
      <c r="AB31" s="182">
        <v>0</v>
      </c>
      <c r="AC31" s="182">
        <v>0</v>
      </c>
      <c r="AD31" s="182">
        <v>3</v>
      </c>
      <c r="AE31" s="182">
        <v>1</v>
      </c>
      <c r="AF31" s="184">
        <v>1</v>
      </c>
    </row>
    <row r="32" spans="1:32" ht="14.1" customHeight="1">
      <c r="A32" s="89" t="s">
        <v>57</v>
      </c>
      <c r="B32" s="201">
        <f t="shared" si="6"/>
        <v>3</v>
      </c>
      <c r="C32" s="182">
        <v>1</v>
      </c>
      <c r="D32" s="182">
        <v>0</v>
      </c>
      <c r="E32" s="182">
        <v>0</v>
      </c>
      <c r="F32" s="182">
        <v>1</v>
      </c>
      <c r="G32" s="138">
        <v>0</v>
      </c>
      <c r="H32" s="138">
        <v>0</v>
      </c>
      <c r="I32" s="138">
        <v>0</v>
      </c>
      <c r="J32" s="182">
        <v>0</v>
      </c>
      <c r="K32" s="182">
        <v>1</v>
      </c>
      <c r="L32" s="182">
        <v>0</v>
      </c>
      <c r="M32" s="182">
        <v>0</v>
      </c>
      <c r="N32" s="182">
        <v>1</v>
      </c>
      <c r="O32" s="183">
        <v>1</v>
      </c>
      <c r="P32" s="184">
        <v>1</v>
      </c>
      <c r="Q32" s="89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9"/>
    </row>
    <row r="33" spans="1:32" ht="14.1" customHeight="1">
      <c r="A33" s="89" t="s">
        <v>58</v>
      </c>
      <c r="B33" s="201">
        <f t="shared" si="6"/>
        <v>2</v>
      </c>
      <c r="C33" s="182">
        <v>2</v>
      </c>
      <c r="D33" s="182">
        <v>0</v>
      </c>
      <c r="E33" s="182">
        <v>0</v>
      </c>
      <c r="F33" s="182">
        <v>0</v>
      </c>
      <c r="G33" s="138">
        <v>0</v>
      </c>
      <c r="H33" s="138">
        <v>0</v>
      </c>
      <c r="I33" s="138">
        <v>0</v>
      </c>
      <c r="J33" s="182">
        <v>0</v>
      </c>
      <c r="K33" s="182">
        <v>0</v>
      </c>
      <c r="L33" s="182">
        <v>0</v>
      </c>
      <c r="M33" s="182">
        <v>0</v>
      </c>
      <c r="N33" s="182">
        <v>4</v>
      </c>
      <c r="O33" s="183">
        <v>2</v>
      </c>
      <c r="P33" s="184">
        <v>2</v>
      </c>
      <c r="Q33" s="89" t="s">
        <v>99</v>
      </c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9"/>
    </row>
    <row r="34" spans="1:32" ht="14.1" customHeight="1">
      <c r="A34" s="89" t="s">
        <v>59</v>
      </c>
      <c r="B34" s="201">
        <f t="shared" si="6"/>
        <v>1</v>
      </c>
      <c r="C34" s="182">
        <v>1</v>
      </c>
      <c r="D34" s="182">
        <v>0</v>
      </c>
      <c r="E34" s="182">
        <v>0</v>
      </c>
      <c r="F34" s="182">
        <v>0</v>
      </c>
      <c r="G34" s="138">
        <v>0</v>
      </c>
      <c r="H34" s="138">
        <v>0</v>
      </c>
      <c r="I34" s="138">
        <v>0</v>
      </c>
      <c r="J34" s="182">
        <v>0</v>
      </c>
      <c r="K34" s="182">
        <v>0</v>
      </c>
      <c r="L34" s="182">
        <v>0</v>
      </c>
      <c r="M34" s="182">
        <v>0</v>
      </c>
      <c r="N34" s="182">
        <v>3</v>
      </c>
      <c r="O34" s="183">
        <v>1</v>
      </c>
      <c r="P34" s="184">
        <v>1</v>
      </c>
      <c r="Q34" s="89" t="s">
        <v>5</v>
      </c>
      <c r="R34" s="200">
        <f>R35</f>
        <v>1</v>
      </c>
      <c r="S34" s="200">
        <f t="shared" ref="S34:AF34" si="7">S35</f>
        <v>0</v>
      </c>
      <c r="T34" s="200">
        <f t="shared" si="7"/>
        <v>0</v>
      </c>
      <c r="U34" s="200">
        <f t="shared" si="7"/>
        <v>0</v>
      </c>
      <c r="V34" s="200">
        <f t="shared" si="7"/>
        <v>1</v>
      </c>
      <c r="W34" s="200">
        <f t="shared" si="7"/>
        <v>0</v>
      </c>
      <c r="X34" s="200">
        <f t="shared" si="7"/>
        <v>0</v>
      </c>
      <c r="Y34" s="200">
        <f t="shared" si="7"/>
        <v>0</v>
      </c>
      <c r="Z34" s="200">
        <f t="shared" si="7"/>
        <v>0</v>
      </c>
      <c r="AA34" s="200">
        <f t="shared" si="7"/>
        <v>0</v>
      </c>
      <c r="AB34" s="200">
        <f t="shared" si="7"/>
        <v>0</v>
      </c>
      <c r="AC34" s="200" t="str">
        <f t="shared" si="7"/>
        <v>-</v>
      </c>
      <c r="AD34" s="200">
        <f t="shared" si="7"/>
        <v>3</v>
      </c>
      <c r="AE34" s="200">
        <f t="shared" si="7"/>
        <v>1</v>
      </c>
      <c r="AF34" s="230">
        <f t="shared" si="7"/>
        <v>1</v>
      </c>
    </row>
    <row r="35" spans="1:32" ht="14.1" customHeight="1">
      <c r="A35" s="89" t="s">
        <v>60</v>
      </c>
      <c r="B35" s="201">
        <f t="shared" si="6"/>
        <v>3</v>
      </c>
      <c r="C35" s="182">
        <v>1</v>
      </c>
      <c r="D35" s="182">
        <v>1</v>
      </c>
      <c r="E35" s="182">
        <v>0</v>
      </c>
      <c r="F35" s="182">
        <v>0</v>
      </c>
      <c r="G35" s="138">
        <v>0</v>
      </c>
      <c r="H35" s="138">
        <v>0</v>
      </c>
      <c r="I35" s="138">
        <v>0</v>
      </c>
      <c r="J35" s="182">
        <v>0</v>
      </c>
      <c r="K35" s="182">
        <v>1</v>
      </c>
      <c r="L35" s="182">
        <v>0</v>
      </c>
      <c r="M35" s="182">
        <v>0</v>
      </c>
      <c r="N35" s="182">
        <v>3</v>
      </c>
      <c r="O35" s="183">
        <v>1</v>
      </c>
      <c r="P35" s="184">
        <v>1</v>
      </c>
      <c r="Q35" s="89" t="s">
        <v>100</v>
      </c>
      <c r="R35" s="200">
        <f>IF(SUM(S35:AB35)=0,"-",SUM(S35:AB35))</f>
        <v>1</v>
      </c>
      <c r="S35" s="158">
        <v>0</v>
      </c>
      <c r="T35" s="158">
        <v>0</v>
      </c>
      <c r="U35" s="158">
        <v>0</v>
      </c>
      <c r="V35" s="158">
        <v>1</v>
      </c>
      <c r="W35" s="158">
        <v>0</v>
      </c>
      <c r="X35" s="158">
        <v>0</v>
      </c>
      <c r="Y35" s="158">
        <v>0</v>
      </c>
      <c r="Z35" s="158">
        <v>0</v>
      </c>
      <c r="AA35" s="158">
        <v>0</v>
      </c>
      <c r="AB35" s="158">
        <v>0</v>
      </c>
      <c r="AC35" s="158" t="s">
        <v>4</v>
      </c>
      <c r="AD35" s="158">
        <v>3</v>
      </c>
      <c r="AE35" s="158">
        <v>1</v>
      </c>
      <c r="AF35" s="159">
        <v>1</v>
      </c>
    </row>
    <row r="36" spans="1:32" ht="14.1" customHeight="1">
      <c r="A36" s="89" t="s">
        <v>61</v>
      </c>
      <c r="B36" s="201">
        <f t="shared" si="6"/>
        <v>4</v>
      </c>
      <c r="C36" s="182">
        <v>1</v>
      </c>
      <c r="D36" s="182">
        <v>0</v>
      </c>
      <c r="E36" s="182">
        <v>0</v>
      </c>
      <c r="F36" s="182">
        <v>0</v>
      </c>
      <c r="G36" s="138">
        <v>0</v>
      </c>
      <c r="H36" s="138">
        <v>0</v>
      </c>
      <c r="I36" s="138">
        <v>0</v>
      </c>
      <c r="J36" s="182">
        <v>1</v>
      </c>
      <c r="K36" s="182">
        <v>2</v>
      </c>
      <c r="L36" s="182">
        <v>0</v>
      </c>
      <c r="M36" s="182">
        <v>0</v>
      </c>
      <c r="N36" s="182">
        <v>6</v>
      </c>
      <c r="O36" s="183">
        <v>2</v>
      </c>
      <c r="P36" s="184">
        <v>2</v>
      </c>
      <c r="Q36" s="89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9"/>
    </row>
    <row r="37" spans="1:32" ht="14.1" customHeight="1">
      <c r="A37" s="89" t="s">
        <v>62</v>
      </c>
      <c r="B37" s="201">
        <f t="shared" si="6"/>
        <v>3</v>
      </c>
      <c r="C37" s="182">
        <v>1</v>
      </c>
      <c r="D37" s="182">
        <v>0</v>
      </c>
      <c r="E37" s="182">
        <v>0</v>
      </c>
      <c r="F37" s="182">
        <v>0</v>
      </c>
      <c r="G37" s="138">
        <v>0</v>
      </c>
      <c r="H37" s="138">
        <v>0</v>
      </c>
      <c r="I37" s="138">
        <v>0</v>
      </c>
      <c r="J37" s="182">
        <v>0</v>
      </c>
      <c r="K37" s="182">
        <v>1</v>
      </c>
      <c r="L37" s="182">
        <v>1</v>
      </c>
      <c r="M37" s="182">
        <v>0</v>
      </c>
      <c r="N37" s="182">
        <v>2</v>
      </c>
      <c r="O37" s="183">
        <v>1</v>
      </c>
      <c r="P37" s="184">
        <v>1</v>
      </c>
      <c r="Q37" s="89" t="s">
        <v>8</v>
      </c>
      <c r="R37" s="200">
        <f>IF(SUM(R38:R42)=0,"-",SUM(R38:R42))</f>
        <v>6</v>
      </c>
      <c r="S37" s="200" t="str">
        <f t="shared" ref="S37:AF37" si="8">IF(SUM(S38:S42)=0,"-",SUM(S38:S42))</f>
        <v>-</v>
      </c>
      <c r="T37" s="200" t="str">
        <f t="shared" si="8"/>
        <v>-</v>
      </c>
      <c r="U37" s="200" t="str">
        <f t="shared" si="8"/>
        <v>-</v>
      </c>
      <c r="V37" s="200">
        <f t="shared" si="8"/>
        <v>5</v>
      </c>
      <c r="W37" s="200" t="str">
        <f t="shared" si="8"/>
        <v>-</v>
      </c>
      <c r="X37" s="200" t="str">
        <f t="shared" si="8"/>
        <v>-</v>
      </c>
      <c r="Y37" s="200" t="str">
        <f t="shared" si="8"/>
        <v>-</v>
      </c>
      <c r="Z37" s="200" t="str">
        <f t="shared" si="8"/>
        <v>-</v>
      </c>
      <c r="AA37" s="200">
        <f t="shared" si="8"/>
        <v>1</v>
      </c>
      <c r="AB37" s="200" t="str">
        <f t="shared" si="8"/>
        <v>-</v>
      </c>
      <c r="AC37" s="200" t="str">
        <f t="shared" si="8"/>
        <v>-</v>
      </c>
      <c r="AD37" s="200">
        <f t="shared" si="8"/>
        <v>12</v>
      </c>
      <c r="AE37" s="200">
        <f t="shared" si="8"/>
        <v>7</v>
      </c>
      <c r="AF37" s="230">
        <f t="shared" si="8"/>
        <v>6</v>
      </c>
    </row>
    <row r="38" spans="1:32" ht="14.1" customHeight="1">
      <c r="A38" s="89" t="s">
        <v>63</v>
      </c>
      <c r="B38" s="201">
        <f t="shared" si="6"/>
        <v>3</v>
      </c>
      <c r="C38" s="182">
        <v>1</v>
      </c>
      <c r="D38" s="182">
        <v>1</v>
      </c>
      <c r="E38" s="182">
        <v>1</v>
      </c>
      <c r="F38" s="182">
        <v>0</v>
      </c>
      <c r="G38" s="138">
        <v>0</v>
      </c>
      <c r="H38" s="138">
        <v>0</v>
      </c>
      <c r="I38" s="138">
        <v>0</v>
      </c>
      <c r="J38" s="182">
        <v>0</v>
      </c>
      <c r="K38" s="182">
        <v>0</v>
      </c>
      <c r="L38" s="182">
        <v>0</v>
      </c>
      <c r="M38" s="182">
        <v>0</v>
      </c>
      <c r="N38" s="182">
        <v>1</v>
      </c>
      <c r="O38" s="183">
        <v>1</v>
      </c>
      <c r="P38" s="184">
        <v>1</v>
      </c>
      <c r="Q38" s="89" t="s">
        <v>100</v>
      </c>
      <c r="R38" s="200">
        <f>IF(SUM(S38:AB38)=0,"-",SUM(S38:AB38))</f>
        <v>2</v>
      </c>
      <c r="S38" s="200">
        <v>0</v>
      </c>
      <c r="T38" s="200">
        <v>0</v>
      </c>
      <c r="U38" s="200">
        <v>0</v>
      </c>
      <c r="V38" s="224">
        <v>2</v>
      </c>
      <c r="W38" s="200">
        <v>0</v>
      </c>
      <c r="X38" s="200">
        <v>0</v>
      </c>
      <c r="Y38" s="200">
        <v>0</v>
      </c>
      <c r="Z38" s="200">
        <v>0</v>
      </c>
      <c r="AA38" s="200">
        <v>0</v>
      </c>
      <c r="AB38" s="223">
        <v>0</v>
      </c>
      <c r="AC38" s="200" t="s">
        <v>4</v>
      </c>
      <c r="AD38" s="224">
        <v>5</v>
      </c>
      <c r="AE38" s="224">
        <v>2</v>
      </c>
      <c r="AF38" s="233">
        <v>2</v>
      </c>
    </row>
    <row r="39" spans="1:32" ht="14.1" customHeight="1">
      <c r="A39" s="89" t="s">
        <v>64</v>
      </c>
      <c r="B39" s="201">
        <f t="shared" si="6"/>
        <v>1</v>
      </c>
      <c r="C39" s="182">
        <v>1</v>
      </c>
      <c r="D39" s="182">
        <v>0</v>
      </c>
      <c r="E39" s="182">
        <v>0</v>
      </c>
      <c r="F39" s="182">
        <v>0</v>
      </c>
      <c r="G39" s="138">
        <v>0</v>
      </c>
      <c r="H39" s="138">
        <v>0</v>
      </c>
      <c r="I39" s="138">
        <v>0</v>
      </c>
      <c r="J39" s="182">
        <v>0</v>
      </c>
      <c r="K39" s="182">
        <v>0</v>
      </c>
      <c r="L39" s="182">
        <v>0</v>
      </c>
      <c r="M39" s="182">
        <v>0</v>
      </c>
      <c r="N39" s="182">
        <v>1</v>
      </c>
      <c r="O39" s="183">
        <v>1</v>
      </c>
      <c r="P39" s="184">
        <v>0</v>
      </c>
      <c r="Q39" s="89" t="s">
        <v>101</v>
      </c>
      <c r="R39" s="200">
        <f>IF(SUM(S39:AB39)=0,"-",SUM(S39:AB39))</f>
        <v>1</v>
      </c>
      <c r="S39" s="200">
        <v>0</v>
      </c>
      <c r="T39" s="200">
        <v>0</v>
      </c>
      <c r="U39" s="200">
        <v>0</v>
      </c>
      <c r="V39" s="224">
        <v>1</v>
      </c>
      <c r="W39" s="200">
        <v>0</v>
      </c>
      <c r="X39" s="200">
        <v>0</v>
      </c>
      <c r="Y39" s="200">
        <v>0</v>
      </c>
      <c r="Z39" s="200">
        <v>0</v>
      </c>
      <c r="AA39" s="200">
        <v>0</v>
      </c>
      <c r="AB39" s="223">
        <v>0</v>
      </c>
      <c r="AC39" s="200" t="s">
        <v>4</v>
      </c>
      <c r="AD39" s="224">
        <v>1</v>
      </c>
      <c r="AE39" s="224">
        <v>1</v>
      </c>
      <c r="AF39" s="233">
        <v>1</v>
      </c>
    </row>
    <row r="40" spans="1:32" ht="14.1" customHeight="1">
      <c r="A40" s="89" t="s">
        <v>169</v>
      </c>
      <c r="B40" s="201">
        <f t="shared" si="6"/>
        <v>13</v>
      </c>
      <c r="C40" s="182">
        <v>5</v>
      </c>
      <c r="D40" s="182">
        <v>0</v>
      </c>
      <c r="E40" s="182">
        <v>0</v>
      </c>
      <c r="F40" s="182">
        <v>0</v>
      </c>
      <c r="G40" s="138">
        <v>0</v>
      </c>
      <c r="H40" s="138">
        <v>0</v>
      </c>
      <c r="I40" s="138">
        <v>0</v>
      </c>
      <c r="J40" s="182">
        <v>0</v>
      </c>
      <c r="K40" s="182">
        <v>3</v>
      </c>
      <c r="L40" s="182">
        <v>5</v>
      </c>
      <c r="M40" s="182">
        <v>0</v>
      </c>
      <c r="N40" s="182">
        <v>5</v>
      </c>
      <c r="O40" s="183">
        <v>5</v>
      </c>
      <c r="P40" s="184">
        <v>5</v>
      </c>
      <c r="Q40" s="89" t="s">
        <v>102</v>
      </c>
      <c r="R40" s="200">
        <f>IF(SUM(S40:AB40)=0,"-",SUM(S40:AB40))</f>
        <v>2</v>
      </c>
      <c r="S40" s="200">
        <v>0</v>
      </c>
      <c r="T40" s="200">
        <v>0</v>
      </c>
      <c r="U40" s="200">
        <v>0</v>
      </c>
      <c r="V40" s="224">
        <v>1</v>
      </c>
      <c r="W40" s="200">
        <v>0</v>
      </c>
      <c r="X40" s="200">
        <v>0</v>
      </c>
      <c r="Y40" s="200">
        <v>0</v>
      </c>
      <c r="Z40" s="200">
        <v>0</v>
      </c>
      <c r="AA40" s="200">
        <v>1</v>
      </c>
      <c r="AB40" s="223">
        <v>0</v>
      </c>
      <c r="AC40" s="200" t="s">
        <v>4</v>
      </c>
      <c r="AD40" s="224">
        <v>2</v>
      </c>
      <c r="AE40" s="224">
        <v>1</v>
      </c>
      <c r="AF40" s="233">
        <v>1</v>
      </c>
    </row>
    <row r="41" spans="1:32" s="34" customFormat="1" ht="14.1" customHeight="1">
      <c r="A41" s="89" t="s">
        <v>65</v>
      </c>
      <c r="B41" s="201">
        <f t="shared" si="6"/>
        <v>3</v>
      </c>
      <c r="C41" s="182">
        <v>2</v>
      </c>
      <c r="D41" s="182">
        <v>0</v>
      </c>
      <c r="E41" s="182">
        <v>0</v>
      </c>
      <c r="F41" s="182">
        <v>0</v>
      </c>
      <c r="G41" s="138">
        <v>0</v>
      </c>
      <c r="H41" s="138">
        <v>0</v>
      </c>
      <c r="I41" s="138">
        <v>0</v>
      </c>
      <c r="J41" s="182">
        <v>0</v>
      </c>
      <c r="K41" s="182">
        <v>1</v>
      </c>
      <c r="L41" s="182">
        <v>0</v>
      </c>
      <c r="M41" s="182">
        <v>0</v>
      </c>
      <c r="N41" s="182">
        <v>6</v>
      </c>
      <c r="O41" s="183">
        <v>2</v>
      </c>
      <c r="P41" s="184">
        <v>2</v>
      </c>
      <c r="Q41" s="89" t="s">
        <v>157</v>
      </c>
      <c r="R41" s="200">
        <f>IF(SUM(S41:AB41)=0,"-",SUM(S41:AB41))</f>
        <v>1</v>
      </c>
      <c r="S41" s="200">
        <v>0</v>
      </c>
      <c r="T41" s="200">
        <v>0</v>
      </c>
      <c r="U41" s="200">
        <v>0</v>
      </c>
      <c r="V41" s="224">
        <v>1</v>
      </c>
      <c r="W41" s="200">
        <v>0</v>
      </c>
      <c r="X41" s="200">
        <v>0</v>
      </c>
      <c r="Y41" s="200">
        <v>0</v>
      </c>
      <c r="Z41" s="200">
        <v>0</v>
      </c>
      <c r="AA41" s="200">
        <v>0</v>
      </c>
      <c r="AB41" s="200">
        <v>0</v>
      </c>
      <c r="AC41" s="200" t="s">
        <v>4</v>
      </c>
      <c r="AD41" s="224">
        <v>2</v>
      </c>
      <c r="AE41" s="224">
        <v>2</v>
      </c>
      <c r="AF41" s="233">
        <v>1</v>
      </c>
    </row>
    <row r="42" spans="1:32" s="34" customFormat="1" ht="14.1" customHeight="1">
      <c r="A42" s="89" t="s">
        <v>66</v>
      </c>
      <c r="B42" s="201">
        <f t="shared" si="6"/>
        <v>3</v>
      </c>
      <c r="C42" s="182">
        <v>1</v>
      </c>
      <c r="D42" s="182">
        <v>0</v>
      </c>
      <c r="E42" s="182">
        <v>0</v>
      </c>
      <c r="F42" s="182">
        <v>0</v>
      </c>
      <c r="G42" s="138">
        <v>0</v>
      </c>
      <c r="H42" s="138">
        <v>0</v>
      </c>
      <c r="I42" s="138">
        <v>0</v>
      </c>
      <c r="J42" s="182">
        <v>0</v>
      </c>
      <c r="K42" s="182">
        <v>2</v>
      </c>
      <c r="L42" s="182">
        <v>0</v>
      </c>
      <c r="M42" s="182">
        <v>0</v>
      </c>
      <c r="N42" s="182">
        <v>3</v>
      </c>
      <c r="O42" s="183">
        <v>1</v>
      </c>
      <c r="P42" s="184">
        <v>1</v>
      </c>
      <c r="Q42" s="126" t="s">
        <v>179</v>
      </c>
      <c r="R42" s="227" t="str">
        <f>IF(SUM(S42:AB42)=0,"-",SUM(S42:AB42))</f>
        <v>-</v>
      </c>
      <c r="S42" s="227">
        <v>0</v>
      </c>
      <c r="T42" s="227">
        <v>0</v>
      </c>
      <c r="U42" s="227">
        <v>0</v>
      </c>
      <c r="V42" s="227">
        <v>0</v>
      </c>
      <c r="W42" s="227">
        <v>0</v>
      </c>
      <c r="X42" s="227">
        <v>0</v>
      </c>
      <c r="Y42" s="227">
        <v>0</v>
      </c>
      <c r="Z42" s="227">
        <v>0</v>
      </c>
      <c r="AA42" s="227">
        <v>0</v>
      </c>
      <c r="AB42" s="227">
        <v>0</v>
      </c>
      <c r="AC42" s="227" t="s">
        <v>4</v>
      </c>
      <c r="AD42" s="234">
        <v>2</v>
      </c>
      <c r="AE42" s="234">
        <v>1</v>
      </c>
      <c r="AF42" s="235">
        <v>1</v>
      </c>
    </row>
    <row r="43" spans="1:32" s="34" customFormat="1" ht="14.1" customHeight="1">
      <c r="A43" s="89" t="s">
        <v>67</v>
      </c>
      <c r="B43" s="201">
        <f t="shared" si="6"/>
        <v>2</v>
      </c>
      <c r="C43" s="182">
        <v>1</v>
      </c>
      <c r="D43" s="182">
        <v>0</v>
      </c>
      <c r="E43" s="182">
        <v>0</v>
      </c>
      <c r="F43" s="182">
        <v>0</v>
      </c>
      <c r="G43" s="138">
        <v>0</v>
      </c>
      <c r="H43" s="138">
        <v>0</v>
      </c>
      <c r="I43" s="138">
        <v>0</v>
      </c>
      <c r="J43" s="182">
        <v>0</v>
      </c>
      <c r="K43" s="182">
        <v>1</v>
      </c>
      <c r="L43" s="182">
        <v>0</v>
      </c>
      <c r="M43" s="182">
        <v>0</v>
      </c>
      <c r="N43" s="182">
        <v>3</v>
      </c>
      <c r="O43" s="183">
        <v>1</v>
      </c>
      <c r="P43" s="184">
        <v>1</v>
      </c>
      <c r="Q43" s="9" t="s">
        <v>195</v>
      </c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</row>
    <row r="44" spans="1:32" s="34" customFormat="1" ht="14.1" customHeight="1">
      <c r="A44" s="89" t="s">
        <v>68</v>
      </c>
      <c r="B44" s="201">
        <f t="shared" si="6"/>
        <v>7</v>
      </c>
      <c r="C44" s="182">
        <v>4</v>
      </c>
      <c r="D44" s="182">
        <v>0</v>
      </c>
      <c r="E44" s="182">
        <v>0</v>
      </c>
      <c r="F44" s="182">
        <v>0</v>
      </c>
      <c r="G44" s="138">
        <v>0</v>
      </c>
      <c r="H44" s="138">
        <v>0</v>
      </c>
      <c r="I44" s="138">
        <v>0</v>
      </c>
      <c r="J44" s="182">
        <v>0</v>
      </c>
      <c r="K44" s="182">
        <v>3</v>
      </c>
      <c r="L44" s="182">
        <v>0</v>
      </c>
      <c r="M44" s="182">
        <v>0</v>
      </c>
      <c r="N44" s="182">
        <v>10</v>
      </c>
      <c r="O44" s="183">
        <v>3</v>
      </c>
      <c r="P44" s="184">
        <v>3</v>
      </c>
      <c r="Q44" s="9" t="s">
        <v>177</v>
      </c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</row>
    <row r="45" spans="1:32" s="34" customFormat="1" ht="14.1" customHeight="1">
      <c r="A45" s="89" t="s">
        <v>69</v>
      </c>
      <c r="B45" s="201">
        <f t="shared" si="6"/>
        <v>2</v>
      </c>
      <c r="C45" s="182">
        <v>2</v>
      </c>
      <c r="D45" s="182">
        <v>0</v>
      </c>
      <c r="E45" s="182">
        <v>0</v>
      </c>
      <c r="F45" s="182">
        <v>0</v>
      </c>
      <c r="G45" s="138">
        <v>0</v>
      </c>
      <c r="H45" s="138">
        <v>0</v>
      </c>
      <c r="I45" s="138">
        <v>0</v>
      </c>
      <c r="J45" s="182">
        <v>0</v>
      </c>
      <c r="K45" s="182">
        <v>0</v>
      </c>
      <c r="L45" s="182">
        <v>0</v>
      </c>
      <c r="M45" s="182">
        <v>0</v>
      </c>
      <c r="N45" s="182">
        <v>4</v>
      </c>
      <c r="O45" s="183">
        <v>2</v>
      </c>
      <c r="P45" s="184">
        <v>1</v>
      </c>
      <c r="Q45" s="9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</row>
    <row r="46" spans="1:32" s="34" customFormat="1" ht="14.1" customHeight="1">
      <c r="A46" s="89" t="s">
        <v>70</v>
      </c>
      <c r="B46" s="201">
        <f t="shared" si="6"/>
        <v>1</v>
      </c>
      <c r="C46" s="182">
        <v>1</v>
      </c>
      <c r="D46" s="182">
        <v>0</v>
      </c>
      <c r="E46" s="182">
        <v>0</v>
      </c>
      <c r="F46" s="182">
        <v>0</v>
      </c>
      <c r="G46" s="138">
        <v>0</v>
      </c>
      <c r="H46" s="138">
        <v>0</v>
      </c>
      <c r="I46" s="138">
        <v>0</v>
      </c>
      <c r="J46" s="182">
        <v>0</v>
      </c>
      <c r="K46" s="182">
        <v>0</v>
      </c>
      <c r="L46" s="182">
        <v>0</v>
      </c>
      <c r="M46" s="182">
        <v>0</v>
      </c>
      <c r="N46" s="182">
        <v>3</v>
      </c>
      <c r="O46" s="183">
        <v>1</v>
      </c>
      <c r="P46" s="184">
        <v>1</v>
      </c>
      <c r="Q46" s="9"/>
      <c r="R46" s="127"/>
      <c r="S46" s="127"/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  <c r="AF46" s="127"/>
    </row>
    <row r="47" spans="1:32" s="34" customFormat="1" ht="14.1" customHeight="1">
      <c r="A47" s="89" t="s">
        <v>71</v>
      </c>
      <c r="B47" s="201">
        <f t="shared" si="6"/>
        <v>2</v>
      </c>
      <c r="C47" s="182">
        <v>2</v>
      </c>
      <c r="D47" s="182">
        <v>0</v>
      </c>
      <c r="E47" s="182">
        <v>0</v>
      </c>
      <c r="F47" s="182">
        <v>0</v>
      </c>
      <c r="G47" s="138">
        <v>0</v>
      </c>
      <c r="H47" s="138">
        <v>0</v>
      </c>
      <c r="I47" s="138">
        <v>0</v>
      </c>
      <c r="J47" s="182">
        <v>0</v>
      </c>
      <c r="K47" s="182">
        <v>0</v>
      </c>
      <c r="L47" s="182">
        <v>0</v>
      </c>
      <c r="M47" s="182">
        <v>0</v>
      </c>
      <c r="N47" s="182">
        <v>4</v>
      </c>
      <c r="O47" s="183">
        <v>2</v>
      </c>
      <c r="P47" s="184">
        <v>2</v>
      </c>
      <c r="Q47" s="9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27"/>
      <c r="AF47" s="127"/>
    </row>
    <row r="48" spans="1:32" s="34" customFormat="1" ht="14.1" customHeight="1">
      <c r="A48" s="89" t="s">
        <v>72</v>
      </c>
      <c r="B48" s="201">
        <f t="shared" si="6"/>
        <v>2</v>
      </c>
      <c r="C48" s="182">
        <v>1</v>
      </c>
      <c r="D48" s="182">
        <v>0</v>
      </c>
      <c r="E48" s="182">
        <v>0</v>
      </c>
      <c r="F48" s="182">
        <v>0</v>
      </c>
      <c r="G48" s="138">
        <v>0</v>
      </c>
      <c r="H48" s="138">
        <v>0</v>
      </c>
      <c r="I48" s="138">
        <v>0</v>
      </c>
      <c r="J48" s="182">
        <v>0</v>
      </c>
      <c r="K48" s="182">
        <v>1</v>
      </c>
      <c r="L48" s="182">
        <v>0</v>
      </c>
      <c r="M48" s="182">
        <v>0</v>
      </c>
      <c r="N48" s="182">
        <v>2</v>
      </c>
      <c r="O48" s="183">
        <v>1</v>
      </c>
      <c r="P48" s="184">
        <v>1</v>
      </c>
      <c r="Q48" s="9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</row>
    <row r="49" spans="1:32" s="34" customFormat="1" ht="14.1" customHeight="1">
      <c r="A49" s="89" t="s">
        <v>73</v>
      </c>
      <c r="B49" s="201">
        <f t="shared" si="6"/>
        <v>2</v>
      </c>
      <c r="C49" s="182">
        <v>1</v>
      </c>
      <c r="D49" s="182">
        <v>1</v>
      </c>
      <c r="E49" s="182">
        <v>0</v>
      </c>
      <c r="F49" s="182">
        <v>0</v>
      </c>
      <c r="G49" s="138">
        <v>0</v>
      </c>
      <c r="H49" s="138">
        <v>0</v>
      </c>
      <c r="I49" s="138">
        <v>0</v>
      </c>
      <c r="J49" s="182">
        <v>0</v>
      </c>
      <c r="K49" s="182">
        <v>0</v>
      </c>
      <c r="L49" s="182">
        <v>0</v>
      </c>
      <c r="M49" s="182">
        <v>0</v>
      </c>
      <c r="N49" s="182">
        <v>1</v>
      </c>
      <c r="O49" s="183">
        <v>1</v>
      </c>
      <c r="P49" s="184">
        <v>1</v>
      </c>
      <c r="Q49" s="9"/>
      <c r="R49" s="127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</row>
    <row r="50" spans="1:32" s="34" customFormat="1" ht="14.1" customHeight="1">
      <c r="A50" s="89" t="s">
        <v>74</v>
      </c>
      <c r="B50" s="201">
        <f t="shared" si="6"/>
        <v>1</v>
      </c>
      <c r="C50" s="182">
        <v>1</v>
      </c>
      <c r="D50" s="182">
        <v>0</v>
      </c>
      <c r="E50" s="182">
        <v>0</v>
      </c>
      <c r="F50" s="182">
        <v>0</v>
      </c>
      <c r="G50" s="138">
        <v>0</v>
      </c>
      <c r="H50" s="138">
        <v>0</v>
      </c>
      <c r="I50" s="138">
        <v>0</v>
      </c>
      <c r="J50" s="182">
        <v>0</v>
      </c>
      <c r="K50" s="182">
        <v>0</v>
      </c>
      <c r="L50" s="182">
        <v>0</v>
      </c>
      <c r="M50" s="182">
        <v>0</v>
      </c>
      <c r="N50" s="182">
        <v>1</v>
      </c>
      <c r="O50" s="183">
        <v>1</v>
      </c>
      <c r="P50" s="184">
        <v>1</v>
      </c>
    </row>
    <row r="51" spans="1:32" s="34" customFormat="1" ht="14.1" customHeight="1">
      <c r="A51" s="89" t="s">
        <v>170</v>
      </c>
      <c r="B51" s="201">
        <f t="shared" si="6"/>
        <v>4</v>
      </c>
      <c r="C51" s="182">
        <v>3</v>
      </c>
      <c r="D51" s="182">
        <v>0</v>
      </c>
      <c r="E51" s="182">
        <v>0</v>
      </c>
      <c r="F51" s="182">
        <v>0</v>
      </c>
      <c r="G51" s="138">
        <v>0</v>
      </c>
      <c r="H51" s="138">
        <v>0</v>
      </c>
      <c r="I51" s="138">
        <v>0</v>
      </c>
      <c r="J51" s="182">
        <v>0</v>
      </c>
      <c r="K51" s="182">
        <v>1</v>
      </c>
      <c r="L51" s="182">
        <v>0</v>
      </c>
      <c r="M51" s="182">
        <v>0</v>
      </c>
      <c r="N51" s="182">
        <v>9</v>
      </c>
      <c r="O51" s="183">
        <v>3</v>
      </c>
      <c r="P51" s="184">
        <v>3</v>
      </c>
    </row>
    <row r="52" spans="1:32" s="34" customFormat="1" ht="14.1" customHeight="1">
      <c r="A52" s="89" t="s">
        <v>75</v>
      </c>
      <c r="B52" s="201">
        <f t="shared" si="6"/>
        <v>6</v>
      </c>
      <c r="C52" s="182">
        <v>3</v>
      </c>
      <c r="D52" s="182">
        <v>0</v>
      </c>
      <c r="E52" s="182">
        <v>0</v>
      </c>
      <c r="F52" s="182">
        <v>0</v>
      </c>
      <c r="G52" s="138">
        <v>0</v>
      </c>
      <c r="H52" s="138">
        <v>0</v>
      </c>
      <c r="I52" s="138">
        <v>0</v>
      </c>
      <c r="J52" s="182">
        <v>0</v>
      </c>
      <c r="K52" s="182">
        <v>3</v>
      </c>
      <c r="L52" s="182">
        <v>0</v>
      </c>
      <c r="M52" s="182">
        <v>0</v>
      </c>
      <c r="N52" s="182">
        <v>9</v>
      </c>
      <c r="O52" s="183">
        <v>3</v>
      </c>
      <c r="P52" s="184">
        <v>3</v>
      </c>
      <c r="Q52" s="9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</row>
    <row r="53" spans="1:32" s="34" customFormat="1" ht="14.1" customHeight="1">
      <c r="A53" s="89" t="s">
        <v>76</v>
      </c>
      <c r="B53" s="201">
        <f t="shared" si="6"/>
        <v>3</v>
      </c>
      <c r="C53" s="182">
        <v>1</v>
      </c>
      <c r="D53" s="182">
        <v>0</v>
      </c>
      <c r="E53" s="182">
        <v>1</v>
      </c>
      <c r="F53" s="182">
        <v>0</v>
      </c>
      <c r="G53" s="138">
        <v>0</v>
      </c>
      <c r="H53" s="138">
        <v>0</v>
      </c>
      <c r="I53" s="138">
        <v>0</v>
      </c>
      <c r="J53" s="182">
        <v>0</v>
      </c>
      <c r="K53" s="182">
        <v>1</v>
      </c>
      <c r="L53" s="182">
        <v>0</v>
      </c>
      <c r="M53" s="182">
        <v>0</v>
      </c>
      <c r="N53" s="182">
        <v>1</v>
      </c>
      <c r="O53" s="183">
        <v>1</v>
      </c>
      <c r="P53" s="184">
        <v>1</v>
      </c>
      <c r="Q53" s="9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</row>
    <row r="54" spans="1:32" s="34" customFormat="1" ht="14.1" customHeight="1">
      <c r="A54" s="89" t="s">
        <v>77</v>
      </c>
      <c r="B54" s="201">
        <f t="shared" si="6"/>
        <v>2</v>
      </c>
      <c r="C54" s="182">
        <v>1</v>
      </c>
      <c r="D54" s="182">
        <v>0</v>
      </c>
      <c r="E54" s="182">
        <v>0</v>
      </c>
      <c r="F54" s="182">
        <v>1</v>
      </c>
      <c r="G54" s="138">
        <v>0</v>
      </c>
      <c r="H54" s="138">
        <v>0</v>
      </c>
      <c r="I54" s="138">
        <v>0</v>
      </c>
      <c r="J54" s="182">
        <v>0</v>
      </c>
      <c r="K54" s="182">
        <v>0</v>
      </c>
      <c r="L54" s="182">
        <v>0</v>
      </c>
      <c r="M54" s="182">
        <v>0</v>
      </c>
      <c r="N54" s="182">
        <v>3</v>
      </c>
      <c r="O54" s="183">
        <v>1</v>
      </c>
      <c r="P54" s="184">
        <v>1</v>
      </c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</row>
    <row r="55" spans="1:32" s="34" customFormat="1" ht="14.1" customHeight="1">
      <c r="A55" s="126" t="s">
        <v>78</v>
      </c>
      <c r="B55" s="228">
        <f t="shared" si="6"/>
        <v>2</v>
      </c>
      <c r="C55" s="185">
        <v>2</v>
      </c>
      <c r="D55" s="185">
        <v>0</v>
      </c>
      <c r="E55" s="185">
        <v>0</v>
      </c>
      <c r="F55" s="185">
        <v>0</v>
      </c>
      <c r="G55" s="141">
        <v>0</v>
      </c>
      <c r="H55" s="141">
        <v>0</v>
      </c>
      <c r="I55" s="141">
        <v>0</v>
      </c>
      <c r="J55" s="185">
        <v>0</v>
      </c>
      <c r="K55" s="185">
        <v>0</v>
      </c>
      <c r="L55" s="185">
        <v>0</v>
      </c>
      <c r="M55" s="185">
        <v>0</v>
      </c>
      <c r="N55" s="185">
        <v>3</v>
      </c>
      <c r="O55" s="185">
        <v>1</v>
      </c>
      <c r="P55" s="186">
        <v>1</v>
      </c>
      <c r="Q55" s="9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</row>
    <row r="56" spans="1:32" s="34" customFormat="1" ht="14.1" customHeight="1">
      <c r="Q56" s="9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</row>
    <row r="57" spans="1:32" s="34" customFormat="1" ht="14.1" customHeight="1">
      <c r="Q57" s="9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</row>
    <row r="58" spans="1:32" s="34" customFormat="1" ht="14.1" customHeight="1">
      <c r="Q58" s="9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</row>
    <row r="59" spans="1:32" s="34" customFormat="1" ht="14.1" customHeight="1">
      <c r="A59" s="9"/>
      <c r="B59" s="27"/>
      <c r="G59" s="27"/>
      <c r="H59" s="27"/>
      <c r="I59" s="9"/>
      <c r="Q59" s="9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</row>
    <row r="60" spans="1:32" ht="15" customHeight="1"/>
  </sheetData>
  <phoneticPr fontId="2"/>
  <printOptions horizontalCentered="1" gridLinesSet="0"/>
  <pageMargins left="0.59055118110236227" right="0.59055118110236227" top="0.78740157480314965" bottom="0.78740157480314965" header="1.0236220472440944" footer="0.27559055118110237"/>
  <pageSetup paperSize="9" scale="93" firstPageNumber="56" pageOrder="overThenDown" orientation="portrait" blackAndWhite="1" useFirstPageNumber="1" verticalDpi="4294967292" r:id="rId1"/>
  <headerFooter alignWithMargins="0">
    <oddFooter>&amp;C&amp;"ＭＳ ゴシック,標準"&amp;11- &amp;P -</oddFooter>
  </headerFooter>
  <colBreaks count="1" manualBreakCount="1">
    <brk id="16" max="59" man="1"/>
  </colBreaks>
  <ignoredErrors>
    <ignoredError sqref="B18:B50 B51:B55 R11:R3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第１３～１５表</vt:lpstr>
      <vt:lpstr>第１６表</vt:lpstr>
      <vt:lpstr>第１７表</vt:lpstr>
      <vt:lpstr>第１８表</vt:lpstr>
      <vt:lpstr>第１９表</vt:lpstr>
      <vt:lpstr>第２０表</vt:lpstr>
      <vt:lpstr>第１９表!Print_Area</vt:lpstr>
      <vt:lpstr>第２０表!Print_Area</vt:lpstr>
      <vt:lpstr>第１６表!Print_Titles</vt:lpstr>
      <vt:lpstr>第１７表!Print_Titles</vt:lpstr>
      <vt:lpstr>第１８表!Print_Titles</vt:lpstr>
      <vt:lpstr>第１９表!Print_Titles</vt:lpstr>
      <vt:lpstr>第２０表!Print_Titles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福島県統計調査課</dc:creator>
  <cp:lastModifiedBy>鴫原 大</cp:lastModifiedBy>
  <cp:lastPrinted>2015-01-19T00:25:08Z</cp:lastPrinted>
  <dcterms:created xsi:type="dcterms:W3CDTF">2006-01-23T06:42:38Z</dcterms:created>
  <dcterms:modified xsi:type="dcterms:W3CDTF">2015-02-19T06:20:42Z</dcterms:modified>
</cp:coreProperties>
</file>