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1715" windowHeight="9000"/>
  </bookViews>
  <sheets>
    <sheet name="総括表" sheetId="1" r:id="rId1"/>
  </sheets>
  <definedNames>
    <definedName name="_xlnm.Print_Area" localSheetId="0">総括表!$A$1:$M$63</definedName>
  </definedNames>
  <calcPr calcId="145621"/>
</workbook>
</file>

<file path=xl/calcChain.xml><?xml version="1.0" encoding="utf-8"?>
<calcChain xmlns="http://schemas.openxmlformats.org/spreadsheetml/2006/main">
  <c r="E16" i="1" l="1"/>
  <c r="G18" i="1"/>
  <c r="M12" i="1"/>
  <c r="L12" i="1"/>
  <c r="K12" i="1"/>
  <c r="I12" i="1"/>
  <c r="H12" i="1"/>
  <c r="F12" i="1"/>
  <c r="E12" i="1"/>
  <c r="E8" i="1" s="1"/>
  <c r="D12" i="1"/>
  <c r="M11" i="1"/>
  <c r="L11" i="1"/>
  <c r="K11" i="1"/>
  <c r="I11" i="1"/>
  <c r="H11" i="1"/>
  <c r="F11" i="1"/>
  <c r="F7" i="1"/>
  <c r="E11" i="1"/>
  <c r="D11" i="1"/>
  <c r="D7" i="1"/>
  <c r="M40" i="1"/>
  <c r="L40" i="1"/>
  <c r="K40" i="1"/>
  <c r="J42" i="1"/>
  <c r="J40" i="1" s="1"/>
  <c r="J44" i="1"/>
  <c r="I40" i="1"/>
  <c r="H40" i="1"/>
  <c r="G42" i="1"/>
  <c r="G40" i="1" s="1"/>
  <c r="G44" i="1"/>
  <c r="F40" i="1"/>
  <c r="E40" i="1"/>
  <c r="D40" i="1"/>
  <c r="M39" i="1"/>
  <c r="L39" i="1"/>
  <c r="K39" i="1"/>
  <c r="J41" i="1"/>
  <c r="J43" i="1"/>
  <c r="J39" i="1" s="1"/>
  <c r="I39" i="1"/>
  <c r="H39" i="1"/>
  <c r="G41" i="1"/>
  <c r="G43" i="1"/>
  <c r="F39" i="1"/>
  <c r="E39" i="1"/>
  <c r="D39" i="1"/>
  <c r="C41" i="1"/>
  <c r="C39" i="1"/>
  <c r="C43" i="1"/>
  <c r="C42" i="1"/>
  <c r="C44" i="1"/>
  <c r="C40" i="1" s="1"/>
  <c r="M58" i="1"/>
  <c r="L58" i="1"/>
  <c r="K58" i="1"/>
  <c r="J62" i="1"/>
  <c r="J58" i="1" s="1"/>
  <c r="I58" i="1"/>
  <c r="H58" i="1"/>
  <c r="G62" i="1"/>
  <c r="G58" i="1" s="1"/>
  <c r="F58" i="1"/>
  <c r="E58" i="1"/>
  <c r="D58" i="1"/>
  <c r="C60" i="1"/>
  <c r="C62" i="1"/>
  <c r="C58" i="1"/>
  <c r="M52" i="1"/>
  <c r="L52" i="1"/>
  <c r="K52" i="1"/>
  <c r="J54" i="1"/>
  <c r="J56" i="1"/>
  <c r="I52" i="1"/>
  <c r="H52" i="1"/>
  <c r="G54" i="1"/>
  <c r="G52" i="1" s="1"/>
  <c r="G56" i="1"/>
  <c r="F52" i="1"/>
  <c r="E52" i="1"/>
  <c r="D52" i="1"/>
  <c r="C54" i="1"/>
  <c r="C52" i="1"/>
  <c r="C56" i="1"/>
  <c r="M13" i="1"/>
  <c r="L13" i="1"/>
  <c r="K13" i="1"/>
  <c r="K7" i="1" s="1"/>
  <c r="I13" i="1"/>
  <c r="H13" i="1"/>
  <c r="G13" i="1" s="1"/>
  <c r="F13" i="1"/>
  <c r="E13" i="1"/>
  <c r="M14" i="1"/>
  <c r="M8" i="1" s="1"/>
  <c r="L14" i="1"/>
  <c r="K14" i="1"/>
  <c r="I14" i="1"/>
  <c r="H14" i="1"/>
  <c r="F14" i="1"/>
  <c r="E14" i="1"/>
  <c r="D14" i="1"/>
  <c r="D8" i="1" s="1"/>
  <c r="C14" i="1"/>
  <c r="D13" i="1"/>
  <c r="M10" i="1"/>
  <c r="L10" i="1"/>
  <c r="K10" i="1"/>
  <c r="I10" i="1"/>
  <c r="H10" i="1"/>
  <c r="F10" i="1"/>
  <c r="E10" i="1"/>
  <c r="D10" i="1"/>
  <c r="L7" i="1"/>
  <c r="E7" i="1"/>
  <c r="C11" i="1"/>
  <c r="C7" i="1"/>
  <c r="C13" i="1"/>
  <c r="J26" i="1"/>
  <c r="J34" i="1"/>
  <c r="J48" i="1"/>
  <c r="J18" i="1"/>
  <c r="G26" i="1"/>
  <c r="G34" i="1"/>
  <c r="G48" i="1"/>
  <c r="C26" i="1"/>
  <c r="C10" i="1"/>
  <c r="C34" i="1"/>
  <c r="C48" i="1"/>
  <c r="C18" i="1"/>
  <c r="M16" i="1"/>
  <c r="L16" i="1"/>
  <c r="K16" i="1"/>
  <c r="J20" i="1"/>
  <c r="J22" i="1"/>
  <c r="I16" i="1"/>
  <c r="H16" i="1"/>
  <c r="G20" i="1"/>
  <c r="G22" i="1"/>
  <c r="F16" i="1"/>
  <c r="D16" i="1"/>
  <c r="C20" i="1"/>
  <c r="C22" i="1"/>
  <c r="M46" i="1"/>
  <c r="L46" i="1"/>
  <c r="K46" i="1"/>
  <c r="J50" i="1"/>
  <c r="I46" i="1"/>
  <c r="H46" i="1"/>
  <c r="G50" i="1"/>
  <c r="G46" i="1" s="1"/>
  <c r="F46" i="1"/>
  <c r="E46" i="1"/>
  <c r="D46" i="1"/>
  <c r="C50" i="1"/>
  <c r="C46" i="1"/>
  <c r="M32" i="1"/>
  <c r="L32" i="1"/>
  <c r="K32" i="1"/>
  <c r="J36" i="1"/>
  <c r="J38" i="1"/>
  <c r="I32" i="1"/>
  <c r="H32" i="1"/>
  <c r="G36" i="1"/>
  <c r="G38" i="1"/>
  <c r="F32" i="1"/>
  <c r="D32" i="1"/>
  <c r="C36" i="1"/>
  <c r="C32" i="1" s="1"/>
  <c r="C38" i="1"/>
  <c r="M24" i="1"/>
  <c r="L24" i="1"/>
  <c r="K24" i="1"/>
  <c r="J28" i="1"/>
  <c r="J30" i="1"/>
  <c r="I24" i="1"/>
  <c r="H24" i="1"/>
  <c r="G28" i="1"/>
  <c r="G30" i="1"/>
  <c r="G24" i="1" s="1"/>
  <c r="F24" i="1"/>
  <c r="E24" i="1"/>
  <c r="D24" i="1"/>
  <c r="C28" i="1"/>
  <c r="C24" i="1" s="1"/>
  <c r="C30" i="1"/>
  <c r="J52" i="1"/>
  <c r="J46" i="1"/>
  <c r="M7" i="1"/>
  <c r="J11" i="1"/>
  <c r="I7" i="1"/>
  <c r="C16" i="1"/>
  <c r="G12" i="1" l="1"/>
  <c r="J12" i="1"/>
  <c r="J13" i="1"/>
  <c r="J7" i="1" s="1"/>
  <c r="G39" i="1"/>
  <c r="H7" i="1"/>
  <c r="G11" i="1"/>
  <c r="G7" i="1" s="1"/>
  <c r="J14" i="1"/>
  <c r="J32" i="1"/>
  <c r="G32" i="1"/>
  <c r="G10" i="1"/>
  <c r="L8" i="1"/>
  <c r="J24" i="1"/>
  <c r="J10" i="1"/>
  <c r="C12" i="1"/>
  <c r="C8" i="1" s="1"/>
  <c r="K8" i="1"/>
  <c r="J16" i="1"/>
  <c r="G14" i="1"/>
  <c r="I8" i="1"/>
  <c r="H8" i="1"/>
  <c r="G16" i="1"/>
  <c r="F8" i="1"/>
  <c r="J8" i="1" l="1"/>
  <c r="G8" i="1"/>
</calcChain>
</file>

<file path=xl/sharedStrings.xml><?xml version="1.0" encoding="utf-8"?>
<sst xmlns="http://schemas.openxmlformats.org/spreadsheetml/2006/main" count="85" uniqueCount="32">
  <si>
    <t>１　学校調査</t>
    <rPh sb="2" eb="4">
      <t>ガッコウ</t>
    </rPh>
    <rPh sb="4" eb="6">
      <t>チョウサ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</si>
  <si>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</si>
  <si>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</si>
  <si>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</si>
  <si>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</si>
  <si>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</si>
  <si>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</si>
  <si>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</si>
  <si>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幼稚園</t>
    <rPh sb="0" eb="3">
      <t>ヨウチエン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</si>
  <si>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</si>
  <si>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</si>
  <si>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</si>
  <si>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</si>
  <si>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学級数</t>
    <rPh sb="0" eb="3">
      <t>ガッキュウスウ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</si>
  <si>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</si>
  <si>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</si>
  <si>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園児・児童・生徒数</t>
    <rPh sb="0" eb="2">
      <t>エンジ</t>
    </rPh>
    <rPh sb="3" eb="5">
      <t>ジドウ</t>
    </rPh>
    <rPh sb="6" eb="9">
      <t>セイトスウ</t>
    </rPh>
    <phoneticPr fontId="2"/>
  </si>
  <si>
    <t>職員数</t>
    <rPh sb="0" eb="3">
      <t>ショクインスウ</t>
    </rPh>
    <phoneticPr fontId="2"/>
  </si>
  <si>
    <t>（本務者）</t>
    <rPh sb="1" eb="3">
      <t>ホンム</t>
    </rPh>
    <rPh sb="3" eb="4">
      <t>シャ</t>
    </rPh>
    <phoneticPr fontId="2"/>
  </si>
  <si>
    <t>－総括表－</t>
    <rPh sb="1" eb="3">
      <t>ソウカツ</t>
    </rPh>
    <rPh sb="3" eb="4">
      <t>ヒョウ</t>
    </rPh>
    <phoneticPr fontId="2"/>
  </si>
  <si>
    <t>総括表</t>
    <rPh sb="0" eb="2">
      <t>ソウカツ</t>
    </rPh>
    <rPh sb="2" eb="3">
      <t>ヒョウ</t>
    </rPh>
    <phoneticPr fontId="2"/>
  </si>
  <si>
    <t>注　（　）は外書で、通信制課程である。</t>
    <rPh sb="0" eb="1">
      <t>チュウ</t>
    </rPh>
    <rPh sb="6" eb="7">
      <t>ソト</t>
    </rPh>
    <rPh sb="7" eb="8">
      <t>ショ</t>
    </rPh>
    <rPh sb="10" eb="13">
      <t>ツウシンセイ</t>
    </rPh>
    <rPh sb="13" eb="15">
      <t>カテイ</t>
    </rPh>
    <phoneticPr fontId="2"/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</si>
  <si>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</si>
  <si>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>区　分</t>
    <rPh sb="0" eb="1">
      <t>ク</t>
    </rPh>
    <rPh sb="2" eb="3">
      <t>ブン</t>
    </rPh>
    <phoneticPr fontId="2"/>
  </si>
  <si>
    <t>学　校　数</t>
    <rPh sb="0" eb="1">
      <t>ガク</t>
    </rPh>
    <rPh sb="2" eb="3">
      <t>コウ</t>
    </rPh>
    <rPh sb="4" eb="5">
      <t>カズ</t>
    </rPh>
    <phoneticPr fontId="2"/>
  </si>
  <si>
    <t>-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</si>
  <si>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</si>
  <si>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 xml:space="preserve"> </t>
    <phoneticPr fontId="2"/>
  </si>
  <si>
    <t>-</t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</si>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</sst>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\ \(#,###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177" fontId="5" fillId="0" borderId="4" xfId="0" applyNumberFormat="1" applyFont="1" applyFill="1" applyBorder="1" applyAlignment="1">
      <alignment horizontal="right"/>
    </xf>
    <xf numFmtId="177" fontId="5" fillId="0" borderId="5" xfId="0" applyNumberFormat="1" applyFont="1" applyFill="1" applyBorder="1" applyAlignment="1">
      <alignment horizontal="right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right" vertical="center"/>
    </xf>
    <xf numFmtId="177" fontId="9" fillId="0" borderId="4" xfId="0" applyNumberFormat="1" applyFont="1" applyFill="1" applyBorder="1" applyAlignment="1">
      <alignment horizontal="right"/>
    </xf>
    <xf numFmtId="176" fontId="9" fillId="0" borderId="3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49" fontId="3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="120" zoomScaleNormal="120" workbookViewId="0">
      <pane ySplit="6" topLeftCell="A7" activePane="bottomLeft" state="frozen"/>
      <selection pane="bottomLeft" activeCell="H11" sqref="H11"/>
    </sheetView>
  </sheetViews>
  <sheetFormatPr defaultRowHeight="13.5" x14ac:dyDescent="0.15"/>
  <cols>
    <col min="1" max="1" width="9" style="4"/>
    <col min="2" max="2" width="7.625" style="4" customWidth="1"/>
    <col min="3" max="5" width="9.125" style="4" customWidth="1"/>
    <col min="6" max="12" width="9.625" style="4" customWidth="1"/>
    <col min="13" max="13" width="12" style="4" customWidth="1"/>
    <col min="14" max="14" width="3.25" style="4" customWidth="1"/>
    <col min="15" max="16384" width="9" style="4"/>
  </cols>
  <sheetData>
    <row r="1" spans="1:13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1" t="s">
        <v>19</v>
      </c>
      <c r="M1" s="21"/>
    </row>
    <row r="2" spans="1:13" s="6" customFormat="1" ht="20.25" customHeight="1" x14ac:dyDescent="0.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customHeight="1" thickBot="1" x14ac:dyDescent="0.2">
      <c r="A4" s="7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 x14ac:dyDescent="0.15">
      <c r="A5" s="26" t="s">
        <v>23</v>
      </c>
      <c r="B5" s="27"/>
      <c r="C5" s="27" t="s">
        <v>24</v>
      </c>
      <c r="D5" s="27"/>
      <c r="E5" s="27"/>
      <c r="F5" s="27" t="s">
        <v>13</v>
      </c>
      <c r="G5" s="27" t="s">
        <v>16</v>
      </c>
      <c r="H5" s="27"/>
      <c r="I5" s="27"/>
      <c r="J5" s="23" t="s">
        <v>22</v>
      </c>
      <c r="K5" s="24"/>
      <c r="L5" s="25"/>
      <c r="M5" s="2" t="s">
        <v>17</v>
      </c>
    </row>
    <row r="6" spans="1:13" ht="15.75" customHeight="1" x14ac:dyDescent="0.15">
      <c r="A6" s="28"/>
      <c r="B6" s="18"/>
      <c r="C6" s="11" t="s">
        <v>1</v>
      </c>
      <c r="D6" s="11" t="s">
        <v>11</v>
      </c>
      <c r="E6" s="11" t="s">
        <v>12</v>
      </c>
      <c r="F6" s="18"/>
      <c r="G6" s="11" t="s">
        <v>1</v>
      </c>
      <c r="H6" s="11" t="s">
        <v>14</v>
      </c>
      <c r="I6" s="11" t="s">
        <v>15</v>
      </c>
      <c r="J6" s="11" t="s">
        <v>1</v>
      </c>
      <c r="K6" s="11" t="s">
        <v>14</v>
      </c>
      <c r="L6" s="11" t="s">
        <v>15</v>
      </c>
      <c r="M6" s="3" t="s">
        <v>18</v>
      </c>
    </row>
    <row r="7" spans="1:13" ht="15.75" customHeight="1" x14ac:dyDescent="0.15">
      <c r="A7" s="28" t="s">
        <v>1</v>
      </c>
      <c r="B7" s="18" t="s">
        <v>1</v>
      </c>
      <c r="C7" s="8">
        <f>IF(SUM(C9,C11,C13)=0,"",SUM(C9,C11,C13))</f>
        <v>5</v>
      </c>
      <c r="D7" s="8">
        <f t="shared" ref="D7:M7" si="0">IF(SUM(D9,D11,D13)=0,"",SUM(D9,D11,D13))</f>
        <v>5</v>
      </c>
      <c r="E7" s="8" t="str">
        <f t="shared" si="0"/>
        <v/>
      </c>
      <c r="F7" s="8" t="str">
        <f t="shared" si="0"/>
        <v/>
      </c>
      <c r="G7" s="8">
        <f t="shared" si="0"/>
        <v>3948</v>
      </c>
      <c r="H7" s="8">
        <f t="shared" si="0"/>
        <v>2253</v>
      </c>
      <c r="I7" s="8">
        <f t="shared" si="0"/>
        <v>1695</v>
      </c>
      <c r="J7" s="8">
        <f t="shared" si="0"/>
        <v>84</v>
      </c>
      <c r="K7" s="8">
        <f t="shared" si="0"/>
        <v>52</v>
      </c>
      <c r="L7" s="8">
        <f t="shared" si="0"/>
        <v>32</v>
      </c>
      <c r="M7" s="9">
        <f t="shared" si="0"/>
        <v>14</v>
      </c>
    </row>
    <row r="8" spans="1:13" ht="15.75" customHeight="1" x14ac:dyDescent="0.15">
      <c r="A8" s="28"/>
      <c r="B8" s="18"/>
      <c r="C8" s="30">
        <f t="shared" ref="C8:M8" si="1">SUM(C10,C12,C14)</f>
        <v>1258</v>
      </c>
      <c r="D8" s="30">
        <f t="shared" si="1"/>
        <v>1241</v>
      </c>
      <c r="E8" s="30">
        <f t="shared" si="1"/>
        <v>17</v>
      </c>
      <c r="F8" s="30">
        <f t="shared" si="1"/>
        <v>10235</v>
      </c>
      <c r="G8" s="30">
        <f t="shared" si="1"/>
        <v>243291</v>
      </c>
      <c r="H8" s="30">
        <f t="shared" si="1"/>
        <v>123790</v>
      </c>
      <c r="I8" s="30">
        <f t="shared" si="1"/>
        <v>119501</v>
      </c>
      <c r="J8" s="30">
        <f t="shared" si="1"/>
        <v>20556</v>
      </c>
      <c r="K8" s="30">
        <f t="shared" si="1"/>
        <v>9202</v>
      </c>
      <c r="L8" s="30">
        <f t="shared" si="1"/>
        <v>11354</v>
      </c>
      <c r="M8" s="31">
        <f t="shared" si="1"/>
        <v>3125</v>
      </c>
    </row>
    <row r="9" spans="1:13" ht="15.75" customHeight="1" x14ac:dyDescent="0.15">
      <c r="A9" s="28"/>
      <c r="B9" s="18" t="s">
        <v>2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ht="15.75" customHeight="1" x14ac:dyDescent="0.15">
      <c r="A10" s="28"/>
      <c r="B10" s="18"/>
      <c r="C10" s="30">
        <f>SUM(C26,C34,C48,C18)</f>
        <v>4</v>
      </c>
      <c r="D10" s="30">
        <f>IF(SUM(D26,D34,D48,D18)=0,"-",SUM(D26,D34,D48,D18))</f>
        <v>4</v>
      </c>
      <c r="E10" s="30" t="str">
        <f>IF(SUM(E26,E34,E48,E18)=0,"-",SUM(E26,E34,E48,E18))</f>
        <v>-</v>
      </c>
      <c r="F10" s="30">
        <f>IF(SUM(F26,F34,F48,F18)=0,"-",SUM(F26,F34,F48,F18))</f>
        <v>44</v>
      </c>
      <c r="G10" s="30">
        <f>SUM(G26,G34,G48,G18)</f>
        <v>1150</v>
      </c>
      <c r="H10" s="30">
        <f>IF(SUM(H26,H34,H48,H18)=0,"-",SUM(H26,H34,H48,H18))</f>
        <v>578</v>
      </c>
      <c r="I10" s="30">
        <f>IF(SUM(I26,I34,I48,I18)=0,"-",SUM(I26,I34,I48,I18))</f>
        <v>572</v>
      </c>
      <c r="J10" s="30">
        <f>SUM(J26,J34,J48,J18)</f>
        <v>91</v>
      </c>
      <c r="K10" s="30">
        <f>IF(SUM(K26,K34,K48,K18)=0,"-",SUM(K26,K34,K48,K18))</f>
        <v>53</v>
      </c>
      <c r="L10" s="30">
        <f>IF(SUM(L26,L34,L48,L18)=0,"-",SUM(L26,L34,L48,L18))</f>
        <v>38</v>
      </c>
      <c r="M10" s="31">
        <f>IF(SUM(M26,M34,M48,M18)=0,"-",SUM(M26,M34,M48,M18))</f>
        <v>4</v>
      </c>
    </row>
    <row r="11" spans="1:13" ht="15.75" customHeight="1" x14ac:dyDescent="0.15">
      <c r="A11" s="28"/>
      <c r="B11" s="18" t="s">
        <v>3</v>
      </c>
      <c r="C11" s="8">
        <f>SUM(D11:E11)</f>
        <v>1</v>
      </c>
      <c r="D11" s="8">
        <f>IF(SUM(D27,D35,D41,D49,D19,D53,D59)=0,"",SUM(D27,D35,D41,D49,D19,D53,D59))</f>
        <v>1</v>
      </c>
      <c r="E11" s="8" t="str">
        <f>IF(SUM(E27,E35,E41,E49,E19,E53,E59)=0,"",SUM(E27,E35,E41,E49,E19,E53,E59))</f>
        <v/>
      </c>
      <c r="F11" s="8" t="str">
        <f>IF(SUM(F27,F35,F41,F49,F19,F53,F59)=0,"",SUM(F27,F35,F41,F49,F19,F53,F59))</f>
        <v/>
      </c>
      <c r="G11" s="8">
        <f>SUM(H11:I11)</f>
        <v>2048</v>
      </c>
      <c r="H11" s="8">
        <f>IF(SUM(H27,H35,H41,H49,H19,H53,H59)=0,"",SUM(H27,H35,H41,H49,H19,H53,H59))</f>
        <v>1027</v>
      </c>
      <c r="I11" s="8">
        <f>IF(SUM(I27,I35,I41,I49,I19,I53,I59)=0,"",SUM(I27,I35,I41,I49,I19,I53,I59))</f>
        <v>1021</v>
      </c>
      <c r="J11" s="8">
        <f>SUM(K11:L11)</f>
        <v>36</v>
      </c>
      <c r="K11" s="8">
        <f>IF(SUM(K27,K35,K41,K49,K19,K53,K59)=0,"",SUM(K27,K35,K41,K49,K19,K53,K59))</f>
        <v>21</v>
      </c>
      <c r="L11" s="8">
        <f>IF(SUM(L27,L35,L41,L49,L19,L53,L59)=0,"",SUM(L27,L35,L41,L49,L19,L53,L59))</f>
        <v>15</v>
      </c>
      <c r="M11" s="9">
        <f>IF(SUM(M27,M35,M41,M49,M19,M53,M59)=0,"",SUM(M27,M35,M41,M49,M19,M53,M59))</f>
        <v>4</v>
      </c>
    </row>
    <row r="12" spans="1:13" ht="15.75" customHeight="1" x14ac:dyDescent="0.15">
      <c r="A12" s="28"/>
      <c r="B12" s="18"/>
      <c r="C12" s="30">
        <f>SUM(D12:E12)</f>
        <v>1013</v>
      </c>
      <c r="D12" s="30">
        <f>SUM(D28,D36,D42,D50,D20,D54,D60)</f>
        <v>996</v>
      </c>
      <c r="E12" s="30">
        <f>SUM(E28,E36,E42,E50,E20,E54,E60)</f>
        <v>17</v>
      </c>
      <c r="F12" s="30">
        <f>SUM(F28,F36,F42,F50,F20,F54,F60)</f>
        <v>9294</v>
      </c>
      <c r="G12" s="30">
        <f>SUM(H12:I12)</f>
        <v>206392</v>
      </c>
      <c r="H12" s="30">
        <f>SUM(H28,H36,H42,H50,H20,H54,H60)</f>
        <v>105974</v>
      </c>
      <c r="I12" s="30">
        <f>SUM(I28,I36,I42,I50,I20,I54,I60)</f>
        <v>100418</v>
      </c>
      <c r="J12" s="30">
        <f>SUM(K12:L12)</f>
        <v>17679</v>
      </c>
      <c r="K12" s="30">
        <f>SUM(K28,K36,K42,K50,K20,K54,K60)</f>
        <v>8223</v>
      </c>
      <c r="L12" s="30">
        <f>SUM(L28,L36,L42,L50,L20,L54,L60)</f>
        <v>9456</v>
      </c>
      <c r="M12" s="31">
        <f>SUM(M28,M36,M42,M50,M20,M54,M60)</f>
        <v>2437</v>
      </c>
    </row>
    <row r="13" spans="1:13" ht="15.75" customHeight="1" x14ac:dyDescent="0.15">
      <c r="A13" s="28"/>
      <c r="B13" s="18" t="s">
        <v>4</v>
      </c>
      <c r="C13" s="8">
        <f>SUM(D13:E13)</f>
        <v>4</v>
      </c>
      <c r="D13" s="8">
        <f>IF(SUM(D29,D37,D43,D21,D55,D61)=0,"-",SUM(D29,D37,D43,D21,D55,D61))</f>
        <v>4</v>
      </c>
      <c r="E13" s="8" t="str">
        <f>IF(SUM(E29,E37,E43,E21,E55,E61)=0,"",SUM(E29,E37,E43,E21,E55,E61))</f>
        <v/>
      </c>
      <c r="F13" s="8" t="str">
        <f>IF(SUM(F29,F37,F43,F21,F55,F61)=0,"",SUM(F29,F37,F43,F21,F55,F61))</f>
        <v/>
      </c>
      <c r="G13" s="8">
        <f>SUM(H13:I13)</f>
        <v>1900</v>
      </c>
      <c r="H13" s="8">
        <f>IF(SUM(H29,H37,H43,H21,H55,H61)=0,"",SUM(H29,H37,H43,H21,H55,H61))</f>
        <v>1226</v>
      </c>
      <c r="I13" s="8">
        <f>IF(SUM(I29,I37,I43,I21,I55,I61)=0,"",SUM(I29,I37,I43,I21,I55,I61))</f>
        <v>674</v>
      </c>
      <c r="J13" s="8">
        <f>SUM(K13:L13)</f>
        <v>48</v>
      </c>
      <c r="K13" s="8">
        <f>IF(SUM(K29,K37,K43,K21,K55,K61)=0,"",SUM(K29,K37,K43,K21,K55,K61))</f>
        <v>31</v>
      </c>
      <c r="L13" s="8">
        <f>IF(SUM(L29,L37,L43,L21,L55,L61)=0,"",SUM(L29,L37,L43,L21,L55,L61))</f>
        <v>17</v>
      </c>
      <c r="M13" s="9">
        <f>IF(SUM(M29,M37,M43,M21,M55,M61)=0,"",SUM(M29,M37,M43,M21,M55,M61))</f>
        <v>10</v>
      </c>
    </row>
    <row r="14" spans="1:13" ht="15.75" customHeight="1" x14ac:dyDescent="0.15">
      <c r="A14" s="28"/>
      <c r="B14" s="18"/>
      <c r="C14" s="30">
        <f>SUM(D14:E14)</f>
        <v>241</v>
      </c>
      <c r="D14" s="30">
        <f>IF(SUM(D30,D38,D44,D22,D56,D62)=0,"-",SUM(D30,D38,D44,D22,D56,D62))</f>
        <v>241</v>
      </c>
      <c r="E14" s="30" t="str">
        <f>IF(SUM(E30,E38,E44,E22,E56,E62)=0,"-",SUM(E30,E38,E44,E22,E56,E62))</f>
        <v>-</v>
      </c>
      <c r="F14" s="30">
        <f>IF(SUM(F30,F38,F44,F22,F56,F62)=0,"-",SUM(F30,F38,F44,F22,F56,F62))</f>
        <v>897</v>
      </c>
      <c r="G14" s="30">
        <f>SUM(H14:I14)</f>
        <v>35749</v>
      </c>
      <c r="H14" s="30">
        <f>IF(SUM(H30,H38,H44,H22,H56,H62)=0,"-",SUM(H30,H38,H44,H22,H56,H62))</f>
        <v>17238</v>
      </c>
      <c r="I14" s="30">
        <f>IF(SUM(I30,I38,I44,I22,I56,I62)=0,"-",SUM(I30,I38,I44,I22,I56,I62))</f>
        <v>18511</v>
      </c>
      <c r="J14" s="30">
        <f>SUM(K14:L14)</f>
        <v>2786</v>
      </c>
      <c r="K14" s="30">
        <f>IF(SUM(K30,K38,K44,K22,K56,K62)=0,"-",SUM(K30,K38,K44,K22,K56,K62))</f>
        <v>926</v>
      </c>
      <c r="L14" s="30">
        <f>IF(SUM(L30,L38,L44,L22,L56,L62)=0,"-",SUM(L30,L38,L44,L22,L56,L62))</f>
        <v>1860</v>
      </c>
      <c r="M14" s="31">
        <f>IF(SUM(M30,M38,M44,M22,M56,M62)=0,"-",SUM(M30,M38,M44,M22,M56,M62))</f>
        <v>684</v>
      </c>
    </row>
    <row r="15" spans="1:13" ht="15.75" customHeight="1" x14ac:dyDescent="0.15">
      <c r="A15" s="19" t="s">
        <v>8</v>
      </c>
      <c r="B15" s="18" t="s">
        <v>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3" ht="15.75" customHeight="1" x14ac:dyDescent="0.15">
      <c r="A16" s="19"/>
      <c r="B16" s="18"/>
      <c r="C16" s="30">
        <f t="shared" ref="C16:M16" si="2">SUM(C18,C20,C22)</f>
        <v>342</v>
      </c>
      <c r="D16" s="30">
        <f t="shared" si="2"/>
        <v>342</v>
      </c>
      <c r="E16" s="30" t="str">
        <f>IF(SUM(E18,E20,E22)=0,"-",SUM(E18,E20,E22))</f>
        <v>-</v>
      </c>
      <c r="F16" s="30">
        <f t="shared" si="2"/>
        <v>1322</v>
      </c>
      <c r="G16" s="30">
        <f t="shared" si="2"/>
        <v>25167</v>
      </c>
      <c r="H16" s="30">
        <f t="shared" si="2"/>
        <v>12823</v>
      </c>
      <c r="I16" s="30">
        <f t="shared" si="2"/>
        <v>12344</v>
      </c>
      <c r="J16" s="30">
        <f t="shared" si="2"/>
        <v>2213</v>
      </c>
      <c r="K16" s="30">
        <f t="shared" si="2"/>
        <v>161</v>
      </c>
      <c r="L16" s="30">
        <f t="shared" si="2"/>
        <v>2052</v>
      </c>
      <c r="M16" s="31">
        <f t="shared" si="2"/>
        <v>369</v>
      </c>
    </row>
    <row r="17" spans="1:13" ht="15.75" customHeight="1" x14ac:dyDescent="0.15">
      <c r="A17" s="19"/>
      <c r="B17" s="18" t="s">
        <v>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3" ht="15.75" customHeight="1" x14ac:dyDescent="0.15">
      <c r="A18" s="19"/>
      <c r="B18" s="18"/>
      <c r="C18" s="30">
        <f>SUM(D18:E18)</f>
        <v>1</v>
      </c>
      <c r="D18" s="12">
        <v>1</v>
      </c>
      <c r="E18" s="12" t="s">
        <v>25</v>
      </c>
      <c r="F18" s="12">
        <v>3</v>
      </c>
      <c r="G18" s="30">
        <f>SUM(H18:I18)</f>
        <v>67</v>
      </c>
      <c r="H18" s="12">
        <v>45</v>
      </c>
      <c r="I18" s="12">
        <v>22</v>
      </c>
      <c r="J18" s="30">
        <f>SUM(K18:L18)</f>
        <v>4</v>
      </c>
      <c r="K18" s="12" t="s">
        <v>31</v>
      </c>
      <c r="L18" s="12">
        <v>4</v>
      </c>
      <c r="M18" s="14">
        <v>1</v>
      </c>
    </row>
    <row r="19" spans="1:13" ht="15.75" customHeight="1" x14ac:dyDescent="0.15">
      <c r="A19" s="19"/>
      <c r="B19" s="18" t="s">
        <v>3</v>
      </c>
      <c r="C19" s="8"/>
      <c r="D19" s="13"/>
      <c r="E19" s="13"/>
      <c r="F19" s="13"/>
      <c r="G19" s="8"/>
      <c r="H19" s="13"/>
      <c r="I19" s="13"/>
      <c r="J19" s="8"/>
      <c r="K19" s="13"/>
      <c r="L19" s="13"/>
      <c r="M19" s="15"/>
    </row>
    <row r="20" spans="1:13" ht="15.75" customHeight="1" x14ac:dyDescent="0.15">
      <c r="A20" s="19"/>
      <c r="B20" s="18"/>
      <c r="C20" s="30">
        <f>SUM(D20:E20)</f>
        <v>191</v>
      </c>
      <c r="D20" s="12">
        <v>191</v>
      </c>
      <c r="E20" s="12" t="s">
        <v>25</v>
      </c>
      <c r="F20" s="12">
        <v>485</v>
      </c>
      <c r="G20" s="30">
        <f>SUM(H20:I20)</f>
        <v>8005</v>
      </c>
      <c r="H20" s="12">
        <v>4101</v>
      </c>
      <c r="I20" s="12">
        <v>3904</v>
      </c>
      <c r="J20" s="30">
        <f>SUM(K20:L20)</f>
        <v>775</v>
      </c>
      <c r="K20" s="12">
        <v>22</v>
      </c>
      <c r="L20" s="12">
        <v>753</v>
      </c>
      <c r="M20" s="14">
        <v>21</v>
      </c>
    </row>
    <row r="21" spans="1:13" ht="15.75" customHeight="1" x14ac:dyDescent="0.15">
      <c r="A21" s="19"/>
      <c r="B21" s="18" t="s">
        <v>4</v>
      </c>
      <c r="C21" s="8"/>
      <c r="D21" s="13"/>
      <c r="E21" s="13"/>
      <c r="F21" s="13"/>
      <c r="G21" s="8"/>
      <c r="H21" s="13"/>
      <c r="I21" s="13"/>
      <c r="J21" s="8"/>
      <c r="K21" s="13"/>
      <c r="L21" s="13"/>
      <c r="M21" s="15"/>
    </row>
    <row r="22" spans="1:13" ht="15.75" customHeight="1" x14ac:dyDescent="0.15">
      <c r="A22" s="19"/>
      <c r="B22" s="18"/>
      <c r="C22" s="30">
        <f>SUM(D22:E22)</f>
        <v>150</v>
      </c>
      <c r="D22" s="12">
        <v>150</v>
      </c>
      <c r="E22" s="12" t="s">
        <v>25</v>
      </c>
      <c r="F22" s="12">
        <v>834</v>
      </c>
      <c r="G22" s="30">
        <f>SUM(H22:I22)</f>
        <v>17095</v>
      </c>
      <c r="H22" s="12">
        <v>8677</v>
      </c>
      <c r="I22" s="12">
        <v>8418</v>
      </c>
      <c r="J22" s="30">
        <f>SUM(K22:L22)</f>
        <v>1434</v>
      </c>
      <c r="K22" s="12">
        <v>139</v>
      </c>
      <c r="L22" s="12">
        <v>1295</v>
      </c>
      <c r="M22" s="14">
        <v>347</v>
      </c>
    </row>
    <row r="23" spans="1:13" ht="15.75" customHeight="1" x14ac:dyDescent="0.15">
      <c r="A23" s="19" t="s">
        <v>5</v>
      </c>
      <c r="B23" s="18" t="s">
        <v>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ht="15.75" customHeight="1" x14ac:dyDescent="0.15">
      <c r="A24" s="19"/>
      <c r="B24" s="18"/>
      <c r="C24" s="30">
        <f t="shared" ref="C24:M24" si="3">SUM(C26,C28,C30)</f>
        <v>477</v>
      </c>
      <c r="D24" s="30">
        <f t="shared" si="3"/>
        <v>472</v>
      </c>
      <c r="E24" s="30">
        <f t="shared" si="3"/>
        <v>5</v>
      </c>
      <c r="F24" s="30">
        <f t="shared" si="3"/>
        <v>4768</v>
      </c>
      <c r="G24" s="30">
        <f t="shared" si="3"/>
        <v>98037</v>
      </c>
      <c r="H24" s="30">
        <f t="shared" si="3"/>
        <v>50111</v>
      </c>
      <c r="I24" s="30">
        <f t="shared" si="3"/>
        <v>47926</v>
      </c>
      <c r="J24" s="30">
        <f t="shared" si="3"/>
        <v>7201</v>
      </c>
      <c r="K24" s="30">
        <f t="shared" si="3"/>
        <v>2605</v>
      </c>
      <c r="L24" s="30">
        <f t="shared" si="3"/>
        <v>4596</v>
      </c>
      <c r="M24" s="31">
        <f t="shared" si="3"/>
        <v>1087</v>
      </c>
    </row>
    <row r="25" spans="1:13" ht="15.75" customHeight="1" x14ac:dyDescent="0.15">
      <c r="A25" s="19"/>
      <c r="B25" s="18" t="s">
        <v>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15.75" customHeight="1" x14ac:dyDescent="0.15">
      <c r="A26" s="19"/>
      <c r="B26" s="18"/>
      <c r="C26" s="30">
        <f>SUM(D26:E26)</f>
        <v>1</v>
      </c>
      <c r="D26" s="12">
        <v>1</v>
      </c>
      <c r="E26" s="12" t="s">
        <v>25</v>
      </c>
      <c r="F26" s="12">
        <v>20</v>
      </c>
      <c r="G26" s="30">
        <f>SUM(H26:I26)</f>
        <v>614</v>
      </c>
      <c r="H26" s="12">
        <v>291</v>
      </c>
      <c r="I26" s="12">
        <v>323</v>
      </c>
      <c r="J26" s="30">
        <f>SUM(K26:L26)</f>
        <v>32</v>
      </c>
      <c r="K26" s="12">
        <v>24</v>
      </c>
      <c r="L26" s="12">
        <v>8</v>
      </c>
      <c r="M26" s="14">
        <v>1</v>
      </c>
    </row>
    <row r="27" spans="1:13" ht="15.75" customHeight="1" x14ac:dyDescent="0.15">
      <c r="A27" s="19"/>
      <c r="B27" s="18" t="s">
        <v>3</v>
      </c>
      <c r="C27" s="8"/>
      <c r="D27" s="13"/>
      <c r="E27" s="13"/>
      <c r="F27" s="13"/>
      <c r="G27" s="8"/>
      <c r="H27" s="13"/>
      <c r="I27" s="13"/>
      <c r="J27" s="8"/>
      <c r="K27" s="13"/>
      <c r="L27" s="13"/>
      <c r="M27" s="15"/>
    </row>
    <row r="28" spans="1:13" ht="15.75" customHeight="1" x14ac:dyDescent="0.15">
      <c r="A28" s="19"/>
      <c r="B28" s="18"/>
      <c r="C28" s="30">
        <f>SUM(D28:E28)</f>
        <v>473</v>
      </c>
      <c r="D28" s="12">
        <v>468</v>
      </c>
      <c r="E28" s="12">
        <v>5</v>
      </c>
      <c r="F28" s="12">
        <v>4721</v>
      </c>
      <c r="G28" s="30">
        <f>SUM(H28:I28)</f>
        <v>96776</v>
      </c>
      <c r="H28" s="12">
        <v>49569</v>
      </c>
      <c r="I28" s="12">
        <v>47207</v>
      </c>
      <c r="J28" s="30">
        <f>SUM(K28:L28)</f>
        <v>7124</v>
      </c>
      <c r="K28" s="12">
        <v>2561</v>
      </c>
      <c r="L28" s="12">
        <v>4563</v>
      </c>
      <c r="M28" s="14">
        <v>1078</v>
      </c>
    </row>
    <row r="29" spans="1:13" ht="15.75" customHeight="1" x14ac:dyDescent="0.15">
      <c r="A29" s="19"/>
      <c r="B29" s="18" t="s">
        <v>4</v>
      </c>
      <c r="C29" s="8"/>
      <c r="D29" s="13"/>
      <c r="E29" s="13"/>
      <c r="F29" s="13"/>
      <c r="G29" s="8"/>
      <c r="H29" s="13"/>
      <c r="I29" s="13"/>
      <c r="J29" s="8"/>
      <c r="K29" s="13"/>
      <c r="L29" s="13"/>
      <c r="M29" s="15"/>
    </row>
    <row r="30" spans="1:13" ht="15.75" customHeight="1" x14ac:dyDescent="0.15">
      <c r="A30" s="19"/>
      <c r="B30" s="18"/>
      <c r="C30" s="30">
        <f>SUM(D30:E30)</f>
        <v>3</v>
      </c>
      <c r="D30" s="12">
        <v>3</v>
      </c>
      <c r="E30" s="12" t="s">
        <v>25</v>
      </c>
      <c r="F30" s="12">
        <v>27</v>
      </c>
      <c r="G30" s="30">
        <f>SUM(H30:I30)</f>
        <v>647</v>
      </c>
      <c r="H30" s="12">
        <v>251</v>
      </c>
      <c r="I30" s="12">
        <v>396</v>
      </c>
      <c r="J30" s="30">
        <f>SUM(K30:L30)</f>
        <v>45</v>
      </c>
      <c r="K30" s="12">
        <v>20</v>
      </c>
      <c r="L30" s="12">
        <v>25</v>
      </c>
      <c r="M30" s="14">
        <v>8</v>
      </c>
    </row>
    <row r="31" spans="1:13" ht="15.75" customHeight="1" x14ac:dyDescent="0.15">
      <c r="A31" s="19" t="s">
        <v>6</v>
      </c>
      <c r="B31" s="18" t="s">
        <v>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</row>
    <row r="32" spans="1:13" ht="15.75" customHeight="1" x14ac:dyDescent="0.15">
      <c r="A32" s="19"/>
      <c r="B32" s="18"/>
      <c r="C32" s="30">
        <f t="shared" ref="C32:M32" si="4">SUM(C34,C36,C38)</f>
        <v>238</v>
      </c>
      <c r="D32" s="30">
        <f t="shared" si="4"/>
        <v>238</v>
      </c>
      <c r="E32" s="30" t="s">
        <v>30</v>
      </c>
      <c r="F32" s="30">
        <f t="shared" si="4"/>
        <v>2286</v>
      </c>
      <c r="G32" s="30">
        <f t="shared" si="4"/>
        <v>56140</v>
      </c>
      <c r="H32" s="30">
        <f t="shared" si="4"/>
        <v>28872</v>
      </c>
      <c r="I32" s="30">
        <f t="shared" si="4"/>
        <v>27268</v>
      </c>
      <c r="J32" s="30">
        <f t="shared" si="4"/>
        <v>4693</v>
      </c>
      <c r="K32" s="30">
        <f t="shared" si="4"/>
        <v>2723</v>
      </c>
      <c r="L32" s="30">
        <f t="shared" si="4"/>
        <v>1970</v>
      </c>
      <c r="M32" s="31">
        <f t="shared" si="4"/>
        <v>448</v>
      </c>
    </row>
    <row r="33" spans="1:13" ht="15.75" customHeight="1" x14ac:dyDescent="0.15">
      <c r="A33" s="19"/>
      <c r="B33" s="18" t="s">
        <v>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</row>
    <row r="34" spans="1:13" ht="15.75" customHeight="1" x14ac:dyDescent="0.15">
      <c r="A34" s="19"/>
      <c r="B34" s="18"/>
      <c r="C34" s="30">
        <f>SUM(D34:E34)</f>
        <v>1</v>
      </c>
      <c r="D34" s="12">
        <v>1</v>
      </c>
      <c r="E34" s="12" t="s">
        <v>25</v>
      </c>
      <c r="F34" s="12">
        <v>12</v>
      </c>
      <c r="G34" s="30">
        <f>SUM(H34:I34)</f>
        <v>417</v>
      </c>
      <c r="H34" s="12">
        <v>206</v>
      </c>
      <c r="I34" s="12">
        <v>211</v>
      </c>
      <c r="J34" s="30">
        <f>SUM(K34:L34)</f>
        <v>25</v>
      </c>
      <c r="K34" s="12">
        <v>15</v>
      </c>
      <c r="L34" s="12">
        <v>10</v>
      </c>
      <c r="M34" s="14">
        <v>1</v>
      </c>
    </row>
    <row r="35" spans="1:13" ht="15.75" customHeight="1" x14ac:dyDescent="0.15">
      <c r="A35" s="19"/>
      <c r="B35" s="18" t="s">
        <v>3</v>
      </c>
      <c r="C35" s="8"/>
      <c r="D35" s="13"/>
      <c r="E35" s="13"/>
      <c r="F35" s="13"/>
      <c r="G35" s="8"/>
      <c r="H35" s="13"/>
      <c r="I35" s="13"/>
      <c r="J35" s="8"/>
      <c r="K35" s="13"/>
      <c r="L35" s="13"/>
      <c r="M35" s="15"/>
    </row>
    <row r="36" spans="1:13" ht="15.75" customHeight="1" x14ac:dyDescent="0.15">
      <c r="A36" s="19"/>
      <c r="B36" s="18"/>
      <c r="C36" s="30">
        <f>SUM(D36:E36)</f>
        <v>229</v>
      </c>
      <c r="D36" s="12">
        <v>229</v>
      </c>
      <c r="E36" s="12" t="s">
        <v>29</v>
      </c>
      <c r="F36" s="12">
        <v>2238</v>
      </c>
      <c r="G36" s="30">
        <f>SUM(H36:I36)</f>
        <v>54929</v>
      </c>
      <c r="H36" s="12">
        <v>28362</v>
      </c>
      <c r="I36" s="12">
        <v>26567</v>
      </c>
      <c r="J36" s="30">
        <f>SUM(K36:L36)</f>
        <v>4603</v>
      </c>
      <c r="K36" s="12">
        <v>2672</v>
      </c>
      <c r="L36" s="12">
        <v>1931</v>
      </c>
      <c r="M36" s="14">
        <v>441</v>
      </c>
    </row>
    <row r="37" spans="1:13" ht="15.75" customHeight="1" x14ac:dyDescent="0.15">
      <c r="A37" s="19"/>
      <c r="B37" s="18" t="s">
        <v>4</v>
      </c>
      <c r="C37" s="8"/>
      <c r="D37" s="13"/>
      <c r="E37" s="13"/>
      <c r="F37" s="13"/>
      <c r="G37" s="8"/>
      <c r="H37" s="13"/>
      <c r="I37" s="13"/>
      <c r="J37" s="8"/>
      <c r="K37" s="13"/>
      <c r="L37" s="13"/>
      <c r="M37" s="15"/>
    </row>
    <row r="38" spans="1:13" ht="15.75" customHeight="1" x14ac:dyDescent="0.15">
      <c r="A38" s="19"/>
      <c r="B38" s="18"/>
      <c r="C38" s="30">
        <f>SUM(D38:E38)</f>
        <v>8</v>
      </c>
      <c r="D38" s="12">
        <v>8</v>
      </c>
      <c r="E38" s="12" t="s">
        <v>25</v>
      </c>
      <c r="F38" s="12">
        <v>36</v>
      </c>
      <c r="G38" s="30">
        <f>SUM(H38:I38)</f>
        <v>794</v>
      </c>
      <c r="H38" s="12">
        <v>304</v>
      </c>
      <c r="I38" s="12">
        <v>490</v>
      </c>
      <c r="J38" s="30">
        <f>SUM(K38:L38)</f>
        <v>65</v>
      </c>
      <c r="K38" s="12">
        <v>36</v>
      </c>
      <c r="L38" s="12">
        <v>29</v>
      </c>
      <c r="M38" s="14">
        <v>6</v>
      </c>
    </row>
    <row r="39" spans="1:13" ht="15.75" customHeight="1" x14ac:dyDescent="0.15">
      <c r="A39" s="19" t="s">
        <v>7</v>
      </c>
      <c r="B39" s="18" t="s">
        <v>1</v>
      </c>
      <c r="C39" s="8">
        <f>IF(SUM(C41,C43)=0,"",SUM(C41,C43))</f>
        <v>5</v>
      </c>
      <c r="D39" s="8">
        <f t="shared" ref="D39:M39" si="5">IF(SUM(D41,D43)=0,"",SUM(D41,D43))</f>
        <v>5</v>
      </c>
      <c r="E39" s="8" t="str">
        <f t="shared" si="5"/>
        <v/>
      </c>
      <c r="F39" s="8" t="str">
        <f t="shared" si="5"/>
        <v/>
      </c>
      <c r="G39" s="8">
        <f t="shared" si="5"/>
        <v>3948</v>
      </c>
      <c r="H39" s="8">
        <f t="shared" si="5"/>
        <v>2253</v>
      </c>
      <c r="I39" s="8">
        <f t="shared" si="5"/>
        <v>1695</v>
      </c>
      <c r="J39" s="8">
        <f t="shared" si="5"/>
        <v>84</v>
      </c>
      <c r="K39" s="8">
        <f t="shared" si="5"/>
        <v>52</v>
      </c>
      <c r="L39" s="8">
        <f t="shared" si="5"/>
        <v>32</v>
      </c>
      <c r="M39" s="9">
        <f t="shared" si="5"/>
        <v>14</v>
      </c>
    </row>
    <row r="40" spans="1:13" ht="15.75" customHeight="1" x14ac:dyDescent="0.15">
      <c r="A40" s="19"/>
      <c r="B40" s="18"/>
      <c r="C40" s="30">
        <f>SUM(C42,C44)</f>
        <v>111</v>
      </c>
      <c r="D40" s="30">
        <f t="shared" ref="D40:M40" si="6">SUM(D42,D44)</f>
        <v>106</v>
      </c>
      <c r="E40" s="30">
        <f t="shared" si="6"/>
        <v>5</v>
      </c>
      <c r="F40" s="30">
        <f t="shared" si="6"/>
        <v>1227</v>
      </c>
      <c r="G40" s="30">
        <f t="shared" si="6"/>
        <v>54952</v>
      </c>
      <c r="H40" s="30">
        <f t="shared" si="6"/>
        <v>27747</v>
      </c>
      <c r="I40" s="30">
        <f t="shared" si="6"/>
        <v>27205</v>
      </c>
      <c r="J40" s="30">
        <f t="shared" si="6"/>
        <v>4365</v>
      </c>
      <c r="K40" s="30">
        <f t="shared" si="6"/>
        <v>2957</v>
      </c>
      <c r="L40" s="30">
        <f t="shared" si="6"/>
        <v>1408</v>
      </c>
      <c r="M40" s="31">
        <f t="shared" si="6"/>
        <v>840</v>
      </c>
    </row>
    <row r="41" spans="1:13" ht="15.75" customHeight="1" x14ac:dyDescent="0.15">
      <c r="A41" s="19"/>
      <c r="B41" s="18" t="s">
        <v>3</v>
      </c>
      <c r="C41" s="8">
        <f>SUM(D41:E41)</f>
        <v>1</v>
      </c>
      <c r="D41" s="13">
        <v>1</v>
      </c>
      <c r="E41" s="13"/>
      <c r="F41" s="13"/>
      <c r="G41" s="8">
        <f>SUM(H41:I41)</f>
        <v>2048</v>
      </c>
      <c r="H41" s="13">
        <v>1027</v>
      </c>
      <c r="I41" s="13">
        <v>1021</v>
      </c>
      <c r="J41" s="8">
        <f>SUM(K41:L41)</f>
        <v>36</v>
      </c>
      <c r="K41" s="13">
        <v>21</v>
      </c>
      <c r="L41" s="13">
        <v>15</v>
      </c>
      <c r="M41" s="15">
        <v>4</v>
      </c>
    </row>
    <row r="42" spans="1:13" ht="15.75" customHeight="1" x14ac:dyDescent="0.15">
      <c r="A42" s="19"/>
      <c r="B42" s="18"/>
      <c r="C42" s="30">
        <f>SUM(D42:E42)</f>
        <v>93</v>
      </c>
      <c r="D42" s="12">
        <v>88</v>
      </c>
      <c r="E42" s="12">
        <v>5</v>
      </c>
      <c r="F42" s="12">
        <v>1227</v>
      </c>
      <c r="G42" s="30">
        <f>SUM(H42:I42)</f>
        <v>44060</v>
      </c>
      <c r="H42" s="12">
        <v>22488</v>
      </c>
      <c r="I42" s="12">
        <v>21572</v>
      </c>
      <c r="J42" s="30">
        <f>SUM(K42:L42)</f>
        <v>3652</v>
      </c>
      <c r="K42" s="12">
        <v>2470</v>
      </c>
      <c r="L42" s="12">
        <v>1182</v>
      </c>
      <c r="M42" s="14">
        <v>700</v>
      </c>
    </row>
    <row r="43" spans="1:13" ht="15.75" customHeight="1" x14ac:dyDescent="0.15">
      <c r="A43" s="19"/>
      <c r="B43" s="18" t="s">
        <v>4</v>
      </c>
      <c r="C43" s="8">
        <f>SUM(D43:E43)</f>
        <v>4</v>
      </c>
      <c r="D43" s="13">
        <v>4</v>
      </c>
      <c r="E43" s="13"/>
      <c r="F43" s="13"/>
      <c r="G43" s="8">
        <f>SUM(H43:I43)</f>
        <v>1900</v>
      </c>
      <c r="H43" s="13">
        <v>1226</v>
      </c>
      <c r="I43" s="13">
        <v>674</v>
      </c>
      <c r="J43" s="8">
        <f>SUM(K43:L43)</f>
        <v>48</v>
      </c>
      <c r="K43" s="13">
        <v>31</v>
      </c>
      <c r="L43" s="13">
        <v>17</v>
      </c>
      <c r="M43" s="15">
        <v>10</v>
      </c>
    </row>
    <row r="44" spans="1:13" ht="15.75" customHeight="1" x14ac:dyDescent="0.15">
      <c r="A44" s="19"/>
      <c r="B44" s="18"/>
      <c r="C44" s="30">
        <f>SUM(D44:E44)</f>
        <v>18</v>
      </c>
      <c r="D44" s="12">
        <v>18</v>
      </c>
      <c r="E44" s="12" t="s">
        <v>25</v>
      </c>
      <c r="F44" s="12" t="s">
        <v>25</v>
      </c>
      <c r="G44" s="30">
        <f>SUM(H44:I44)</f>
        <v>10892</v>
      </c>
      <c r="H44" s="12">
        <v>5259</v>
      </c>
      <c r="I44" s="12">
        <v>5633</v>
      </c>
      <c r="J44" s="30">
        <f>SUM(K44:L44)</f>
        <v>713</v>
      </c>
      <c r="K44" s="12">
        <v>487</v>
      </c>
      <c r="L44" s="12">
        <v>226</v>
      </c>
      <c r="M44" s="14">
        <v>140</v>
      </c>
    </row>
    <row r="45" spans="1:13" ht="15.75" customHeight="1" x14ac:dyDescent="0.15">
      <c r="A45" s="19" t="s">
        <v>26</v>
      </c>
      <c r="B45" s="18" t="s">
        <v>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9"/>
    </row>
    <row r="46" spans="1:13" ht="15.75" customHeight="1" x14ac:dyDescent="0.15">
      <c r="A46" s="19"/>
      <c r="B46" s="18"/>
      <c r="C46" s="30">
        <f t="shared" ref="C46:M46" si="7">SUM(C48,C50)</f>
        <v>23</v>
      </c>
      <c r="D46" s="30">
        <f t="shared" si="7"/>
        <v>16</v>
      </c>
      <c r="E46" s="30">
        <f t="shared" si="7"/>
        <v>7</v>
      </c>
      <c r="F46" s="30">
        <f t="shared" si="7"/>
        <v>632</v>
      </c>
      <c r="G46" s="30">
        <f t="shared" si="7"/>
        <v>2157</v>
      </c>
      <c r="H46" s="30">
        <f t="shared" si="7"/>
        <v>1410</v>
      </c>
      <c r="I46" s="30">
        <f t="shared" si="7"/>
        <v>747</v>
      </c>
      <c r="J46" s="30">
        <f t="shared" si="7"/>
        <v>1496</v>
      </c>
      <c r="K46" s="30">
        <f t="shared" si="7"/>
        <v>507</v>
      </c>
      <c r="L46" s="30">
        <f t="shared" si="7"/>
        <v>989</v>
      </c>
      <c r="M46" s="31">
        <f t="shared" si="7"/>
        <v>189</v>
      </c>
    </row>
    <row r="47" spans="1:13" ht="15.75" customHeight="1" x14ac:dyDescent="0.15">
      <c r="A47" s="19"/>
      <c r="B47" s="18" t="s">
        <v>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9"/>
    </row>
    <row r="48" spans="1:13" ht="15.75" customHeight="1" x14ac:dyDescent="0.15">
      <c r="A48" s="19"/>
      <c r="B48" s="18"/>
      <c r="C48" s="30">
        <f>SUM(D48:E48)</f>
        <v>1</v>
      </c>
      <c r="D48" s="12">
        <v>1</v>
      </c>
      <c r="E48" s="12" t="s">
        <v>25</v>
      </c>
      <c r="F48" s="12">
        <v>9</v>
      </c>
      <c r="G48" s="30">
        <f>SUM(H48:I48)</f>
        <v>52</v>
      </c>
      <c r="H48" s="12">
        <v>36</v>
      </c>
      <c r="I48" s="12">
        <v>16</v>
      </c>
      <c r="J48" s="30">
        <f>SUM(K48:L48)</f>
        <v>30</v>
      </c>
      <c r="K48" s="12">
        <v>14</v>
      </c>
      <c r="L48" s="12">
        <v>16</v>
      </c>
      <c r="M48" s="14">
        <v>1</v>
      </c>
    </row>
    <row r="49" spans="1:18" ht="15.75" customHeight="1" x14ac:dyDescent="0.15">
      <c r="A49" s="19"/>
      <c r="B49" s="18" t="s">
        <v>3</v>
      </c>
      <c r="C49" s="8"/>
      <c r="D49" s="13"/>
      <c r="E49" s="13"/>
      <c r="F49" s="13"/>
      <c r="G49" s="8"/>
      <c r="H49" s="13"/>
      <c r="I49" s="13"/>
      <c r="J49" s="8"/>
      <c r="K49" s="13"/>
      <c r="L49" s="13"/>
      <c r="M49" s="15"/>
      <c r="R49" s="10" t="s">
        <v>27</v>
      </c>
    </row>
    <row r="50" spans="1:18" ht="15.75" customHeight="1" x14ac:dyDescent="0.15">
      <c r="A50" s="19"/>
      <c r="B50" s="18"/>
      <c r="C50" s="30">
        <f>SUM(D50:E50)</f>
        <v>22</v>
      </c>
      <c r="D50" s="12">
        <v>15</v>
      </c>
      <c r="E50" s="12">
        <v>7</v>
      </c>
      <c r="F50" s="12">
        <v>623</v>
      </c>
      <c r="G50" s="30">
        <f>SUM(H50:I50)</f>
        <v>2105</v>
      </c>
      <c r="H50" s="12">
        <v>1374</v>
      </c>
      <c r="I50" s="12">
        <v>731</v>
      </c>
      <c r="J50" s="30">
        <f>SUM(K50:L50)</f>
        <v>1466</v>
      </c>
      <c r="K50" s="12">
        <v>493</v>
      </c>
      <c r="L50" s="12">
        <v>973</v>
      </c>
      <c r="M50" s="14">
        <v>188</v>
      </c>
    </row>
    <row r="51" spans="1:18" ht="15.75" customHeight="1" x14ac:dyDescent="0.15">
      <c r="A51" s="19" t="s">
        <v>9</v>
      </c>
      <c r="B51" s="18" t="s">
        <v>1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9"/>
    </row>
    <row r="52" spans="1:18" ht="15.75" customHeight="1" x14ac:dyDescent="0.15">
      <c r="A52" s="19"/>
      <c r="B52" s="18"/>
      <c r="C52" s="30">
        <f>IF(SUM(C54,C56)=0,"-",SUM(C54,C56))</f>
        <v>55</v>
      </c>
      <c r="D52" s="30">
        <f t="shared" ref="D52:M52" si="8">IF(SUM(D54,D56)=0,"-",SUM(D54,D56))</f>
        <v>55</v>
      </c>
      <c r="E52" s="30" t="str">
        <f t="shared" si="8"/>
        <v>-</v>
      </c>
      <c r="F52" s="30" t="str">
        <f t="shared" si="8"/>
        <v>-</v>
      </c>
      <c r="G52" s="30">
        <f t="shared" si="8"/>
        <v>6212</v>
      </c>
      <c r="H52" s="30">
        <f t="shared" si="8"/>
        <v>2478</v>
      </c>
      <c r="I52" s="30">
        <f t="shared" si="8"/>
        <v>3734</v>
      </c>
      <c r="J52" s="30">
        <f t="shared" si="8"/>
        <v>514</v>
      </c>
      <c r="K52" s="30">
        <f t="shared" si="8"/>
        <v>196</v>
      </c>
      <c r="L52" s="30">
        <f t="shared" si="8"/>
        <v>318</v>
      </c>
      <c r="M52" s="31">
        <f t="shared" si="8"/>
        <v>156</v>
      </c>
    </row>
    <row r="53" spans="1:18" ht="15.75" customHeight="1" x14ac:dyDescent="0.15">
      <c r="A53" s="19"/>
      <c r="B53" s="18" t="s">
        <v>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9"/>
    </row>
    <row r="54" spans="1:18" ht="15.75" customHeight="1" x14ac:dyDescent="0.15">
      <c r="A54" s="19"/>
      <c r="B54" s="18"/>
      <c r="C54" s="30">
        <f>SUM(D54:E54)</f>
        <v>4</v>
      </c>
      <c r="D54" s="12">
        <v>4</v>
      </c>
      <c r="E54" s="12" t="s">
        <v>25</v>
      </c>
      <c r="F54" s="12" t="s">
        <v>25</v>
      </c>
      <c r="G54" s="30">
        <f>SUM(H54:I54)</f>
        <v>517</v>
      </c>
      <c r="H54" s="12">
        <v>80</v>
      </c>
      <c r="I54" s="12">
        <v>437</v>
      </c>
      <c r="J54" s="30">
        <f>SUM(K54:L54)</f>
        <v>59</v>
      </c>
      <c r="K54" s="12">
        <v>5</v>
      </c>
      <c r="L54" s="12">
        <v>54</v>
      </c>
      <c r="M54" s="14">
        <v>9</v>
      </c>
    </row>
    <row r="55" spans="1:18" ht="15.75" customHeight="1" x14ac:dyDescent="0.15">
      <c r="A55" s="19"/>
      <c r="B55" s="18" t="s">
        <v>4</v>
      </c>
      <c r="C55" s="8"/>
      <c r="D55" s="13"/>
      <c r="E55" s="13"/>
      <c r="F55" s="13"/>
      <c r="G55" s="8"/>
      <c r="H55" s="13"/>
      <c r="I55" s="13"/>
      <c r="J55" s="8"/>
      <c r="K55" s="13"/>
      <c r="L55" s="13"/>
      <c r="M55" s="15"/>
    </row>
    <row r="56" spans="1:18" ht="15.75" customHeight="1" x14ac:dyDescent="0.15">
      <c r="A56" s="19"/>
      <c r="B56" s="18"/>
      <c r="C56" s="30">
        <f>SUM(D56:E56)</f>
        <v>51</v>
      </c>
      <c r="D56" s="12">
        <v>51</v>
      </c>
      <c r="E56" s="12" t="s">
        <v>25</v>
      </c>
      <c r="F56" s="12" t="s">
        <v>25</v>
      </c>
      <c r="G56" s="30">
        <f>SUM(H56:I56)</f>
        <v>5695</v>
      </c>
      <c r="H56" s="12">
        <v>2398</v>
      </c>
      <c r="I56" s="12">
        <v>3297</v>
      </c>
      <c r="J56" s="30">
        <f>SUM(K56:L56)</f>
        <v>455</v>
      </c>
      <c r="K56" s="12">
        <v>191</v>
      </c>
      <c r="L56" s="12">
        <v>264</v>
      </c>
      <c r="M56" s="14">
        <v>147</v>
      </c>
    </row>
    <row r="57" spans="1:18" ht="15.75" customHeight="1" x14ac:dyDescent="0.15">
      <c r="A57" s="19" t="s">
        <v>10</v>
      </c>
      <c r="B57" s="18" t="s">
        <v>1</v>
      </c>
      <c r="C57" s="8"/>
      <c r="D57" s="8"/>
      <c r="E57" s="8"/>
      <c r="F57" s="8"/>
      <c r="G57" s="8"/>
      <c r="H57" s="8"/>
      <c r="I57" s="8"/>
      <c r="J57" s="8"/>
      <c r="K57" s="13"/>
      <c r="L57" s="13"/>
      <c r="M57" s="9"/>
    </row>
    <row r="58" spans="1:18" ht="15.75" customHeight="1" x14ac:dyDescent="0.15">
      <c r="A58" s="19"/>
      <c r="B58" s="18"/>
      <c r="C58" s="30">
        <f>IF(SUM(C60,C62)=0,"-",SUM(C60,C62))</f>
        <v>12</v>
      </c>
      <c r="D58" s="30">
        <f t="shared" ref="D58:M58" si="9">IF(SUM(D60,D62)=0,"-",SUM(D60,D62))</f>
        <v>12</v>
      </c>
      <c r="E58" s="30" t="str">
        <f t="shared" si="9"/>
        <v>-</v>
      </c>
      <c r="F58" s="30" t="str">
        <f t="shared" si="9"/>
        <v>-</v>
      </c>
      <c r="G58" s="30">
        <f t="shared" si="9"/>
        <v>626</v>
      </c>
      <c r="H58" s="30">
        <f t="shared" si="9"/>
        <v>349</v>
      </c>
      <c r="I58" s="30">
        <f t="shared" si="9"/>
        <v>277</v>
      </c>
      <c r="J58" s="30">
        <f t="shared" si="9"/>
        <v>74</v>
      </c>
      <c r="K58" s="30">
        <f t="shared" si="9"/>
        <v>53</v>
      </c>
      <c r="L58" s="30">
        <f t="shared" si="9"/>
        <v>21</v>
      </c>
      <c r="M58" s="31">
        <f t="shared" si="9"/>
        <v>36</v>
      </c>
    </row>
    <row r="59" spans="1:18" ht="15.75" customHeight="1" x14ac:dyDescent="0.15">
      <c r="A59" s="19"/>
      <c r="B59" s="18" t="s">
        <v>3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9"/>
    </row>
    <row r="60" spans="1:18" ht="15.75" customHeight="1" x14ac:dyDescent="0.15">
      <c r="A60" s="19"/>
      <c r="B60" s="18"/>
      <c r="C60" s="30">
        <f>SUM(D60:E60)</f>
        <v>1</v>
      </c>
      <c r="D60" s="12">
        <v>1</v>
      </c>
      <c r="E60" s="12" t="s">
        <v>25</v>
      </c>
      <c r="F60" s="12" t="s">
        <v>25</v>
      </c>
      <c r="G60" s="30" t="s">
        <v>28</v>
      </c>
      <c r="H60" s="12" t="s">
        <v>28</v>
      </c>
      <c r="I60" s="12" t="s">
        <v>28</v>
      </c>
      <c r="J60" s="30" t="s">
        <v>28</v>
      </c>
      <c r="K60" s="12" t="s">
        <v>25</v>
      </c>
      <c r="L60" s="12" t="s">
        <v>28</v>
      </c>
      <c r="M60" s="14" t="s">
        <v>28</v>
      </c>
    </row>
    <row r="61" spans="1:18" ht="15.75" customHeight="1" x14ac:dyDescent="0.15">
      <c r="A61" s="19"/>
      <c r="B61" s="18" t="s">
        <v>4</v>
      </c>
      <c r="C61" s="8"/>
      <c r="D61" s="13"/>
      <c r="E61" s="13"/>
      <c r="F61" s="13"/>
      <c r="G61" s="8"/>
      <c r="H61" s="13"/>
      <c r="I61" s="13"/>
      <c r="J61" s="8"/>
      <c r="K61" s="13"/>
      <c r="L61" s="13"/>
      <c r="M61" s="15"/>
    </row>
    <row r="62" spans="1:18" ht="15.75" customHeight="1" thickBot="1" x14ac:dyDescent="0.2">
      <c r="A62" s="20"/>
      <c r="B62" s="29"/>
      <c r="C62" s="32">
        <f>SUM(D62:E62)</f>
        <v>11</v>
      </c>
      <c r="D62" s="16">
        <v>11</v>
      </c>
      <c r="E62" s="16" t="s">
        <v>25</v>
      </c>
      <c r="F62" s="16" t="s">
        <v>25</v>
      </c>
      <c r="G62" s="32">
        <f>SUM(H62:I62)</f>
        <v>626</v>
      </c>
      <c r="H62" s="16">
        <v>349</v>
      </c>
      <c r="I62" s="16">
        <v>277</v>
      </c>
      <c r="J62" s="32">
        <f>SUM(K62:L62)</f>
        <v>74</v>
      </c>
      <c r="K62" s="16">
        <v>53</v>
      </c>
      <c r="L62" s="16">
        <v>21</v>
      </c>
      <c r="M62" s="17">
        <v>36</v>
      </c>
    </row>
    <row r="63" spans="1:18" ht="15.75" customHeight="1" x14ac:dyDescent="0.15">
      <c r="A63" s="1" t="s">
        <v>21</v>
      </c>
    </row>
  </sheetData>
  <mergeCells count="43">
    <mergeCell ref="B61:B62"/>
    <mergeCell ref="B59:B60"/>
    <mergeCell ref="B43:B44"/>
    <mergeCell ref="B31:B32"/>
    <mergeCell ref="B33:B34"/>
    <mergeCell ref="B47:B48"/>
    <mergeCell ref="B49:B50"/>
    <mergeCell ref="B57:B58"/>
    <mergeCell ref="B55:B56"/>
    <mergeCell ref="B51:B52"/>
    <mergeCell ref="L1:M1"/>
    <mergeCell ref="B7:B8"/>
    <mergeCell ref="B9:B10"/>
    <mergeCell ref="B11:B12"/>
    <mergeCell ref="B19:B20"/>
    <mergeCell ref="B13:B14"/>
    <mergeCell ref="A2:M2"/>
    <mergeCell ref="J5:L5"/>
    <mergeCell ref="A5:B6"/>
    <mergeCell ref="F5:F6"/>
    <mergeCell ref="C5:E5"/>
    <mergeCell ref="G5:I5"/>
    <mergeCell ref="B15:B16"/>
    <mergeCell ref="B17:B18"/>
    <mergeCell ref="A7:A14"/>
    <mergeCell ref="A57:A62"/>
    <mergeCell ref="A51:A56"/>
    <mergeCell ref="A15:A22"/>
    <mergeCell ref="A45:A50"/>
    <mergeCell ref="A23:A30"/>
    <mergeCell ref="A39:A44"/>
    <mergeCell ref="A31:A38"/>
    <mergeCell ref="B21:B22"/>
    <mergeCell ref="B37:B38"/>
    <mergeCell ref="B29:B30"/>
    <mergeCell ref="B27:B28"/>
    <mergeCell ref="B53:B54"/>
    <mergeCell ref="B23:B24"/>
    <mergeCell ref="B25:B26"/>
    <mergeCell ref="B35:B36"/>
    <mergeCell ref="B45:B46"/>
    <mergeCell ref="B39:B40"/>
    <mergeCell ref="B41:B4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0" orientation="portrait" blackAndWhite="1" horizontalDpi="300" verticalDpi="300" r:id="rId1"/>
  <headerFooter alignWithMargins="0">
    <oddFooter>&amp;C&amp;"ＭＳ ゴシック,標準"&amp;14-21-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2013-12-11T06:41:34Z</cp:lastPrinted>
  <dcterms:created xsi:type="dcterms:W3CDTF">2001-10-15T05:15:37Z</dcterms:created>
  <dcterms:modified xsi:type="dcterms:W3CDTF">2015-02-18T23:50:49Z</dcterms:modified>
</cp:coreProperties>
</file>